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fsimmon\Desktop\PDFs\EAL RFP\"/>
    </mc:Choice>
  </mc:AlternateContent>
  <xr:revisionPtr revIDLastSave="0" documentId="8_{2E64BA3D-D906-4E42-ABFA-7B32911F66CF}" xr6:coauthVersionLast="47" xr6:coauthVersionMax="47" xr10:uidLastSave="{00000000-0000-0000-0000-000000000000}"/>
  <bookViews>
    <workbookView xWindow="2340" yWindow="2340" windowWidth="21600" windowHeight="11265" tabRatio="887" firstSheet="6" activeTab="1" xr2:uid="{00000000-000D-0000-FFFF-FFFF00000000}"/>
  </bookViews>
  <sheets>
    <sheet name="Hourly Profile Template" sheetId="2" state="hidden" r:id="rId1"/>
    <sheet name="PST" sheetId="1" r:id="rId2"/>
    <sheet name="Pricing" sheetId="4" r:id="rId3"/>
    <sheet name="Guaranteed Heat Rate " sheetId="3" r:id="rId4"/>
    <sheet name="Pricing - Biomass Resources" sheetId="5" state="hidden" r:id="rId5"/>
    <sheet name="Pricing - Wind, Solar, Hydro" sheetId="6" state="hidden" r:id="rId6"/>
    <sheet name="Special Exceptions" sheetId="7" r:id="rId7"/>
    <sheet name="Aurora Inputs" sheetId="9" state="hidden" r:id="rId8"/>
    <sheet name="2015 ETI Limited Term Econ_Rpt" sheetId="10" state="hidden" r:id="rId9"/>
    <sheet name="2015 ETI Long Term Econ_Rpt" sheetId="11" state="hidden"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p" localSheetId="2">[1]LETTER.XLS!#REF!</definedName>
    <definedName name="\p" localSheetId="5">[1]LETTER.XLS!#REF!</definedName>
    <definedName name="\p">[1]LETTER.XLS!#REF!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tdRecalcBehavior" hidden="1">0</definedName>
    <definedName name="_AtRisk_SimSetting_StdRecalcWithoutRiskStatic" hidden="1">0</definedName>
    <definedName name="_AtRisk_SimSetting_StdRecalcWithoutRiskStaticPercentile" hidden="1">0.5</definedName>
    <definedName name="_Fill" localSheetId="2" hidden="1">'[2]Summary 1-Ph1'!#REF!</definedName>
    <definedName name="_Fill" localSheetId="5" hidden="1">'[2]Summary 1-Ph1'!#REF!</definedName>
    <definedName name="_Fill" hidden="1">'[2]Summary 1-Ph1'!#REF!</definedName>
    <definedName name="_xlnm._FilterDatabase" localSheetId="0" hidden="1">'Hourly Profile Template'!$C$10:$F$8771</definedName>
    <definedName name="_xlnm._FilterDatabase" localSheetId="2" hidden="1">Pricing!$O$16:$O$17</definedName>
    <definedName name="Accounts" localSheetId="2">#REF!</definedName>
    <definedName name="Accounts" localSheetId="5">#REF!</definedName>
    <definedName name="Accounts">#REF!</definedName>
    <definedName name="acq">[3]Calculations!$F$23</definedName>
    <definedName name="act_co2">[3]Assumptions!$H$72</definedName>
    <definedName name="act_hr">[3]Assumptions!$E$72</definedName>
    <definedName name="act_nox">[4]Assumptions!$G$72</definedName>
    <definedName name="act_so2">[4]Assumptions!$F$72</definedName>
    <definedName name="ACwvu.majmaint." localSheetId="2" hidden="1">#REF!</definedName>
    <definedName name="ACwvu.majmaint." localSheetId="5" hidden="1">#REF!</definedName>
    <definedName name="ACwvu.majmaint." hidden="1">#REF!</definedName>
    <definedName name="ACwvu.majmaint1." localSheetId="2" hidden="1">#REF!</definedName>
    <definedName name="ACwvu.majmaint1." localSheetId="5" hidden="1">#REF!</definedName>
    <definedName name="ACwvu.majmaint1." hidden="1">#REF!</definedName>
    <definedName name="ACwvu.majmaint2." localSheetId="2" hidden="1">#REF!</definedName>
    <definedName name="ACwvu.majmaint2." localSheetId="5" hidden="1">#REF!</definedName>
    <definedName name="ACwvu.majmaint2." hidden="1">#REF!</definedName>
    <definedName name="AmortCTC" localSheetId="2">#REF!</definedName>
    <definedName name="AmortCTC" localSheetId="5">#REF!</definedName>
    <definedName name="AmortCTC">#REF!</definedName>
    <definedName name="AmortCTCIntRate" localSheetId="2">#REF!</definedName>
    <definedName name="AmortCTCIntRate" localSheetId="5">#REF!</definedName>
    <definedName name="AmortCTCIntRate">#REF!</definedName>
    <definedName name="AmortCTCPer" localSheetId="2">#REF!</definedName>
    <definedName name="AmortCTCPer" localSheetId="5">#REF!</definedName>
    <definedName name="AmortCTCPer">#REF!</definedName>
    <definedName name="AmortCTCPMT" localSheetId="2">#REF!</definedName>
    <definedName name="AmortCTCPMT" localSheetId="5">#REF!</definedName>
    <definedName name="AmortCTCPMT">#REF!</definedName>
    <definedName name="AmortDebt" localSheetId="2">#REF!</definedName>
    <definedName name="AmortDebt" localSheetId="5">#REF!</definedName>
    <definedName name="AmortDebt">#REF!</definedName>
    <definedName name="AmortDebtIntRate" localSheetId="2">#REF!</definedName>
    <definedName name="AmortDebtIntRate" localSheetId="5">#REF!</definedName>
    <definedName name="AmortDebtIntRate">#REF!</definedName>
    <definedName name="AmortDebtPer" localSheetId="2">#REF!</definedName>
    <definedName name="AmortDebtPer" localSheetId="5">#REF!</definedName>
    <definedName name="AmortDebtPer">#REF!</definedName>
    <definedName name="AmortDebtPMT" localSheetId="2">#REF!</definedName>
    <definedName name="AmortDebtPMT" localSheetId="5">#REF!</definedName>
    <definedName name="AmortDebtPMT">#REF!</definedName>
    <definedName name="AmortRec" localSheetId="2">#REF!</definedName>
    <definedName name="AmortRec" localSheetId="5">#REF!</definedName>
    <definedName name="AmortRec">#REF!</definedName>
    <definedName name="AmortRec1" localSheetId="2">#REF!</definedName>
    <definedName name="AmortRec1" localSheetId="5">#REF!</definedName>
    <definedName name="AmortRec1">#REF!</definedName>
    <definedName name="amortrec2" localSheetId="2">#REF!</definedName>
    <definedName name="amortrec2" localSheetId="5">#REF!</definedName>
    <definedName name="amortrec2">#REF!</definedName>
    <definedName name="AmortRecIntRate" localSheetId="2">#REF!</definedName>
    <definedName name="AmortRecIntRate" localSheetId="5">#REF!</definedName>
    <definedName name="AmortRecIntRate">#REF!</definedName>
    <definedName name="AmortRecIntRate1" localSheetId="2">#REF!</definedName>
    <definedName name="AmortRecIntRate1" localSheetId="5">#REF!</definedName>
    <definedName name="AmortRecIntRate1">#REF!</definedName>
    <definedName name="AmortRecIntRate2" localSheetId="2">#REF!</definedName>
    <definedName name="AmortRecIntRate2" localSheetId="5">#REF!</definedName>
    <definedName name="AmortRecIntRate2">#REF!</definedName>
    <definedName name="AmortRecPer" localSheetId="2">#REF!</definedName>
    <definedName name="AmortRecPer" localSheetId="5">#REF!</definedName>
    <definedName name="AmortRecPer">#REF!</definedName>
    <definedName name="AmortRecPer2" localSheetId="2">#REF!</definedName>
    <definedName name="AmortRecPer2" localSheetId="5">#REF!</definedName>
    <definedName name="AmortRecPer2">#REF!</definedName>
    <definedName name="AmortRecPMT" localSheetId="2">#REF!</definedName>
    <definedName name="AmortRecPMT" localSheetId="5">#REF!</definedName>
    <definedName name="AmortRecPMT">#REF!</definedName>
    <definedName name="amortrecPMT2" localSheetId="2">#REF!</definedName>
    <definedName name="amortrecPMT2" localSheetId="5">#REF!</definedName>
    <definedName name="amortrecPMT2">#REF!</definedName>
    <definedName name="AmortTE" localSheetId="2">#REF!</definedName>
    <definedName name="AmortTE" localSheetId="5">#REF!</definedName>
    <definedName name="AmortTE">#REF!</definedName>
    <definedName name="AmortTEIntRate" localSheetId="2">#REF!</definedName>
    <definedName name="AmortTEIntRate" localSheetId="5">#REF!</definedName>
    <definedName name="AmortTEIntRate">#REF!</definedName>
    <definedName name="AmortTEPer" localSheetId="2">#REF!</definedName>
    <definedName name="AmortTEPer" localSheetId="5">#REF!</definedName>
    <definedName name="AmortTEPer">#REF!</definedName>
    <definedName name="AmortTEPMT" localSheetId="2">#REF!</definedName>
    <definedName name="AmortTEPMT" localSheetId="5">#REF!</definedName>
    <definedName name="AmortTEPMT">#REF!</definedName>
    <definedName name="Avg_Cost">OFFSET([5]BC_UnitData!$O$20,0,0,COUNTA([5]BC_UnitData!$B$1:$B$65536)-2,1)</definedName>
    <definedName name="Avg_Cost_CC">OFFSET([5]CC_UnitData!$O$20,0,0,COUNTA([5]CC_UnitData!$B$1:$B$65536)-2,1)</definedName>
    <definedName name="Axis_Max" localSheetId="2">#REF!</definedName>
    <definedName name="Axis_Max" localSheetId="5">#REF!</definedName>
    <definedName name="Axis_Max">#REF!</definedName>
    <definedName name="basis_dif">[3]Calculations!$F$38</definedName>
    <definedName name="BC_Lookup">OFFSET([5]BC_UnitData!$A$20,0,0,COUNTA([5]BC_UnitData!$B$1:$B$65536),COUNTA([5]BC_UnitData!$A$19:$IV$19)+2)</definedName>
    <definedName name="BC_UnitData_Range">OFFSET([5]BC_UnitData!$B$20,0,0,COUNTA([5]BC_UnitData!$B$1:$B$65536)-2,12)</definedName>
    <definedName name="ben_scen">'[3]Summary Results'!$C$7</definedName>
    <definedName name="bid_co2">[3]Calculations!$F$43</definedName>
    <definedName name="bid_nox">[3]Calculations!$F$42</definedName>
    <definedName name="bid_so2">[3]Calculations!$F$41</definedName>
    <definedName name="bids" localSheetId="2">#REF!</definedName>
    <definedName name="bids" localSheetId="5">#REF!</definedName>
    <definedName name="bids">#REF!</definedName>
    <definedName name="BS_CurAssNR">[6]Template!$L$523:$V$529</definedName>
    <definedName name="BS_CurrAssetsAccumDefIncTax">[6]Template!$L$581:$V$587</definedName>
    <definedName name="BS_CurrAssetsARAllowDoubt">[6]Template!$L$538:$V$544</definedName>
    <definedName name="BS_CurrAssetsARAssocCo">[6]Template!$L$545:$V$551</definedName>
    <definedName name="BS_CurrAssetsARCustomer">[6]Template!$L$531:$V$537</definedName>
    <definedName name="BS_CurrAssetsAROther">[6]Template!$L$552:$V$558</definedName>
    <definedName name="BS_CurrAssetsARUnbilledRev">[6]Template!$L$559:$V$565</definedName>
    <definedName name="BS_CurrAssetsCash">[6]Template!$L$481:$V$487</definedName>
    <definedName name="BS_CurrAssetsCashAssocCo">[6]Template!$L$488:$V$494</definedName>
    <definedName name="BS_CurrAssetsCashSpecDeposits">[6]Template!$L$502:$V$508</definedName>
    <definedName name="BS_CurrAssetsDefFuelCosts">[6]Template!$L$574:$V$580</definedName>
    <definedName name="BS_CurrAssetsDefNuclearOut">[6]Template!$L$609:$V$615</definedName>
    <definedName name="BS_CurrAssetsFuelInv">[6]Template!$L$588:$V$594</definedName>
    <definedName name="BS_CurrAssetsMSInv">[6]Template!$L$595:$V$601</definedName>
    <definedName name="BS_CurrAssetsPrepay">[6]Template!$L$616:$V$622</definedName>
    <definedName name="BS_CurrAssetsRateDef">[6]Template!$L$602:$V$608</definedName>
    <definedName name="BS_CurrLiaAccumDefIncomeTax">[6]Template!$L$874:$V$880</definedName>
    <definedName name="BS_CurrLiaAPAssocCO">[6]Template!$L$846:$V$852</definedName>
    <definedName name="BS_CurrLiaAPOther">[6]Template!$L$853:$V$859</definedName>
    <definedName name="BS_CurrLiaAssocCo">[6]Template!$L$831:$V$837</definedName>
    <definedName name="BS_CurrLiaCoOwner">[6]Template!$L$895:$V$901</definedName>
    <definedName name="BS_CurrLiaCustDeposits">[6]Template!$L$860:$V$866</definedName>
    <definedName name="BS_CurrLiaDefFuel">[6]Template!$L$902:$V$908</definedName>
    <definedName name="BS_CurrLiaDividends">[6]Template!$L$916:$V$922</definedName>
    <definedName name="BS_CurrLiaIntAccrued">[6]Template!$L$888:$V$894</definedName>
    <definedName name="BS_CurrLiaLease">[6]Template!$L$909:$V$915</definedName>
    <definedName name="BS_CurrLiaLTDebt">[6]Template!$L$823:$V$829</definedName>
    <definedName name="BS_CurrLiaNotesOther">[6]Template!$L$838:$V$844</definedName>
    <definedName name="BS_CurrLiaNuclearOut">[6]Template!$L$881:$V$887</definedName>
    <definedName name="BS_CurrLiaOther">[6]Template!$L$930:$V$936</definedName>
    <definedName name="BS_CurrLiaTax">[6]Template!$L$923:$V$929</definedName>
    <definedName name="BS_CurrLiaTaxesAccrued">[6]Template!$L$867:$V$873</definedName>
    <definedName name="BS_LiaBonds">[6]Template!$L$1033:$V$1039</definedName>
    <definedName name="BS_LiaDebentures">[6]Template!$L$1083:$V$1089</definedName>
    <definedName name="BS_LiaDiscLTdebt">[6]Template!$L$1047:$V$1053</definedName>
    <definedName name="BS_LiaOtherLTD">[6]Template!$L$1054:$V$1060</definedName>
    <definedName name="BS_LiaPrefStock">[6]Template!$L$1076:$V$1082</definedName>
    <definedName name="BS_LiaPreLTDebt">[6]Template!$L$1040:$V$1046</definedName>
    <definedName name="BS_LiaPreStockWith">[6]Template!$L$1069:$V$1075</definedName>
    <definedName name="BS_OtherAssetsLossDebt">[6]Template!$L$773:$V$779</definedName>
    <definedName name="BS_OtherAssetsLTRec">[6]Template!$L$787:$V$793</definedName>
    <definedName name="BS_OtherAssetsOther">[6]Template!$L$794:$V$800</definedName>
    <definedName name="BS_OtherAssetsOtherReg">[6]Template!$L$780:$V$786</definedName>
    <definedName name="BS_OtherAssetsRateDef">[6]Template!$L$759:$V$765</definedName>
    <definedName name="BS_OtherAssetsSFAS">[6]Template!$L$766:$V$772</definedName>
    <definedName name="BS_OtherLiaDecomm">[6]Template!$L$990:$V$996</definedName>
    <definedName name="BS_OtherLiaDefTax">[6]Template!$L$948:$V$954</definedName>
    <definedName name="BS_OtherLiaFERC">[6]Template!$L$976:$V$982</definedName>
    <definedName name="BS_OtherLiaLeases">[6]Template!$L$962:$V$968</definedName>
    <definedName name="BS_OtherLiaOther">[6]Template!$L$1018:$V$1024</definedName>
    <definedName name="BS_OtherLiaProvisions">[6]Template!$L$1011:$V$1017</definedName>
    <definedName name="BS_OtherLiaRegLia">[6]Template!$L$983:$V$989</definedName>
    <definedName name="BS_OtherLiaRegReserves">[6]Template!$L$1004:$V$1010</definedName>
    <definedName name="BS_OtherLiaSFAS">[6]Template!$L$969:$V$975</definedName>
    <definedName name="BS_OtherLiaTaxCredits">[6]Template!$L$955:$V$961</definedName>
    <definedName name="BS_OtherLiaTrans">[6]Template!$L$997:$V$1003</definedName>
    <definedName name="BS_PIDecommFund">[6]Template!$L$639:$V$645</definedName>
    <definedName name="BS_PIInvestSub">[6]Template!$L$632:$V$638</definedName>
    <definedName name="BS_PINonRegInvest">[6]Template!$L$653:$V$659</definedName>
    <definedName name="BS_PINonUtilityProp">[6]Template!$L$646:$V$652</definedName>
    <definedName name="BS_PIOther">[6]Template!$L$660:$V$666</definedName>
    <definedName name="BS_PlantAccumDepr">[6]Template!$L$739:$V$745</definedName>
    <definedName name="BS_PlantAcquisitionAdj">[6]Template!$L$683:$V$689</definedName>
    <definedName name="BS_PlantConstruction">[6]Template!$L$711:$V$717</definedName>
    <definedName name="BS_PlantElec">[6]Template!$L$676:$V$682</definedName>
    <definedName name="BS_plantGas">[6]Template!$L$697:$V$703</definedName>
    <definedName name="BS_PlantNuclearFuel">[6]Template!$L$725:$V$731</definedName>
    <definedName name="BS_PlantNuclearLease">[6]Template!$L$718:$V$724</definedName>
    <definedName name="BS_PlantPropLease">[6]Template!$L$690:$V$696</definedName>
    <definedName name="BS_PlantSteam">[6]Template!$L$704:$V$710</definedName>
    <definedName name="BS_SECapital">[6]Template!$L$1107:$V$1113</definedName>
    <definedName name="BS_SECommon">[6]Template!$L$1100:$V$1106</definedName>
    <definedName name="BS_SEInvestGains">[6]Template!$L$1123:$V$1129</definedName>
    <definedName name="BS_SELessTS">[6]Template!$L$1130:$V$1136</definedName>
    <definedName name="BS_SEPreStockWO">[6]Template!$L$1093:$V$1099</definedName>
    <definedName name="BS_SERetained">[6]Template!$L$1114:$V$1120</definedName>
    <definedName name="btu">[3]Calculations!$F$30</definedName>
    <definedName name="cap_esc">[3]Calculations!$F$26</definedName>
    <definedName name="cap_opt" localSheetId="2">[3]Calculations!#REF!</definedName>
    <definedName name="cap_opt" localSheetId="5">[3]Calculations!#REF!</definedName>
    <definedName name="cap_opt">[3]Calculations!#REF!</definedName>
    <definedName name="cap_pmt">[3]Calculations!$F$25</definedName>
    <definedName name="Case">OFFSET([5]BC_UnitData!$B$20,0,0,COUNTA([5]BC_UnitData!$B$1:$B$65536)-2,1)</definedName>
    <definedName name="Case_CC">OFFSET([5]CC_UnitData!$B$20,0,0,COUNTA([5]CC_UnitData!$B$1:$B$65536)-2,1)</definedName>
    <definedName name="CASHFLOW10Q">[7]CON_CF!$A$1:$D$116</definedName>
    <definedName name="CC_4Co">[5]CC_UnitData!$P$8</definedName>
    <definedName name="CC_5Co">[5]CC_UnitData!$P$7</definedName>
    <definedName name="CC_6Co">[5]CC_UnitData!$P$6</definedName>
    <definedName name="CC_EAI">[5]CC_UnitData!$P$9</definedName>
    <definedName name="CC_EMI">[5]CC_UnitData!$P$10</definedName>
    <definedName name="CC_Lookup">OFFSET([5]CC_UnitData!$A$20,0,0,COUNTA([5]CC_UnitData!$B$1:$B$65536),COUNTA([5]CC_UnitData!$A$19:$IV$19)+2)</definedName>
    <definedName name="CC_UnitData_Range">OFFSET([5]CC_UnitData!$B$20,0,0,COUNTA([5]CC_UnitData!$B$1:$B$65536)-2,12)</definedName>
    <definedName name="ccgt_co2" localSheetId="2">[3]Assumptions!#REF!</definedName>
    <definedName name="ccgt_co2" localSheetId="5">[3]Assumptions!#REF!</definedName>
    <definedName name="ccgt_co2">[3]Assumptions!#REF!</definedName>
    <definedName name="ccgt_co2_lb" localSheetId="2">[3]Assumptions!#REF!</definedName>
    <definedName name="ccgt_co2_lb" localSheetId="5">[3]Assumptions!#REF!</definedName>
    <definedName name="ccgt_co2_lb">[3]Assumptions!#REF!</definedName>
    <definedName name="ccgt_enviro" localSheetId="2">[3]Assumptions!#REF!</definedName>
    <definedName name="ccgt_enviro" localSheetId="5">[3]Assumptions!#REF!</definedName>
    <definedName name="ccgt_enviro">[3]Assumptions!#REF!</definedName>
    <definedName name="ccgt_hr" localSheetId="2">[3]Assumptions!#REF!</definedName>
    <definedName name="ccgt_hr" localSheetId="5">[3]Assumptions!#REF!</definedName>
    <definedName name="ccgt_hr">[3]Assumptions!#REF!</definedName>
    <definedName name="ccgt_nox" localSheetId="2">[3]Assumptions!#REF!</definedName>
    <definedName name="ccgt_nox" localSheetId="5">[3]Assumptions!#REF!</definedName>
    <definedName name="ccgt_nox">[3]Assumptions!#REF!</definedName>
    <definedName name="ccgt_so2" localSheetId="2">[3]Assumptions!#REF!</definedName>
    <definedName name="ccgt_so2" localSheetId="5">[3]Assumptions!#REF!</definedName>
    <definedName name="ccgt_so2">[3]Assumptions!#REF!</definedName>
    <definedName name="CF">OFFSET([5]BC_UnitData!$P$20,0,0,COUNTA([5]BC_UnitData!$B$1:$B$65536)-2,1)</definedName>
    <definedName name="CF_CC">OFFSET([5]CC_UnitData!$P$20,0,0,COUNTA([5]CC_UnitData!$B$1:$B$65536)-2,1)</definedName>
    <definedName name="cf10k">[7]CON_CF!$A$1:$D$114</definedName>
    <definedName name="ChasNPV" localSheetId="2">[8]Results!#REF!</definedName>
    <definedName name="ChasNPV" localSheetId="5">[8]Results!#REF!</definedName>
    <definedName name="ChasNPV">[8]Results!#REF!</definedName>
    <definedName name="co2_lb" localSheetId="2">[3]Assumptions!#REF!</definedName>
    <definedName name="co2_lb" localSheetId="5">[3]Assumptions!#REF!</definedName>
    <definedName name="co2_lb">[3]Assumptions!#REF!</definedName>
    <definedName name="co2_scen">'[3]Summary Results'!$C$12</definedName>
    <definedName name="CO2_Tons">OFFSET([5]BC_UnitData!$I$20,0,0,COUNTA([5]BC_UnitData!$B$1:$B$65536)-2,1)</definedName>
    <definedName name="CO2_Tons_CC">OFFSET([5]CC_UnitData!$I$20,0,0,COUNTA([5]CC_UnitData!$B$1:$B$65536)-2,1)</definedName>
    <definedName name="CONTINGENCY" localSheetId="2">#REF!</definedName>
    <definedName name="CONTINGENCY" localSheetId="5">#REF!</definedName>
    <definedName name="CONTINGENCY">#REF!</definedName>
    <definedName name="Cost_CO2">[5]PNR_Inputs!$H$4:$J$33</definedName>
    <definedName name="Cost_Hg">[5]PNR_Inputs!$T$4:$V$33</definedName>
    <definedName name="Cost_NOxAnnual">[5]PNR_Inputs!$X$4:$Z$33</definedName>
    <definedName name="Cost_NOxSeas">[5]PNR_Inputs!$AB$4:$AD$33</definedName>
    <definedName name="Cost_SO2Cair">[5]PNR_Inputs!$L$4:$N$33</definedName>
    <definedName name="Cost_SO2Non">[5]PNR_Inputs!$P$4:$R$33</definedName>
    <definedName name="ct" localSheetId="2">[3]Assumptions!#REF!</definedName>
    <definedName name="ct" localSheetId="5">[3]Assumptions!#REF!</definedName>
    <definedName name="ct">[3]Assumptions!#REF!</definedName>
    <definedName name="ct_hr" localSheetId="2">[3]Assumptions!#REF!</definedName>
    <definedName name="ct_hr" localSheetId="5">[3]Assumptions!#REF!</definedName>
    <definedName name="ct_hr">[3]Assumptions!#REF!</definedName>
    <definedName name="ct_vom" localSheetId="2">[3]Assumptions!#REF!</definedName>
    <definedName name="ct_vom" localSheetId="5">[3]Assumptions!#REF!</definedName>
    <definedName name="ct_vom">[3]Assumptions!#REF!</definedName>
    <definedName name="CTC" localSheetId="2">#REF!</definedName>
    <definedName name="CTC" localSheetId="5">#REF!</definedName>
    <definedName name="CTC">#REF!</definedName>
    <definedName name="Cwvu.majmaint." localSheetId="2" hidden="1">#REF!,#REF!,#REF!,#REF!,#REF!,#REF!,#REF!,#REF!</definedName>
    <definedName name="Cwvu.majmaint." localSheetId="5" hidden="1">#REF!,#REF!,#REF!,#REF!,#REF!,#REF!,#REF!,#REF!</definedName>
    <definedName name="Cwvu.majmaint." hidden="1">#REF!,#REF!,#REF!,#REF!,#REF!,#REF!,#REF!,#REF!</definedName>
    <definedName name="Cwvu.majmaint1." localSheetId="2" hidden="1">#REF!,#REF!,#REF!,#REF!,#REF!,#REF!,#REF!,#REF!</definedName>
    <definedName name="Cwvu.majmaint1." localSheetId="5" hidden="1">#REF!,#REF!,#REF!,#REF!,#REF!,#REF!,#REF!,#REF!</definedName>
    <definedName name="Cwvu.majmaint1." hidden="1">#REF!,#REF!,#REF!,#REF!,#REF!,#REF!,#REF!,#REF!</definedName>
    <definedName name="Cwvu.majmaint2." localSheetId="2" hidden="1">#REF!,#REF!,#REF!,#REF!,#REF!,#REF!,#REF!,#REF!</definedName>
    <definedName name="Cwvu.majmaint2." localSheetId="5" hidden="1">#REF!,#REF!,#REF!,#REF!,#REF!,#REF!,#REF!,#REF!</definedName>
    <definedName name="Cwvu.majmaint2." hidden="1">#REF!,#REF!,#REF!,#REF!,#REF!,#REF!,#REF!,#REF!</definedName>
    <definedName name="Date" localSheetId="2">#REF!</definedName>
    <definedName name="Date" localSheetId="5">#REF!</definedName>
    <definedName name="Date">#REF!</definedName>
    <definedName name="debt_cost">[3]Assumptions!$D$10</definedName>
    <definedName name="debt_shr">[3]Assumptions!$D$8</definedName>
    <definedName name="DebtCost">[9]CT!$H$50</definedName>
    <definedName name="DebtRatio">[9]CT!$H$42</definedName>
    <definedName name="DIFF_IN_DEF_ASSET_AND_LT_LIAB_IN_YTD_CURRENT_MONTH_AND_YTD_DEC_LAST_YEAR">[7]CON_CF!$E$19:$G$41</definedName>
    <definedName name="Duties" localSheetId="2">#REF!</definedName>
    <definedName name="Duties" localSheetId="5">#REF!</definedName>
    <definedName name="Duties">#REF!</definedName>
    <definedName name="EAI_Annual_Transp_Rate" localSheetId="2">#REF!</definedName>
    <definedName name="EAI_Annual_Transp_Rate" localSheetId="5">#REF!</definedName>
    <definedName name="EAI_Annual_Transp_Rate">#REF!</definedName>
    <definedName name="EAI_Contract_rates" localSheetId="2">#REF!</definedName>
    <definedName name="EAI_Contract_rates" localSheetId="5">#REF!</definedName>
    <definedName name="EAI_Contract_rates">#REF!</definedName>
    <definedName name="EARnonfuel" localSheetId="2">#REF!</definedName>
    <definedName name="EARnonfuel" localSheetId="5">#REF!</definedName>
    <definedName name="EARnonfuel">#REF!</definedName>
    <definedName name="EARtransp" localSheetId="2">#REF!</definedName>
    <definedName name="EARtransp" localSheetId="5">#REF!</definedName>
    <definedName name="EARtransp">#REF!</definedName>
    <definedName name="Emission_Cost">OFFSET([5]BC_UnitData!$K$20,0,0,COUNTA([5]BC_UnitData!$B$1:$B$65536)-2,1)</definedName>
    <definedName name="Emission_Cost_CC">OFFSET([5]CC_UnitData!$K$20,0,0,COUNTA([5]CC_UnitData!$B$1:$B$65536)-2,1)</definedName>
    <definedName name="end">[3]Calculations!$F$17</definedName>
    <definedName name="end_day" localSheetId="2">[3]Calculations!#REF!</definedName>
    <definedName name="end_day" localSheetId="5">[3]Calculations!#REF!</definedName>
    <definedName name="end_day">[3]Calculations!#REF!</definedName>
    <definedName name="end_mo">[3]Calculations!$I$17</definedName>
    <definedName name="end_yr">[3]Calculations!$K$17</definedName>
    <definedName name="ENSCost_BC">OFFSET([5]BC_System!$E$20,0,0,COUNTA([5]BC_System!$B$1:$B$65536)-2,1)</definedName>
    <definedName name="ENSCost_CC">OFFSET([5]CC_System!$E$20,0,0,COUNTA([5]CC_System!$B$1:$B$65536)-2,1)</definedName>
    <definedName name="eqty_cost">[3]Assumptions!$D$9</definedName>
    <definedName name="eqty_shr">[3]Assumptions!$D$7</definedName>
    <definedName name="EquityCost">[9]CT!$H$51</definedName>
    <definedName name="EquityRatio">[9]CT!$H$43</definedName>
    <definedName name="fet">[10]FET!$C$2:$S$10</definedName>
    <definedName name="FI" localSheetId="2">Pricing!$O$16</definedName>
    <definedName name="FI">Pricing!$O$16</definedName>
    <definedName name="fix_hr" localSheetId="2">[3]Calculations!#REF!</definedName>
    <definedName name="fix_hr" localSheetId="5">[3]Calculations!#REF!</definedName>
    <definedName name="fix_hr">[3]Calculations!#REF!</definedName>
    <definedName name="fuel_chrg">[3]Calculations!$F$39</definedName>
    <definedName name="Fuel_Cost">OFFSET([5]BC_UnitData!$J$20,0,0,COUNTA([5]BC_UnitData!$B$1:$B$65536)-2,1)</definedName>
    <definedName name="Fuel_Cost_CC">OFFSET([5]CC_UnitData!$J$20,0,0,COUNTA([5]CC_UnitData!$B$1:$B$65536)-2,1)</definedName>
    <definedName name="fuel_del">[3]Calculations!$F$37</definedName>
    <definedName name="fuel_opt" localSheetId="2">[3]Calculations!#REF!</definedName>
    <definedName name="fuel_opt" localSheetId="5">[3]Calculations!#REF!</definedName>
    <definedName name="fuel_opt">[3]Calculations!#REF!</definedName>
    <definedName name="fuel_tax">[3]Calculations!$F$40</definedName>
    <definedName name="GardnerNPV">[8]Results!$J$71</definedName>
    <definedName name="gas_scen">'[3]Summary Results'!$C$11</definedName>
    <definedName name="Gen">OFFSET([5]BC_UnitData!$E$20,0,0,COUNTA([5]BC_UnitData!$B$1:$B$65536)-2,1)</definedName>
    <definedName name="Gen_CC">OFFSET([5]CC_UnitData!$E$20,0,0,COUNTA([5]CC_UnitData!$B$1:$B$65536)-2,1)</definedName>
    <definedName name="Group" localSheetId="2">#REF!</definedName>
    <definedName name="Group" localSheetId="5">#REF!</definedName>
    <definedName name="Group">#REF!</definedName>
    <definedName name="heat_rate">[3]Calculations!$F$30</definedName>
    <definedName name="HHUB">[5]PNR_Inputs!$E$4:$F$33</definedName>
    <definedName name="Hist">OFFSET([5]Historicals!$A$4,0,0,COUNTA([5]Historicals!$A$1:$A$65536),COUNTA([5]Historicals!$A$3:$IV$3))</definedName>
    <definedName name="Hours">OFFSET([5]BC_UnitData!$G$20,0,0,COUNTA([5]BC_UnitData!$B$1:$B$65536)-2,1)</definedName>
    <definedName name="Hours_CC">OFFSET([5]CC_UnitData!$G$20,0,0,COUNTA([5]CC_UnitData!$B$1:$B$65536)-2,1)</definedName>
    <definedName name="id">[3]Calculations!$F$10</definedName>
    <definedName name="INDICES_ANNUAL" localSheetId="2">#REF!</definedName>
    <definedName name="INDICES_ANNUAL" localSheetId="5">#REF!</definedName>
    <definedName name="INDICES_ANNUAL">#REF!</definedName>
    <definedName name="INDICES_QUARTERLY" localSheetId="2">#REF!</definedName>
    <definedName name="INDICES_QUARTERLY" localSheetId="5">#REF!</definedName>
    <definedName name="INDICES_QUARTERLY">#REF!</definedName>
    <definedName name="INFLATION" localSheetId="2">#REF!</definedName>
    <definedName name="INFLATION" localSheetId="5">#REF!</definedName>
    <definedName name="INFLATION">#REF!</definedName>
    <definedName name="InterestRate" localSheetId="2">#REF!</definedName>
    <definedName name="InterestRate" localSheetId="5">#REF!</definedName>
    <definedName name="InterestRate">#REF!</definedName>
    <definedName name="intexprate" localSheetId="2">#REF!</definedName>
    <definedName name="intexprate" localSheetId="5">#REF!</definedName>
    <definedName name="intexprate">#REF!</definedName>
    <definedName name="IS_AdjoiningRev">[6]Template!$L$60:$V$66</definedName>
    <definedName name="IS_AffiliatedRev">[6]Template!$L$67:$V$73</definedName>
    <definedName name="IS_AllowBorrowedFunds">[6]Template!$L$418:$V$424</definedName>
    <definedName name="IS_AllowEquity">[6]Template!$L$345:$V$351</definedName>
    <definedName name="IS_AmortRateDef">[6]Template!$L$313:$V$319</definedName>
    <definedName name="IS_CompBusRev">[6]Template!$L$146:$V$152</definedName>
    <definedName name="IS_DecomExp">[6]Template!$L$266:$V$272</definedName>
    <definedName name="IS_DefFuelElecExp">[6]Template!$L$206:$V$212</definedName>
    <definedName name="IS_DefFuelGasExp">[6]Template!$L$213:$V$219</definedName>
    <definedName name="IS_DeprAmort">[6]Template!$L$299:$T$305</definedName>
    <definedName name="IS_DistPrefSec">[6]Template!$L$411:$V$417</definedName>
    <definedName name="IS_FuelCoalExp">[6]Template!$L$185:$V$191</definedName>
    <definedName name="IS_FuelGasExp">[6]Template!$L$164:$V$170</definedName>
    <definedName name="IS_FuelNuclearExp">[6]Template!$L$178:$V$184</definedName>
    <definedName name="IS_FuelOilExp">[6]Template!$L$171:$V$177</definedName>
    <definedName name="IS_FuelRelExp">[6]Template!$L$199:$V$205</definedName>
    <definedName name="IS_GainSale">[6]Template!$L$352:$V$358</definedName>
    <definedName name="IS_GasPurchasedExp">[6]Template!$L$192:$V$198</definedName>
    <definedName name="IS_GasRev">[6]Template!$L$132:$V$138</definedName>
    <definedName name="IS_IntDivIncome">[6]Template!$L$367:$V$373</definedName>
    <definedName name="IS_IntLTDebt">[6]Template!$L$397:$V$403</definedName>
    <definedName name="IS_MuniRev">[6]Template!$L$53:$V$59</definedName>
    <definedName name="IS_NuclearOutageExp">[6]Template!$L$235:$V$241</definedName>
    <definedName name="IS_OtherIntExp">[6]Template!$L$404:$V$410</definedName>
    <definedName name="IS_OtherMaintExp">[6]Template!$L$251:$V$257</definedName>
    <definedName name="IS_OtherMiscIncome">[6]Template!$L$374:$V$380</definedName>
    <definedName name="IS_OtherOperExp">[6]Template!$L$244:$V$250</definedName>
    <definedName name="IS_OtherRegCharges">[6]Template!$L$306:$V$312</definedName>
    <definedName name="IS_OtherRev">[6]Template!$L$110:$V$116</definedName>
    <definedName name="IS_OtherWhslRev">[6]Template!$L$74:$V$80</definedName>
    <definedName name="IS_PlantAcquisition">[6]Template!$L$360:$V$366</definedName>
    <definedName name="IS_PreferredDiv">[6]Template!$L$457:$V$463</definedName>
    <definedName name="IS_ProvRateRefunds">[6]Template!$L$89:$V$95</definedName>
    <definedName name="IS_PurchasedPwr">[6]Template!$L$228:$V$234</definedName>
    <definedName name="IS_RentElec">[6]Template!$L$96:$V$102</definedName>
    <definedName name="IS_SteamRev">[6]Template!$L$139:$V$145</definedName>
    <definedName name="IS_TaxesOtherExp">[6]Template!$L$273:$V$279</definedName>
    <definedName name="IS_UnbillRev">[6]Template!$L$103:$V$109</definedName>
    <definedName name="IS_WholesaleRev">[11]Template!$L$81:$T$87</definedName>
    <definedName name="lease_mtce" localSheetId="2">#REF!</definedName>
    <definedName name="lease_mtce" localSheetId="5">#REF!</definedName>
    <definedName name="lease_mtce">#REF!</definedName>
    <definedName name="LIBOR" localSheetId="2">#REF!</definedName>
    <definedName name="LIBOR" localSheetId="5">#REF!</definedName>
    <definedName name="LIBOR">#REF!</definedName>
    <definedName name="life">[3]Calculations!$F$19</definedName>
    <definedName name="LifeTE" localSheetId="2">#REF!</definedName>
    <definedName name="LifeTE" localSheetId="5">#REF!</definedName>
    <definedName name="LifeTE">#REF!</definedName>
    <definedName name="Link_CC_Lookup">OFFSET([5]CC_LinkData!$A$20,0,0,COUNTA([5]CC_LinkData!$B$1:$B$65536)-3,COUNTA([5]CC_LinkData!$A$19:$IV$19))</definedName>
    <definedName name="Link_Data_CC_Range">OFFSET([5]CC_LinkData!$B$20,0,0,COUNTA([5]CC_LinkData!$B$1:$B$65536)-3,8)</definedName>
    <definedName name="Link_Data_Range">OFFSET([5]BC_LinkData!$B$20,0,0,COUNTA([5]BC_LinkData!$B$1:$B$65536)-3,8)</definedName>
    <definedName name="Link_Lookup">OFFSET([5]BC_LinkData!$A$20,0,0,COUNTA([5]BC_LinkData!$B$1:$B$65536)-3,COUNTA([5]BC_LinkData!$A$19:$IV$19))</definedName>
    <definedName name="Lookup">OFFSET([5]Lookup!$B$4,0,0,COUNTA([5]Lookup!$B$1:$B$65536)-2,5)</definedName>
    <definedName name="mo_shr">[3]Assumptions!$C$17:$G$29</definedName>
    <definedName name="Month_BC">OFFSET([5]BC_System!$C$20,0,0,COUNTA([5]BC_System!$B$1:$B$65536)-2,1)</definedName>
    <definedName name="Month_CC">OFFSET([5]CC_System!$C$20,0,0,COUNTA([5]CC_System!$B$1:$B$65536)-2,1)</definedName>
    <definedName name="MW">[3]Calculations!$F$21</definedName>
    <definedName name="nox_lb" localSheetId="2">[3]Assumptions!#REF!</definedName>
    <definedName name="nox_lb" localSheetId="5">[3]Assumptions!#REF!</definedName>
    <definedName name="nox_lb">[3]Assumptions!#REF!</definedName>
    <definedName name="other">[7]CON_CF!$E$19:$G$66</definedName>
    <definedName name="_xlnm.Print_Area">[12]Maple!$A$1:$W$1652</definedName>
    <definedName name="Print_Area_MI" localSheetId="2">[13]RatioE!#REF!</definedName>
    <definedName name="Print_Area_MI" localSheetId="5">[13]RatioE!#REF!</definedName>
    <definedName name="Print_Area_MI">[13]RatioE!#REF!</definedName>
    <definedName name="_xlnm.Print_Titles">[12]Maple!$A$1:$J$65536,[12]Maple!$A$1:$IV$2</definedName>
    <definedName name="prod_pkg">[3]Calculations!$F$11</definedName>
    <definedName name="RateBase_Debt">[9]CT!$H$61</definedName>
    <definedName name="RateBase_Equity">[9]CT!$H$62</definedName>
    <definedName name="region">[3]Calculations!$F$14</definedName>
    <definedName name="return">[3]Assumptions!$D$11</definedName>
    <definedName name="RiskAfterRecalcMacro" hidden="1">"LimitTest"</definedName>
    <definedName name="RiskAfterSimMacro" hidden="1">""</definedName>
    <definedName name="RiskAutoStopPercChange">0.5</definedName>
    <definedName name="RiskBeforeRecalcMacro" hidden="1">""</definedName>
    <definedName name="RiskBeforeSimMacro" hidden="1">""</definedName>
    <definedName name="RiskCollectDistributionSamples" hidden="1">0</definedName>
    <definedName name="RiskExcelReportsGoInNewWorkbook">TRUE</definedName>
    <definedName name="RiskExcelReportsToGenerate">0</definedName>
    <definedName name="RiskFixedSeed" hidden="1">1</definedName>
    <definedName name="RiskGenerateExcelReportsAtEndOfSimulation">FALSE</definedName>
    <definedName name="RiskHasSettings" hidden="1">5</definedName>
    <definedName name="RiskMinimizeOnStart" hidden="1">TRUE</definedName>
    <definedName name="RiskMonitorConvergence" hidden="1">FALSE</definedName>
    <definedName name="RiskNumIterations" hidden="1">1000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howRiskWindowAtEndOfSimulation">TRUE</definedName>
    <definedName name="RiskStandardRecalc" hidden="1">1</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hidden="1">FALSE</definedName>
    <definedName name="rpt">#REF!</definedName>
    <definedName name="Rwvu.majmaint2." localSheetId="2" hidden="1">#REF!</definedName>
    <definedName name="Rwvu.majmaint2." localSheetId="5" hidden="1">#REF!</definedName>
    <definedName name="Rwvu.majmaint2." hidden="1">#REF!</definedName>
    <definedName name="sens">'[3]Summary Results'!$C$14</definedName>
    <definedName name="SF">OFFSET([5]BC_UnitData!$Q$20,0,0,COUNTA([5]BC_UnitData!$B$1:$B$65536)-2,1)</definedName>
    <definedName name="SF_CC">OFFSET([5]CC_UnitData!$Q$20,0,0,COUNTA([5]CC_UnitData!$B$1:$B$65536)-2,1)</definedName>
    <definedName name="SHIPPING" localSheetId="2">#REF!</definedName>
    <definedName name="SHIPPING" localSheetId="5">#REF!</definedName>
    <definedName name="SHIPPING">#REF!</definedName>
    <definedName name="Smry_Unit">OFFSET([5]Summary_Unit!$F$11,0,0,COUNTA([5]Summary_Unit!$B$1:$B$65536)-5,COUNTA([5]Summary_Unit!$A$10:$IV$10)-2)</definedName>
    <definedName name="Smry_Unit_BC">OFFSET([5]Summary_Unit!$F$11,0,0,COUNTA([5]Summary_Unit!$B$1:$B$65536)-5,COUNTA([5]Summary_Unit!$A$10:$IV$10)-2)</definedName>
    <definedName name="so2_lb" localSheetId="2">[3]Assumptions!#REF!</definedName>
    <definedName name="so2_lb" localSheetId="5">[3]Assumptions!#REF!</definedName>
    <definedName name="so2_lb">[3]Assumptions!#REF!</definedName>
    <definedName name="start">[3]Calculations!$F$16</definedName>
    <definedName name="Start_Cost">OFFSET([5]BC_UnitData!$L$20,0,0,COUNTA([5]BC_UnitData!$B$1:$B$65536)-2,1)</definedName>
    <definedName name="Start_Cost_CC">OFFSET([5]CC_UnitData!$L$20,0,0,COUNTA([5]CC_UnitData!$B$1:$B$65536)-2,1)</definedName>
    <definedName name="Starts">OFFSET([5]BC_UnitData!$H$20,0,0,COUNTA([5]BC_UnitData!$B$1:$B$65536)-2,1)</definedName>
    <definedName name="Starts_CC">OFFSET([5]CC_UnitData!$H$20,0,0,COUNTA([5]CC_UnitData!$B$1:$B$65536)-2,1)</definedName>
    <definedName name="state">[3]Calculations!$F$13</definedName>
    <definedName name="Station">OFFSET([5]BC_UnitData!$C$20,0,0,COUNTA([5]BC_UnitData!$B$1:$B$65536)-2,1)</definedName>
    <definedName name="Station_CC">OFFSET([5]CC_UnitData!$C$20,0,0,COUNTA([5]CC_UnitData!$B$1:$B$65536)-2,1)</definedName>
    <definedName name="StDev1_Down" localSheetId="2">#REF!</definedName>
    <definedName name="StDev1_Down" localSheetId="5">#REF!</definedName>
    <definedName name="StDev1_Down">#REF!</definedName>
    <definedName name="StDev1_Up" localSheetId="2">#REF!</definedName>
    <definedName name="StDev1_Up" localSheetId="5">#REF!</definedName>
    <definedName name="StDev1_Up">#REF!</definedName>
    <definedName name="StDev2_Down" localSheetId="2">#REF!</definedName>
    <definedName name="StDev2_Down" localSheetId="5">#REF!</definedName>
    <definedName name="StDev2_Down">#REF!</definedName>
    <definedName name="StDev2_Up" localSheetId="2">#REF!</definedName>
    <definedName name="StDev2_Up" localSheetId="5">#REF!</definedName>
    <definedName name="StDev2_Up">#REF!</definedName>
    <definedName name="StrandCost">[14]CTC!$C$16:$G$72</definedName>
    <definedName name="strt_chrg">[3]Calculations!$F$33</definedName>
    <definedName name="strt_day" localSheetId="2">[3]Calculations!#REF!</definedName>
    <definedName name="strt_day" localSheetId="5">[3]Calculations!#REF!</definedName>
    <definedName name="strt_day">[3]Calculations!#REF!</definedName>
    <definedName name="strt_esc">[3]Calculations!$F$34</definedName>
    <definedName name="strt_fuel">[3]Calculations!$F$32</definedName>
    <definedName name="strt_mo">[3]Calculations!$I$16</definedName>
    <definedName name="strt_yr">[3]Calculations!$K$16</definedName>
    <definedName name="suppl_hr">[3]Calculations!$F$31</definedName>
    <definedName name="suppl_hr2" localSheetId="2">[3]Calculations!#REF!</definedName>
    <definedName name="suppl_hr2" localSheetId="5">[3]Calculations!#REF!</definedName>
    <definedName name="suppl_hr2">[3]Calculations!#REF!</definedName>
    <definedName name="suppl_mw">[3]Calculations!$F$22</definedName>
    <definedName name="Switch2T">[6]Switches!$D$22</definedName>
    <definedName name="Swvu.majmaint." localSheetId="2" hidden="1">#REF!</definedName>
    <definedName name="Swvu.majmaint." localSheetId="5" hidden="1">#REF!</definedName>
    <definedName name="Swvu.majmaint." hidden="1">#REF!</definedName>
    <definedName name="Swvu.majmaint1." localSheetId="2" hidden="1">#REF!</definedName>
    <definedName name="Swvu.majmaint1." localSheetId="5" hidden="1">#REF!</definedName>
    <definedName name="Swvu.majmaint1." hidden="1">#REF!</definedName>
    <definedName name="Swvu.majmaint2." localSheetId="2" hidden="1">#REF!</definedName>
    <definedName name="Swvu.majmaint2." localSheetId="5" hidden="1">#REF!</definedName>
    <definedName name="Swvu.majmaint2." hidden="1">#REF!</definedName>
    <definedName name="SysCost_BC">OFFSET([5]BC_System!$G$20,0,0,COUNTA([5]BC_System!$B$1:$B$65536)-2,1)</definedName>
    <definedName name="SysCost_CC">OFFSET([5]CC_System!$G$20,0,0,COUNTA([5]CC_System!$B$1:$B$65536)-2,1)</definedName>
    <definedName name="System_BC_Lookup" localSheetId="2">OFFSET([15]BC_System!#REF!,0,0,COUNTA([15]BC_System!$B$1:$B$65536),COUNTA([15]BC_System!$A$20:$IV$20)-2)</definedName>
    <definedName name="System_BC_Lookup" localSheetId="5">OFFSET([15]BC_System!#REF!,0,0,COUNTA([15]BC_System!$B$1:$B$65536),COUNTA([15]BC_System!$A$20:$IV$20)-2)</definedName>
    <definedName name="System_BC_Lookup">OFFSET([15]BC_System!#REF!,0,0,COUNTA([15]BC_System!$B$1:$B$65536),COUNTA([15]BC_System!$A$20:$IV$20)-2)</definedName>
    <definedName name="System_CC_Lookup" localSheetId="2">OFFSET([15]CC_System!#REF!,0,0,COUNTA([15]CC_System!$B$1:$B$65536),COUNTA([15]CC_System!$A$20:$IV$20)-2)</definedName>
    <definedName name="System_CC_Lookup" localSheetId="5">OFFSET([15]CC_System!#REF!,0,0,COUNTA([15]CC_System!$B$1:$B$65536),COUNTA([15]CC_System!$A$20:$IV$20)-2)</definedName>
    <definedName name="System_CC_Lookup">OFFSET([15]CC_System!#REF!,0,0,COUNTA([15]CC_System!$B$1:$B$65536),COUNTA([15]CC_System!$A$20:$IV$20)-2)</definedName>
    <definedName name="System_Data_CC_Range">OFFSET([5]CC_System!$B$20,0,0,COUNTA([5]CC_System!$B$1:$B$65536)-2,8)</definedName>
    <definedName name="System_Data_Range">OFFSET([5]BC_System!$B$20,0,0,COUNTA([5]BC_System!$B$1:$B$65536)-2,8)</definedName>
    <definedName name="SystemCase_BC">OFFSET([5]BC_System!$A$20,0,0,COUNTA([5]BC_System!$B$1:$B$65536)-2,1)</definedName>
    <definedName name="SystemCase_CC">OFFSET([5]CC_System!$A$20,0,0,COUNTA([5]CC_System!$B$1:$B$65536)-2,1)</definedName>
    <definedName name="t" localSheetId="2">#REF!</definedName>
    <definedName name="t" localSheetId="5">#REF!</definedName>
    <definedName name="t">#REF!</definedName>
    <definedName name="Tax" localSheetId="2">#REF!</definedName>
    <definedName name="Tax" localSheetId="5">#REF!</definedName>
    <definedName name="Tax">#REF!</definedName>
    <definedName name="tax_rate">[3]Assumptions!$D$6</definedName>
    <definedName name="TaxRate">[9]CT!$H$31</definedName>
    <definedName name="tech">[3]Calculations!$F$12</definedName>
    <definedName name="test" hidden="1">{"net cf for valuation",#N/A,FALSE,"RangerAm";"nopat stmt",#N/A,FALSE,"RangerAm";"inc stmt",#N/A,FALSE,"RangerAm";"bal sheet",#N/A,FALSE,"RangerAm";"sum ops results",#N/A,FALSE,"RangerAm"}</definedName>
    <definedName name="Total_Cost">OFFSET([5]BC_UnitData!$N$20,0,0,COUNTA([5]BC_UnitData!$B$1:$B$65536)-2,1)</definedName>
    <definedName name="Total_Cost_CC">OFFSET([5]CC_UnitData!$N$20,0,0,COUNTA([5]CC_UnitData!$B$1:$B$65536)-2,1)</definedName>
    <definedName name="tran_alt">'[3]Summary Results'!$C$13</definedName>
    <definedName name="tran_scen">'[3]Summary Results'!$C$8</definedName>
    <definedName name="trans" localSheetId="2">[3]Calculations!#REF!</definedName>
    <definedName name="trans" localSheetId="5">[3]Calculations!#REF!</definedName>
    <definedName name="trans">[3]Calculations!#REF!</definedName>
    <definedName name="tt" localSheetId="2">#REF!</definedName>
    <definedName name="tt" localSheetId="5">#REF!</definedName>
    <definedName name="tt">#REF!</definedName>
    <definedName name="Unit_Group">OFFSET([5]BC_UnitData!$S$20,0,0,COUNTA([5]BC_UnitData!$B$1:$B$65536)-2,1)</definedName>
    <definedName name="Unit_Group_CC">OFFSET([5]CC_UnitData!$S$20,0,0,COUNTA([5]CC_UnitData!$B$1:$B$65536)-2,1)</definedName>
    <definedName name="use_life">[3]Calculations!$F$20</definedName>
    <definedName name="VAT" localSheetId="2">#REF!</definedName>
    <definedName name="VAT" localSheetId="5">#REF!</definedName>
    <definedName name="VAT">#REF!</definedName>
    <definedName name="VOM_Cost">OFFSET([5]BC_UnitData!$M$20,0,0,COUNTA([5]BC_UnitData!$B$1:$B$65536)-2,1)</definedName>
    <definedName name="VOM_Cost_CC">OFFSET([5]CC_UnitData!$M$20,0,0,COUNTA([5]CC_UnitData!$B$1:$B$65536)-2,1)</definedName>
    <definedName name="vom_esc">[3]Calculations!$F$28</definedName>
    <definedName name="wacc">'[16]Summary Project Economics'!$Q$14</definedName>
    <definedName name="wrn.Basic._.Reports." hidden="1">{"net cf for valuation",#N/A,FALSE,"RangerAm";"nopat stmt",#N/A,FALSE,"RangerAm";"inc stmt",#N/A,FALSE,"RangerAm";"bal sheet",#N/A,FALSE,"RangerAm";"sum ops results",#N/A,FALSE,"RangerAm"}</definedName>
    <definedName name="wrn.Finacials." hidden="1">{"Income statement",#N/A,FALSE,"N Amerca";"Balance Sheet Assets",#N/A,FALSE,"N Amerca";"Balance Sheet Liabilities",#N/A,FALSE,"N Amerca";"Cash Flow",#N/A,FALSE,"N Amerca";"Income statement",#N/A,FALSE,"EPGC";"Balance Sheet Assets",#N/A,FALSE,"EPGC";"Balance Sheet Liabilities",#N/A,FALSE,"EPGC";"Cash Flow",#N/A,FALSE,"EPGC";"Income statement",#N/A,FALSE,"Morelos";"Balance Sheet Assets",#N/A,FALSE,"Morelos";"Balance Sheet Liabilities",#N/A,FALSE,"Morelos";"Cash Flow",#N/A,FALSE,"Morelos";"Income statement",#N/A,FALSE,"Eliminations";"Balance Sheet Assets",#N/A,FALSE,"Eliminations";"Balance Sheet Liabilities",#N/A,FALSE,"Eliminations";"Cash Flow",#N/A,FALSE,"Eliminations"}</definedName>
    <definedName name="wrn.is." hidden="1">{#N/A,#N/A,FALSE,"EPDCCon"}</definedName>
    <definedName name="wrn.Pricing._.Case." hidden="1">{#N/A,#N/A,TRUE,"RESULTS";#N/A,#N/A,TRUE,"REV REQUIRE";#N/A,#N/A,TRUE,"RATEBASE";#N/A,#N/A,TRUE,"LEVELIZED"}</definedName>
    <definedName name="wrn.pricing2._.case." hidden="1">{#N/A,#N/A,TRUE,"RESULTS";#N/A,#N/A,TRUE,"REV REQUIRE";#N/A,#N/A,TRUE,"RATEBASE";#N/A,#N/A,TRUE,"LEVELIZED"}</definedName>
    <definedName name="wvu.formula." hidden="1">{TRUE,TRUE,-1.25,-15.5,484.5,293.25,FALSE,FALSE,TRUE,TRUE,0,1,#N/A,1,#N/A,10.5,26.9285714285714,1,FALSE,FALSE,3,TRUE,1,FALSE,90,"Swvu.formula.","ACwvu.formula.",#N/A,FALSE,FALSE,0.5,0.5,0.75,0.5,2,"&amp;LO and M Cost Estimate&amp;CDispatch and Outage Schedule&amp;R&amp;D &amp;T","&amp;LEntergy Power Operations Corporation&amp;C&amp;F &amp;A&amp;RPage &amp;P of &amp;N",FALSE,FALSE,FALSE,FALSE,1,100,#N/A,#N/A,FALSE,FALSE,"Rwvu.formula.","Cwvu.formula.",FALSE,FALSE,TRUE,1,65532,65532,FALSE,FALSE,TRUE,TRUE,TRUE}</definedName>
    <definedName name="wvu.majmaint." hidden="1">{TRUE,TRUE,-0.5,-14.75,483,275.25,FALSE,FALSE,TRUE,TRUE,0,1,19,1,6,5,5,4,TRUE,TRUE,3,TRUE,1,FALSE,50,"Swvu.majmaint.","ACwvu.majmaint.",#N/A,FALSE,FALSE,0.5,0.5,0.75,0.5,2,"&amp;LO and M Cost Estimate&amp;CMajor Maintenance&amp;R&amp;D  &amp;T","&amp;LEntergy Power Group&amp;C&amp;F &amp;A&amp;RPage &amp;P",FALSE,FALSE,FALSE,FALSE,1,60,#N/A,#N/A,"=R1C1:R131C18",FALSE,#N/A,"Cwvu.majmaint.",FALSE,FALSE,TRUE,1,65532,65532,FALSE,FALSE,TRUE,TRUE,TRUE}</definedName>
    <definedName name="wvu.majmaint1." hidden="1">{TRUE,TRUE,-0.5,-14.75,483,275.25,FALSE,FALSE,TRUE,TRUE,0,1,#N/A,57,#N/A,11.3653846153846,58.875,1,FALSE,FALSE,3,TRUE,1,FALSE,75,"Swvu.majmaint1.","ACwvu.majmaint1.",#N/A,FALSE,FALSE,0.5,0.5,0.75,0.5,2,"&amp;LO and M Cost Estimate&amp;CMajor Maintenance&amp;R&amp;D  &amp;T","&amp;LEntergy Power Group&amp;C&amp;F &amp;A&amp;RPage &amp;P",FALSE,FALSE,FALSE,FALSE,1,80,#N/A,#N/A,"=R1C1:R128C18",FALSE,#N/A,"Cwvu.majmaint1.",FALSE,FALSE,TRUE,1,65532,65532,FALSE,FALSE,TRUE,TRUE,TRUE}</definedName>
    <definedName name="wvu.majmaint2." hidden="1">{TRUE,TRUE,-0.5,-14.75,483,275.25,FALSE,FALSE,TRUE,TRUE,0,22,#N/A,85,#N/A,12.3684210526316,48.5,1,FALSE,FALSE,3,TRUE,1,FALSE,75,"Swvu.majmaint2.","ACwvu.majmaint2.",#N/A,FALSE,FALSE,0.5,0.5,0.75,0.5,2,"&amp;LO and M Cost Estimate&amp;CMajor Maintenance&amp;R&amp;D  &amp;T","&amp;LEntergy Power Group&amp;C&amp;F &amp;A&amp;RPage &amp;P",FALSE,FALSE,FALSE,FALSE,1,80,#N/A,#N/A,"=R1C1:R128C31",FALSE,"Rwvu.majmaint2.","Cwvu.majmaint2.",FALSE,FALSE,TRUE,1,65532,65532,FALSE,FALSE,TRUE,TRUE,TRUE}</definedName>
    <definedName name="YEAR_NOW">[17]SGMDL95!$E$68</definedName>
    <definedName name="Years">OFFSET([5]BC_UnitData!$D$20,0,0,COUNTA([5]BC_UnitData!$B$1:$B$65536)-2,1)</definedName>
    <definedName name="Years_CC">OFFSET([5]CC_UnitData!$D$20,0,0,COUNTA([5]CC_UnitData!$B$1:$B$65536)-2,1)</definedName>
    <definedName name="YesNo">'[18]Economic Information'!$H$3:$H$4</definedName>
    <definedName name="Z_5E3395AE_3F65_44A5_A405_9F44EE89AFCC_.wvu.Cols" localSheetId="7" hidden="1">'Aurora Inputs'!$K:$P</definedName>
    <definedName name="Z_5E3395AE_3F65_44A5_A405_9F44EE89AFCC_.wvu.Cols" localSheetId="2" hidden="1">Pricing!$O:$O</definedName>
    <definedName name="Z_5E3395AE_3F65_44A5_A405_9F44EE89AFCC_.wvu.Cols" localSheetId="4" hidden="1">'Pricing - Biomass Resources'!$K:$K</definedName>
    <definedName name="Z_5E3395AE_3F65_44A5_A405_9F44EE89AFCC_.wvu.Cols" localSheetId="5" hidden="1">'Pricing - Wind, Solar, Hydro'!$H:$H</definedName>
    <definedName name="Z_5E3395AE_3F65_44A5_A405_9F44EE89AFCC_.wvu.Cols" localSheetId="1" hidden="1">PST!$K:$U</definedName>
    <definedName name="Z_5E3395AE_3F65_44A5_A405_9F44EE89AFCC_.wvu.FilterData" localSheetId="0" hidden="1">'Hourly Profile Template'!$C$10:$F$8771</definedName>
    <definedName name="Z_5E3395AE_3F65_44A5_A405_9F44EE89AFCC_.wvu.Rows" localSheetId="7" hidden="1">'Aurora Inputs'!$11:$11</definedName>
    <definedName name="Z_FF342DEC_9953_11D1_B268_00C04FC24B07_.wvu.Rows" localSheetId="2" hidden="1">#REF!,#REF!,#REF!,#REF!</definedName>
    <definedName name="Z_FF342DEC_9953_11D1_B268_00C04FC24B07_.wvu.Rows" localSheetId="5" hidden="1">#REF!,#REF!,#REF!,#REF!</definedName>
    <definedName name="Z_FF342DEC_9953_11D1_B268_00C04FC24B07_.wvu.Rows" hidden="1">#REF!,#REF!,#REF!,#REF!</definedName>
    <definedName name="Z_FF342DED_9953_11D1_B268_00C04FC24B07_.wvu.Rows" localSheetId="2" hidden="1">#REF!,#REF!,#REF!,#REF!</definedName>
    <definedName name="Z_FF342DED_9953_11D1_B268_00C04FC24B07_.wvu.Rows" localSheetId="5" hidden="1">#REF!,#REF!,#REF!,#REF!</definedName>
    <definedName name="Z_FF342DED_9953_11D1_B268_00C04FC24B07_.wvu.Rows" hidden="1">#REF!,#REF!,#REF!,#REF!</definedName>
    <definedName name="Z_FF342DEE_9953_11D1_B268_00C04FC24B07_.wvu.Cols" localSheetId="2" hidden="1">#REF!</definedName>
    <definedName name="Z_FF342DEE_9953_11D1_B268_00C04FC24B07_.wvu.Cols" localSheetId="5" hidden="1">#REF!</definedName>
    <definedName name="Z_FF342DEE_9953_11D1_B268_00C04FC24B07_.wvu.Cols" hidden="1">#REF!</definedName>
    <definedName name="Z_FF342DEE_9953_11D1_B268_00C04FC24B07_.wvu.Rows" localSheetId="2" hidden="1">#REF!,#REF!,#REF!,#REF!</definedName>
    <definedName name="Z_FF342DEE_9953_11D1_B268_00C04FC24B07_.wvu.Rows" localSheetId="5" hidden="1">#REF!,#REF!,#REF!,#REF!</definedName>
    <definedName name="Z_FF342DEE_9953_11D1_B268_00C04FC24B07_.wvu.Rows" hidden="1">#REF!,#REF!,#REF!,#REF!</definedName>
  </definedNames>
  <calcPr calcId="191028"/>
  <customWorkbookViews>
    <customWorkbookView name="HARRIS, MISTY - Personal View" guid="{5E3395AE-3F65-44A5-A405-9F44EE89AFCC}" mergeInterval="0" personalView="1" maximized="1" windowWidth="1280" windowHeight="772" tabRatio="887"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4" l="1"/>
  <c r="X12" i="11"/>
  <c r="U12" i="10"/>
  <c r="DL12" i="11" l="1"/>
  <c r="DK12" i="11"/>
  <c r="DJ12" i="11"/>
  <c r="DI12" i="11"/>
  <c r="DH12" i="11"/>
  <c r="DG12" i="11"/>
  <c r="BH12" i="10"/>
  <c r="DF12" i="11"/>
  <c r="DE12" i="11"/>
  <c r="DD12" i="11"/>
  <c r="DC12" i="11"/>
  <c r="DB12" i="11"/>
  <c r="DA12" i="11"/>
  <c r="CZ12" i="11"/>
  <c r="BZ12" i="11"/>
  <c r="BY12" i="11"/>
  <c r="AY12" i="11"/>
  <c r="AG12" i="10"/>
  <c r="AX12" i="11"/>
  <c r="W12" i="11"/>
  <c r="V12" i="11"/>
  <c r="U12" i="11" l="1"/>
  <c r="T12" i="11"/>
  <c r="S12" i="11"/>
  <c r="R12" i="11"/>
  <c r="R12" i="10"/>
  <c r="Q12" i="11"/>
  <c r="Q12" i="10"/>
  <c r="P12" i="11"/>
  <c r="O12" i="11"/>
  <c r="N12" i="11"/>
  <c r="M12" i="11"/>
  <c r="L12" i="11"/>
  <c r="K12" i="11"/>
  <c r="J12" i="11"/>
  <c r="I12" i="11"/>
  <c r="H12" i="11"/>
  <c r="G12" i="11"/>
  <c r="F12" i="11"/>
  <c r="E12" i="11"/>
  <c r="D12" i="11"/>
  <c r="C12" i="11"/>
  <c r="B12" i="11"/>
  <c r="BL12" i="10" l="1"/>
  <c r="BK12" i="10"/>
  <c r="BJ12" i="10"/>
  <c r="BI12" i="10"/>
  <c r="BG12" i="10"/>
  <c r="BF12" i="10"/>
  <c r="BE12" i="10"/>
  <c r="BD12" i="10"/>
  <c r="AS12" i="10"/>
  <c r="AR12" i="10"/>
  <c r="AF12" i="10"/>
  <c r="T12" i="10"/>
  <c r="S12" i="10"/>
  <c r="P12" i="10"/>
  <c r="O12" i="10"/>
  <c r="N12" i="10"/>
  <c r="M12" i="10"/>
  <c r="L12" i="10"/>
  <c r="K12" i="10"/>
  <c r="J12" i="10"/>
  <c r="I12" i="10" l="1"/>
  <c r="H12" i="10"/>
  <c r="G12" i="10"/>
  <c r="F12" i="10"/>
  <c r="E12" i="10"/>
  <c r="D12" i="10"/>
  <c r="C12" i="10"/>
  <c r="B12" i="10"/>
  <c r="A120" i="11"/>
  <c r="A119" i="11"/>
  <c r="A118" i="11"/>
  <c r="A117" i="11"/>
  <c r="A116" i="11"/>
  <c r="A115" i="11"/>
  <c r="A114" i="11"/>
  <c r="A113" i="11"/>
  <c r="A112" i="11"/>
  <c r="A111" i="11"/>
  <c r="A110" i="11"/>
  <c r="A109" i="11"/>
  <c r="A108" i="11"/>
  <c r="A107" i="11"/>
  <c r="A106" i="11"/>
  <c r="A105" i="11"/>
  <c r="A104" i="11"/>
  <c r="A103" i="11"/>
  <c r="A102" i="11"/>
  <c r="A101" i="11"/>
  <c r="A100" i="11"/>
  <c r="A99" i="11"/>
  <c r="A98" i="11"/>
  <c r="A97" i="11"/>
  <c r="A96" i="11"/>
  <c r="A95" i="11"/>
  <c r="A94" i="11"/>
  <c r="A93" i="11"/>
  <c r="A92" i="11"/>
  <c r="A91" i="11"/>
  <c r="A90" i="11"/>
  <c r="A89" i="11"/>
  <c r="A88" i="11"/>
  <c r="A87" i="11"/>
  <c r="A86" i="11"/>
  <c r="A85" i="11"/>
  <c r="A84" i="11"/>
  <c r="A83" i="11"/>
  <c r="A82" i="11"/>
  <c r="A81" i="11"/>
  <c r="A80" i="11"/>
  <c r="A79" i="11"/>
  <c r="A78" i="11"/>
  <c r="A77" i="11"/>
  <c r="A76" i="11"/>
  <c r="A75" i="11"/>
  <c r="A74" i="11"/>
  <c r="A73" i="11"/>
  <c r="A72" i="11"/>
  <c r="A71" i="11"/>
  <c r="A70" i="11"/>
  <c r="A69" i="11"/>
  <c r="A68" i="11"/>
  <c r="A67" i="11"/>
  <c r="A66" i="11"/>
  <c r="A65" i="11"/>
  <c r="A64" i="11"/>
  <c r="A63" i="11"/>
  <c r="A62" i="11"/>
  <c r="A61" i="11"/>
  <c r="A60" i="11"/>
  <c r="A59" i="11"/>
  <c r="A58" i="11"/>
  <c r="A57" i="11"/>
  <c r="A56" i="11"/>
  <c r="A55" i="11"/>
  <c r="A54" i="11"/>
  <c r="A53" i="11"/>
  <c r="A52" i="11"/>
  <c r="A51" i="11"/>
  <c r="A50" i="11"/>
  <c r="A49" i="11"/>
  <c r="A48" i="11"/>
  <c r="A47" i="11"/>
  <c r="A46" i="11"/>
  <c r="A45" i="11"/>
  <c r="A44" i="11"/>
  <c r="A43" i="11"/>
  <c r="A42" i="11"/>
  <c r="A41" i="11"/>
  <c r="A40" i="11"/>
  <c r="A39" i="11"/>
  <c r="A38" i="11"/>
  <c r="A37" i="11"/>
  <c r="A36" i="11"/>
  <c r="A35" i="11"/>
  <c r="A34" i="11"/>
  <c r="A33" i="11"/>
  <c r="A32" i="11"/>
  <c r="A31" i="11"/>
  <c r="A30" i="11"/>
  <c r="A29" i="11"/>
  <c r="A28" i="11"/>
  <c r="A27" i="11"/>
  <c r="A26" i="11"/>
  <c r="A25" i="11"/>
  <c r="A24" i="11"/>
  <c r="A23" i="11"/>
  <c r="A22" i="11"/>
  <c r="A21" i="11"/>
  <c r="A20" i="11"/>
  <c r="A19" i="11"/>
  <c r="C9" i="11"/>
  <c r="D9" i="11" s="1"/>
  <c r="E9" i="11" s="1"/>
  <c r="F9" i="11" s="1"/>
  <c r="G9" i="11" s="1"/>
  <c r="H9" i="11" s="1"/>
  <c r="I9" i="11" s="1"/>
  <c r="J9" i="11" s="1"/>
  <c r="K9" i="11" s="1"/>
  <c r="L9" i="11" s="1"/>
  <c r="M9" i="11" s="1"/>
  <c r="N9" i="11" s="1"/>
  <c r="O9" i="11" s="1"/>
  <c r="P9" i="11" s="1"/>
  <c r="Q9" i="11" s="1"/>
  <c r="R9" i="11" s="1"/>
  <c r="S9" i="11" s="1"/>
  <c r="T9" i="11" s="1"/>
  <c r="U9" i="11" s="1"/>
  <c r="V9" i="11" s="1"/>
  <c r="W9" i="11" s="1"/>
  <c r="X9" i="11" s="1"/>
  <c r="Y9" i="11" s="1"/>
  <c r="Z9" i="11" s="1"/>
  <c r="AA9" i="11" s="1"/>
  <c r="AB9" i="11" s="1"/>
  <c r="AC9" i="11" s="1"/>
  <c r="AD9" i="11" s="1"/>
  <c r="AE9" i="11" s="1"/>
  <c r="AF9" i="11" s="1"/>
  <c r="AG9" i="11" s="1"/>
  <c r="AH9" i="11" s="1"/>
  <c r="AI9" i="11" s="1"/>
  <c r="AJ9" i="11" s="1"/>
  <c r="AK9" i="11" s="1"/>
  <c r="AL9" i="11" s="1"/>
  <c r="AM9" i="11" s="1"/>
  <c r="AN9" i="11" s="1"/>
  <c r="AO9" i="11" s="1"/>
  <c r="AP9" i="11" s="1"/>
  <c r="AQ9" i="11" s="1"/>
  <c r="AR9" i="11" s="1"/>
  <c r="AS9" i="11" s="1"/>
  <c r="AT9" i="11" s="1"/>
  <c r="AU9" i="11" s="1"/>
  <c r="AV9" i="11" s="1"/>
  <c r="AW9" i="11" s="1"/>
  <c r="AX9" i="11" s="1"/>
  <c r="AY9" i="11" s="1"/>
  <c r="AZ9" i="11" s="1"/>
  <c r="BA9" i="11" s="1"/>
  <c r="BB9" i="11" s="1"/>
  <c r="BC9" i="11" s="1"/>
  <c r="BD9" i="11" s="1"/>
  <c r="BE9" i="11" s="1"/>
  <c r="BF9" i="11" s="1"/>
  <c r="BG9" i="11" s="1"/>
  <c r="BH9" i="11" s="1"/>
  <c r="BI9" i="11" s="1"/>
  <c r="BJ9" i="11" s="1"/>
  <c r="BK9" i="11" s="1"/>
  <c r="BL9" i="11" s="1"/>
  <c r="BM9" i="11" s="1"/>
  <c r="BN9" i="11" s="1"/>
  <c r="BO9" i="11" s="1"/>
  <c r="BP9" i="11" s="1"/>
  <c r="BQ9" i="11" s="1"/>
  <c r="BR9" i="11" s="1"/>
  <c r="BS9" i="11" s="1"/>
  <c r="BT9" i="11" s="1"/>
  <c r="BU9" i="11" s="1"/>
  <c r="BV9" i="11" s="1"/>
  <c r="BW9" i="11" s="1"/>
  <c r="BX9" i="11" s="1"/>
  <c r="BY9" i="11" s="1"/>
  <c r="BZ9" i="11" s="1"/>
  <c r="CA9" i="11" s="1"/>
  <c r="CB9" i="11" s="1"/>
  <c r="CC9" i="11" s="1"/>
  <c r="CD9" i="11" s="1"/>
  <c r="CE9" i="11" s="1"/>
  <c r="CF9" i="11" s="1"/>
  <c r="CG9" i="11" s="1"/>
  <c r="CH9" i="11" s="1"/>
  <c r="CI9" i="11" s="1"/>
  <c r="CJ9" i="11" s="1"/>
  <c r="CK9" i="11" s="1"/>
  <c r="CL9" i="11" s="1"/>
  <c r="CM9" i="11" s="1"/>
  <c r="CN9" i="11" s="1"/>
  <c r="CO9" i="11" s="1"/>
  <c r="CP9" i="11" s="1"/>
  <c r="CQ9" i="11" s="1"/>
  <c r="CR9" i="11" s="1"/>
  <c r="CS9" i="11" s="1"/>
  <c r="CT9" i="11" s="1"/>
  <c r="CU9" i="11" s="1"/>
  <c r="CV9" i="11" s="1"/>
  <c r="CW9" i="11" s="1"/>
  <c r="CX9" i="11" s="1"/>
  <c r="CY9" i="11" s="1"/>
  <c r="CZ9" i="11" s="1"/>
  <c r="DA9" i="11" s="1"/>
  <c r="DB9" i="11" s="1"/>
  <c r="DC9" i="11" s="1"/>
  <c r="DD9" i="11" s="1"/>
  <c r="DE9" i="11" s="1"/>
  <c r="DF9" i="11" s="1"/>
  <c r="DG9" i="11" s="1"/>
  <c r="DH9" i="11" s="1"/>
  <c r="DI9" i="11" s="1"/>
  <c r="DJ9" i="11" s="1"/>
  <c r="DK9" i="11" s="1"/>
  <c r="DL9" i="11" s="1"/>
  <c r="DM9" i="11" s="1"/>
  <c r="DN9" i="11" s="1"/>
  <c r="DO9" i="11" s="1"/>
  <c r="DP9" i="11" s="1"/>
  <c r="DQ9" i="11" s="1"/>
  <c r="DR9" i="11" s="1"/>
  <c r="DS9" i="11" s="1"/>
  <c r="DT9" i="11" s="1"/>
  <c r="DU9" i="11" s="1"/>
  <c r="DV9" i="11" s="1"/>
  <c r="DW9" i="11" s="1"/>
  <c r="DX9" i="11" s="1"/>
  <c r="DY9" i="11" s="1"/>
  <c r="DZ9" i="11" s="1"/>
  <c r="A120" i="10"/>
  <c r="A119" i="10"/>
  <c r="A118" i="10"/>
  <c r="A117" i="10"/>
  <c r="A116" i="10"/>
  <c r="A115" i="10"/>
  <c r="A114" i="10"/>
  <c r="A113" i="10"/>
  <c r="A112" i="10"/>
  <c r="A111" i="10"/>
  <c r="A110" i="10"/>
  <c r="A109" i="10"/>
  <c r="A108" i="10"/>
  <c r="A107" i="10"/>
  <c r="A106" i="10"/>
  <c r="A105" i="10"/>
  <c r="A104" i="10"/>
  <c r="A103" i="10"/>
  <c r="A102" i="10"/>
  <c r="A101" i="10"/>
  <c r="A100" i="10"/>
  <c r="A99" i="10"/>
  <c r="A98" i="10"/>
  <c r="A97" i="10"/>
  <c r="A96" i="10"/>
  <c r="A95" i="10"/>
  <c r="A94" i="10"/>
  <c r="A93" i="10"/>
  <c r="A92" i="10"/>
  <c r="A91" i="10"/>
  <c r="A90" i="10"/>
  <c r="A89" i="10"/>
  <c r="A88" i="10"/>
  <c r="A87" i="10"/>
  <c r="A86" i="10"/>
  <c r="A85" i="10"/>
  <c r="A84" i="10"/>
  <c r="A83" i="10"/>
  <c r="A82" i="10"/>
  <c r="A81" i="10"/>
  <c r="A80" i="10"/>
  <c r="A79" i="10"/>
  <c r="A78" i="10"/>
  <c r="A77" i="10"/>
  <c r="A76" i="10"/>
  <c r="A75" i="10"/>
  <c r="A74" i="10"/>
  <c r="A73" i="10"/>
  <c r="A72" i="10"/>
  <c r="A71" i="10"/>
  <c r="A70" i="10"/>
  <c r="A69" i="10"/>
  <c r="A68" i="10"/>
  <c r="A67" i="10"/>
  <c r="A66" i="10"/>
  <c r="A65" i="10"/>
  <c r="A64" i="10"/>
  <c r="A63" i="10"/>
  <c r="A62" i="10"/>
  <c r="A61" i="10"/>
  <c r="A60" i="10"/>
  <c r="A59" i="10"/>
  <c r="A58" i="10"/>
  <c r="A57" i="10"/>
  <c r="A56" i="10"/>
  <c r="A55" i="10"/>
  <c r="A54" i="10"/>
  <c r="A53" i="10"/>
  <c r="A52" i="10"/>
  <c r="A51" i="10"/>
  <c r="A50" i="10"/>
  <c r="A49" i="10"/>
  <c r="A48" i="10"/>
  <c r="A47" i="10"/>
  <c r="A46" i="10"/>
  <c r="A45" i="10"/>
  <c r="A44" i="10"/>
  <c r="A43" i="10"/>
  <c r="A42" i="10"/>
  <c r="A41" i="10"/>
  <c r="A40" i="10"/>
  <c r="A39" i="10"/>
  <c r="A38" i="10"/>
  <c r="A37" i="10"/>
  <c r="A36" i="10"/>
  <c r="A35" i="10"/>
  <c r="A34" i="10"/>
  <c r="A33" i="10"/>
  <c r="A32" i="10"/>
  <c r="A31" i="10"/>
  <c r="A30" i="10"/>
  <c r="A29" i="10"/>
  <c r="A28" i="10"/>
  <c r="A27" i="10"/>
  <c r="A26" i="10"/>
  <c r="A25" i="10"/>
  <c r="A24" i="10"/>
  <c r="A23" i="10"/>
  <c r="A22" i="10"/>
  <c r="A21" i="10"/>
  <c r="A20" i="10"/>
  <c r="A19" i="10"/>
  <c r="C9" i="10"/>
  <c r="D9" i="10" s="1"/>
  <c r="E9" i="10" s="1"/>
  <c r="F9" i="10" s="1"/>
  <c r="G9" i="10" s="1"/>
  <c r="H9" i="10" s="1"/>
  <c r="I9" i="10" s="1"/>
  <c r="J9" i="10" s="1"/>
  <c r="K9" i="10" s="1"/>
  <c r="L9" i="10" s="1"/>
  <c r="M9" i="10" s="1"/>
  <c r="N9" i="10" s="1"/>
  <c r="O9" i="10" s="1"/>
  <c r="P9" i="10" s="1"/>
  <c r="Q9" i="10" s="1"/>
  <c r="R9" i="10" s="1"/>
  <c r="S9" i="10" s="1"/>
  <c r="T9" i="10" s="1"/>
  <c r="U9" i="10" s="1"/>
  <c r="V9" i="10" s="1"/>
  <c r="W9" i="10" s="1"/>
  <c r="X9" i="10" s="1"/>
  <c r="Y9" i="10" s="1"/>
  <c r="Z9" i="10" s="1"/>
  <c r="AA9" i="10" s="1"/>
  <c r="AB9" i="10" s="1"/>
  <c r="AC9" i="10" s="1"/>
  <c r="AD9" i="10" s="1"/>
  <c r="AE9" i="10" s="1"/>
  <c r="AF9" i="10" s="1"/>
  <c r="AG9" i="10" s="1"/>
  <c r="AH9" i="10" s="1"/>
  <c r="AI9" i="10" s="1"/>
  <c r="AJ9" i="10" s="1"/>
  <c r="AK9" i="10" s="1"/>
  <c r="AL9" i="10" s="1"/>
  <c r="AM9" i="10" s="1"/>
  <c r="AN9" i="10" s="1"/>
  <c r="AO9" i="10" s="1"/>
  <c r="AP9" i="10" s="1"/>
  <c r="AQ9" i="10" s="1"/>
  <c r="AR9" i="10" s="1"/>
  <c r="AS9" i="10" s="1"/>
  <c r="AT9" i="10" s="1"/>
  <c r="AU9" i="10" s="1"/>
  <c r="AV9" i="10" s="1"/>
  <c r="AW9" i="10" s="1"/>
  <c r="AX9" i="10" s="1"/>
  <c r="AY9" i="10" s="1"/>
  <c r="AZ9" i="10" s="1"/>
  <c r="BA9" i="10" s="1"/>
  <c r="BB9" i="10" s="1"/>
  <c r="BC9" i="10" s="1"/>
  <c r="BD9" i="10" s="1"/>
  <c r="BE9" i="10" s="1"/>
  <c r="BF9" i="10" s="1"/>
  <c r="BG9" i="10" s="1"/>
  <c r="BH9" i="10" s="1"/>
  <c r="BI9" i="10" s="1"/>
  <c r="BJ9" i="10" s="1"/>
  <c r="BK9" i="10" s="1"/>
  <c r="BL9" i="10" s="1"/>
  <c r="BM9" i="10" s="1"/>
  <c r="BN9" i="10" s="1"/>
  <c r="BO9" i="10" s="1"/>
  <c r="BP9" i="10" s="1"/>
  <c r="BQ9" i="10" s="1"/>
  <c r="BR9" i="10" s="1"/>
  <c r="BS9" i="10" s="1"/>
  <c r="BT9" i="10" s="1"/>
  <c r="BU9" i="10" s="1"/>
  <c r="BV9" i="10" s="1"/>
  <c r="BW9" i="10" s="1"/>
  <c r="BX9" i="10" s="1"/>
  <c r="BY9" i="10" s="1"/>
  <c r="BZ9" i="10" s="1"/>
  <c r="F34" i="9" l="1"/>
  <c r="C13" i="9"/>
  <c r="C16" i="9" l="1"/>
  <c r="C15" i="9"/>
  <c r="F32" i="9" l="1"/>
  <c r="F33" i="9"/>
  <c r="F31" i="9"/>
  <c r="S29" i="9"/>
  <c r="T29" i="9"/>
  <c r="S30" i="9"/>
  <c r="T30" i="9"/>
  <c r="S31" i="9"/>
  <c r="T31" i="9"/>
  <c r="I13" i="9" l="1"/>
  <c r="I10" i="9"/>
  <c r="I9" i="9"/>
  <c r="F29" i="9"/>
  <c r="F30" i="9"/>
  <c r="F28" i="9"/>
  <c r="F21" i="9"/>
  <c r="F22" i="9"/>
  <c r="F23" i="9"/>
  <c r="F24" i="9"/>
  <c r="F25" i="9"/>
  <c r="F20" i="9"/>
  <c r="S12" i="9"/>
  <c r="S13" i="9"/>
  <c r="S14" i="9"/>
  <c r="S15" i="9"/>
  <c r="S16" i="9"/>
  <c r="S17" i="9"/>
  <c r="S18" i="9"/>
  <c r="S19" i="9"/>
  <c r="S20" i="9"/>
  <c r="S21" i="9"/>
  <c r="S22" i="9"/>
  <c r="S23" i="9"/>
  <c r="S24" i="9"/>
  <c r="S25" i="9"/>
  <c r="S26" i="9"/>
  <c r="S27" i="9"/>
  <c r="S28" i="9"/>
  <c r="S11" i="9"/>
  <c r="T8" i="9"/>
  <c r="T9" i="9"/>
  <c r="T11" i="9"/>
  <c r="T12" i="9"/>
  <c r="T13" i="9"/>
  <c r="T14" i="9"/>
  <c r="T15" i="9"/>
  <c r="T16" i="9"/>
  <c r="T17" i="9"/>
  <c r="T18" i="9"/>
  <c r="T19" i="9"/>
  <c r="T20" i="9"/>
  <c r="T21" i="9"/>
  <c r="T22" i="9"/>
  <c r="T23" i="9"/>
  <c r="T24" i="9"/>
  <c r="T25" i="9"/>
  <c r="T26" i="9"/>
  <c r="T27" i="9"/>
  <c r="T28" i="9"/>
  <c r="T6" i="9"/>
  <c r="S9" i="9"/>
  <c r="S8" i="9"/>
  <c r="S6" i="9"/>
  <c r="F17" i="9"/>
  <c r="F16" i="9"/>
  <c r="F15" i="9"/>
  <c r="F14" i="9"/>
  <c r="F12" i="9"/>
  <c r="F11" i="9"/>
  <c r="F10" i="9"/>
  <c r="F9" i="9"/>
  <c r="F8" i="9"/>
  <c r="F7" i="9"/>
  <c r="C14" i="9"/>
  <c r="C12" i="9"/>
  <c r="C11" i="9"/>
  <c r="C10" i="9"/>
  <c r="C9" i="9"/>
  <c r="C8" i="9"/>
  <c r="C7" i="9"/>
  <c r="H17" i="6"/>
  <c r="K21" i="5"/>
  <c r="H16" i="6" l="1"/>
  <c r="H18" i="6" s="1"/>
  <c r="K20" i="5"/>
  <c r="K22" i="5" s="1"/>
  <c r="C16" i="6" l="1"/>
  <c r="B16" i="6" s="1"/>
  <c r="C20" i="5"/>
  <c r="C21" i="5" l="1"/>
  <c r="B20" i="5"/>
  <c r="C17" i="6"/>
  <c r="C18" i="6" l="1"/>
  <c r="B18" i="6" s="1"/>
  <c r="B17" i="6"/>
  <c r="C22" i="5"/>
  <c r="B21" i="5"/>
  <c r="R12" i="9" l="1"/>
  <c r="B23" i="4"/>
  <c r="R11" i="9"/>
  <c r="C19" i="6"/>
  <c r="C20" i="6" s="1"/>
  <c r="B22" i="5"/>
  <c r="C23" i="5"/>
  <c r="B24" i="4" l="1"/>
  <c r="Q13" i="9" s="1"/>
  <c r="R13" i="9"/>
  <c r="C25" i="4"/>
  <c r="B19" i="6"/>
  <c r="Q11" i="9"/>
  <c r="Q12" i="9"/>
  <c r="C21" i="6"/>
  <c r="B20" i="6"/>
  <c r="C24" i="5"/>
  <c r="B23" i="5"/>
  <c r="R14" i="9" l="1"/>
  <c r="B25" i="4"/>
  <c r="Q14" i="9" s="1"/>
  <c r="C26" i="4"/>
  <c r="C22" i="6"/>
  <c r="B21" i="6"/>
  <c r="C25" i="5"/>
  <c r="B24" i="5"/>
  <c r="R15" i="9" l="1"/>
  <c r="B26" i="4"/>
  <c r="Q15" i="9" s="1"/>
  <c r="C27" i="4"/>
  <c r="C23" i="6"/>
  <c r="B22" i="6"/>
  <c r="C26" i="5"/>
  <c r="B25" i="5"/>
  <c r="R16" i="9" l="1"/>
  <c r="B27" i="4"/>
  <c r="Q16" i="9" s="1"/>
  <c r="C28" i="4"/>
  <c r="C24" i="6"/>
  <c r="B23" i="6"/>
  <c r="C27" i="5"/>
  <c r="B26" i="5"/>
  <c r="R17" i="9" l="1"/>
  <c r="B28" i="4"/>
  <c r="Q17" i="9" s="1"/>
  <c r="C29" i="4"/>
  <c r="C25" i="6"/>
  <c r="B24" i="6"/>
  <c r="C28" i="5"/>
  <c r="B27" i="5"/>
  <c r="R18" i="9" l="1"/>
  <c r="C30" i="4"/>
  <c r="B29" i="4"/>
  <c r="Q18" i="9" s="1"/>
  <c r="C26" i="6"/>
  <c r="B25" i="6"/>
  <c r="C29" i="5"/>
  <c r="B28" i="5"/>
  <c r="R19" i="9" l="1"/>
  <c r="B30" i="4"/>
  <c r="Q19" i="9" s="1"/>
  <c r="C31" i="4"/>
  <c r="C27" i="6"/>
  <c r="B26" i="6"/>
  <c r="C30" i="5"/>
  <c r="B29" i="5"/>
  <c r="R20" i="9" l="1"/>
  <c r="B31" i="4"/>
  <c r="Q20" i="9" s="1"/>
  <c r="C32" i="4"/>
  <c r="C28" i="6"/>
  <c r="B27" i="6"/>
  <c r="C31" i="5"/>
  <c r="B30" i="5"/>
  <c r="R21" i="9" l="1"/>
  <c r="B32" i="4"/>
  <c r="Q21" i="9" s="1"/>
  <c r="C33" i="4"/>
  <c r="C29" i="6"/>
  <c r="B28" i="6"/>
  <c r="C32" i="5"/>
  <c r="B31" i="5"/>
  <c r="R22" i="9" l="1"/>
  <c r="B33" i="4"/>
  <c r="Q22" i="9" s="1"/>
  <c r="C34" i="4"/>
  <c r="C30" i="6"/>
  <c r="B29" i="6"/>
  <c r="C33" i="5"/>
  <c r="B32" i="5"/>
  <c r="R23" i="9" l="1"/>
  <c r="C35" i="4"/>
  <c r="B34" i="4"/>
  <c r="Q23" i="9" s="1"/>
  <c r="C31" i="6"/>
  <c r="B30" i="6"/>
  <c r="C34" i="5"/>
  <c r="B33" i="5"/>
  <c r="R24" i="9" l="1"/>
  <c r="B35" i="4"/>
  <c r="Q24" i="9" s="1"/>
  <c r="C36" i="4"/>
  <c r="C32" i="6"/>
  <c r="B31" i="6"/>
  <c r="C35" i="5"/>
  <c r="B34" i="5"/>
  <c r="R25" i="9" l="1"/>
  <c r="B36" i="4"/>
  <c r="Q25" i="9" s="1"/>
  <c r="C37" i="4"/>
  <c r="C33" i="6"/>
  <c r="B32" i="6"/>
  <c r="C36" i="5"/>
  <c r="B35" i="5"/>
  <c r="R26" i="9" l="1"/>
  <c r="B37" i="4"/>
  <c r="Q26" i="9" s="1"/>
  <c r="C38" i="4"/>
  <c r="C34" i="6"/>
  <c r="B33" i="6"/>
  <c r="C37" i="5"/>
  <c r="B36" i="5"/>
  <c r="R27" i="9" l="1"/>
  <c r="B38" i="4"/>
  <c r="Q27" i="9" s="1"/>
  <c r="C39" i="4"/>
  <c r="C35" i="6"/>
  <c r="B34" i="6"/>
  <c r="C38" i="5"/>
  <c r="B37" i="5"/>
  <c r="R28" i="9" l="1"/>
  <c r="B39" i="4"/>
  <c r="Q28" i="9" s="1"/>
  <c r="C40" i="4"/>
  <c r="C36" i="6"/>
  <c r="B36" i="6" s="1"/>
  <c r="B35" i="6"/>
  <c r="C39" i="5"/>
  <c r="B38" i="5"/>
  <c r="R29" i="9" l="1"/>
  <c r="B40" i="4"/>
  <c r="Q29" i="9" s="1"/>
  <c r="C41" i="4"/>
  <c r="B39" i="5"/>
  <c r="C40" i="5"/>
  <c r="B40" i="5" s="1"/>
  <c r="R30" i="9" l="1"/>
  <c r="B41" i="4"/>
  <c r="Q30" i="9" s="1"/>
  <c r="C42" i="4"/>
  <c r="AE12" i="11" l="1"/>
  <c r="AV12" i="11"/>
  <c r="BX12" i="11"/>
  <c r="BE12" i="11"/>
  <c r="AF12" i="11"/>
  <c r="CF12" i="11"/>
  <c r="AQ12" i="10"/>
  <c r="BA12" i="10"/>
  <c r="BL12" i="11"/>
  <c r="CQ12" i="11"/>
  <c r="CN12" i="11"/>
  <c r="AU12" i="11"/>
  <c r="AY12" i="10"/>
  <c r="AC12" i="11"/>
  <c r="AD12" i="11"/>
  <c r="BV12" i="11"/>
  <c r="W12" i="10"/>
  <c r="CJ12" i="11"/>
  <c r="CY12" i="11"/>
  <c r="AK12" i="11"/>
  <c r="AP12" i="10"/>
  <c r="AL12" i="11"/>
  <c r="BM12" i="11"/>
  <c r="CI12" i="11"/>
  <c r="CL12" i="11"/>
  <c r="AJ12" i="11"/>
  <c r="Y12" i="11"/>
  <c r="BI12" i="11"/>
  <c r="AP12" i="11"/>
  <c r="AB12" i="10"/>
  <c r="CU12" i="11"/>
  <c r="CR12" i="11"/>
  <c r="BQ12" i="11"/>
  <c r="CW12" i="11"/>
  <c r="AJ12" i="10"/>
  <c r="BO12" i="11"/>
  <c r="CC12" i="11"/>
  <c r="BU12" i="11"/>
  <c r="V12" i="10"/>
  <c r="AZ12" i="10"/>
  <c r="AG12" i="11"/>
  <c r="BC12" i="11"/>
  <c r="AW12" i="11"/>
  <c r="CP12" i="11"/>
  <c r="BT12" i="11"/>
  <c r="CA12" i="11"/>
  <c r="BP12" i="11"/>
  <c r="Y12" i="10"/>
  <c r="CB12" i="11"/>
  <c r="AO12" i="11"/>
  <c r="AM12" i="10"/>
  <c r="BB12" i="11"/>
  <c r="AT12" i="10"/>
  <c r="AM12" i="11"/>
  <c r="BR12" i="11"/>
  <c r="BA12" i="11"/>
  <c r="AL12" i="10"/>
  <c r="BC12" i="10"/>
  <c r="BW12" i="11"/>
  <c r="AN12" i="10"/>
  <c r="AA12" i="11"/>
  <c r="CG12" i="11"/>
  <c r="BG12" i="11"/>
  <c r="AV12" i="10"/>
  <c r="BN12" i="11"/>
  <c r="CM12" i="11"/>
  <c r="CO12" i="11"/>
  <c r="CX12" i="11"/>
  <c r="CE12" i="11"/>
  <c r="Z12" i="10"/>
  <c r="AO12" i="10"/>
  <c r="AN12" i="11"/>
  <c r="AZ12" i="11"/>
  <c r="BK12" i="11"/>
  <c r="AQ12" i="11"/>
  <c r="CK12" i="11"/>
  <c r="BB12" i="10"/>
  <c r="BF12" i="11"/>
  <c r="CV12" i="11"/>
  <c r="AC12" i="10"/>
  <c r="AD12" i="10"/>
  <c r="BD12" i="11"/>
  <c r="CH12" i="11"/>
  <c r="AH12" i="10"/>
  <c r="CD12" i="11"/>
  <c r="AU12" i="10"/>
  <c r="AS12" i="11"/>
  <c r="Z12" i="11"/>
  <c r="AT12" i="11"/>
  <c r="CS12" i="11"/>
  <c r="AX12" i="10"/>
  <c r="BH12" i="11"/>
  <c r="BJ12" i="11"/>
  <c r="AI12" i="10"/>
  <c r="BS12" i="11"/>
  <c r="AE12" i="10"/>
  <c r="CT12" i="11"/>
  <c r="AH12" i="11"/>
  <c r="AW12" i="10"/>
  <c r="AI12" i="11"/>
  <c r="AR12" i="11"/>
  <c r="AA12" i="10"/>
  <c r="X12" i="10"/>
  <c r="AK12" i="10"/>
  <c r="AB12" i="11"/>
  <c r="B42" i="4"/>
  <c r="Q31" i="9" s="1"/>
  <c r="C43" i="4"/>
  <c r="R31" i="9"/>
  <c r="B43" i="4" l="1"/>
</calcChain>
</file>

<file path=xl/sharedStrings.xml><?xml version="1.0" encoding="utf-8"?>
<sst xmlns="http://schemas.openxmlformats.org/spreadsheetml/2006/main" count="915" uniqueCount="491">
  <si>
    <t>Bidders submitting a Proposal for a Wind, Solar and/or Hydro Resource</t>
  </si>
  <si>
    <t xml:space="preserve">are Required to Provide Hourly Generation Profile Data based at least (2) recent measurement years </t>
  </si>
  <si>
    <t>or actual generation for at the two most recent years if the project is in commercial operation</t>
  </si>
  <si>
    <t xml:space="preserve">1. Please input Year 1 hours in the column named "Year 1 Hour" in the following format: mm/dd/yyyy AM/PM , where mm is the month, dd is the day, and yyyy is the year. </t>
  </si>
  <si>
    <t xml:space="preserve">     Hours should start from the first hour in a calendar year and end in the last hour of the year (i.e. from hour ending 01:00 AM on 01/01/yyyy to hour ending 12:00 AM 01/01/(yyyy+1)).</t>
  </si>
  <si>
    <t xml:space="preserve">2. Please input Year 2 hours in the column named "Year 2 Hour" in the following format: mm/dd/yyyy AM/PM , where mm is the month, dd is the day, and yyyy is the year. </t>
  </si>
  <si>
    <t>3. Please input Generation in MWh for corresponding hours.</t>
  </si>
  <si>
    <t>Hour #</t>
  </si>
  <si>
    <t>Year 1 Hour</t>
  </si>
  <si>
    <t>Year 1 Generation (MWh)</t>
  </si>
  <si>
    <t>Year 2 Hour</t>
  </si>
  <si>
    <t>Year 2 Generation (MWh)</t>
  </si>
  <si>
    <t>Example</t>
  </si>
  <si>
    <t>Resource and Proposal Information</t>
  </si>
  <si>
    <r>
      <t>Input</t>
    </r>
    <r>
      <rPr>
        <b/>
        <u/>
        <sz val="9"/>
        <color theme="3"/>
        <rFont val="Calibri"/>
        <family val="2"/>
        <scheme val="minor"/>
      </rPr>
      <t xml:space="preserve">
(Drop down box/insert written details)</t>
    </r>
  </si>
  <si>
    <t>Description</t>
  </si>
  <si>
    <t>Bidder Descrpition (if needed)</t>
  </si>
  <si>
    <t>PPA</t>
  </si>
  <si>
    <t>Yes</t>
  </si>
  <si>
    <t>CCGT</t>
  </si>
  <si>
    <t>Gas</t>
  </si>
  <si>
    <t>Bidder ID</t>
  </si>
  <si>
    <t>Existing</t>
  </si>
  <si>
    <t>Toll</t>
  </si>
  <si>
    <t>No</t>
  </si>
  <si>
    <t>Resource ID</t>
  </si>
  <si>
    <t>Acquisition</t>
  </si>
  <si>
    <t>Proposal ID</t>
  </si>
  <si>
    <t>Is the proposal mutually exclusive to another proposal?</t>
  </si>
  <si>
    <t>If so, provide the Mutually Exclusive Proposal ID(s)</t>
  </si>
  <si>
    <t>Resource Name</t>
  </si>
  <si>
    <t>Resource Commercial Online Date</t>
  </si>
  <si>
    <t>Resource Location [City, Parish or County, State]</t>
  </si>
  <si>
    <t>Electric Interconnection Point (Describe)</t>
  </si>
  <si>
    <t xml:space="preserve">Provide the name of the substation at which the facility interconnects. </t>
  </si>
  <si>
    <t>MISO Queue Number</t>
  </si>
  <si>
    <t>Any resource offered into this RFP is generally required to have in place either ERIS and NRIS or ERIS and NITS by the date on which Bidder submits its proposal(s) for such resource. If the resource has only ERIS (or ERIS and insufficient NRIS or NITS) on Bidder’s proposal submission date and Bidder desires to participate in this RFP, Bidder may submit a NITS Proposal in accordance with and subject to the terms of Main Body Section 2.6.1.</t>
  </si>
  <si>
    <t>Footprint (acres, square ft)</t>
  </si>
  <si>
    <t xml:space="preserve">Provide each of the following:  (i) the footprint of the resource and (ii) the area of the entire project site. </t>
  </si>
  <si>
    <t>Surroundings</t>
  </si>
  <si>
    <t>Describe the zoning, uses, and owners of the land adjacent to the project site site.</t>
  </si>
  <si>
    <t xml:space="preserve">Resource Type </t>
  </si>
  <si>
    <t>Identify the Resource technology type (e.g., CCGT, CT, SU)</t>
  </si>
  <si>
    <t>Generation Configuration</t>
  </si>
  <si>
    <t>Describe the generation configuration of the Resource (e.g., 1x1, 2x1)</t>
  </si>
  <si>
    <t xml:space="preserve">Proposal Type </t>
  </si>
  <si>
    <t>PPA, Toll or Acquisition</t>
  </si>
  <si>
    <t>Delivery Term for PPA &amp; Tolls</t>
  </si>
  <si>
    <t>Contract Start Date PPAs or Tolls</t>
  </si>
  <si>
    <t>Must be entered in MM/DD/YYYY</t>
  </si>
  <si>
    <t>Contract End Date for PPAs or Tolls</t>
  </si>
  <si>
    <t>Expected Deactivation Date for Asset Acquisitions</t>
  </si>
  <si>
    <t>Expected Closing Date for Asset Acquisitions</t>
  </si>
  <si>
    <t>Nameplate Capacity of Entire Unit (ICAP MW)</t>
  </si>
  <si>
    <t xml:space="preserve">Specify the nameplate capacity of the resource that is being proposed. Seasonal-only resources are allowed to bid into the RFP.  EAL prefers a proposal offering at least 50 MW summer capacity.                                                                                                                                           </t>
  </si>
  <si>
    <t xml:space="preserve"> Is Buyer Allocated the Capacity of the Entire Unit?</t>
  </si>
  <si>
    <t>Contract Capacity Allocated to Buyer (MW)</t>
  </si>
  <si>
    <t>Summer Seasonal Accredited Capacity Value</t>
  </si>
  <si>
    <t>Fall Seasonal Accredited Capacity Value</t>
  </si>
  <si>
    <t>Winter Seasonal Accredited Capacity Value</t>
  </si>
  <si>
    <t>Spring Seasonal Accredited Capacity Value</t>
  </si>
  <si>
    <t>Environmental Controls</t>
  </si>
  <si>
    <t xml:space="preserve">Provide a general description of any emissions control equipment in use or planned. </t>
  </si>
  <si>
    <t>Does the resource have the ability to fire a fuel other natural gas?</t>
  </si>
  <si>
    <t>Secondary Fuel Type (if applicable)</t>
  </si>
  <si>
    <t>Describe any scheduling, curtailment and dispatch flexibility/rights included in the Proposal</t>
  </si>
  <si>
    <t>Will the resource be equipped with AGC?</t>
  </si>
  <si>
    <t>Indicate any and all ancillary services to be provided from the resource?</t>
  </si>
  <si>
    <t>What percentage of the capacity rate is made up of costs incurred to maintain or operate the facility, including profit thereon?</t>
  </si>
  <si>
    <t>Example of costs to be considered include, service, product, operating or other costs to operate the facility, fixed operating and maintenance costs, including insurance, taxes and maintenance cost. The rate should include profit on these costs, if any. The rate should not include recovery of capital investment.  Please provide the rate for each year.</t>
  </si>
  <si>
    <t>Operational Information - Natural Gas Resources</t>
  </si>
  <si>
    <t>Maximum Dependable Summer Base Capacity (ICAP MW)</t>
  </si>
  <si>
    <r>
      <t xml:space="preserve">Provide the Summer (June - August) maximum base capacity for the Resource, or portion thereof allocated to Buyer, excluding capacity associated with operating modes such as duct firing (if included as part of the facility), inlet chilling, or other such operating modes.  </t>
    </r>
    <r>
      <rPr>
        <i/>
        <sz val="10"/>
        <color rgb="FFFF0000"/>
        <rFont val="Calibri"/>
        <family val="2"/>
        <scheme val="minor"/>
      </rPr>
      <t xml:space="preserve"> </t>
    </r>
  </si>
  <si>
    <t>Maximum Dependable Winter Base Capacity (ICAP MW)</t>
  </si>
  <si>
    <t xml:space="preserve">Provide the Winter (December-February) maximum base capacity for the Resource, or portion thereof allocated to Buyer, excluding capacity associated with operating modes such as duct firing (if included as part of the facility), inlet chilling, or other such operating modes.   </t>
  </si>
  <si>
    <t>Maximum Dependable Fall Base Capacity (ICAP MW)</t>
  </si>
  <si>
    <t xml:space="preserve">Provide the Fall (September-November) maximum base capacity for the Resource, or portion thereof allocated to Buyer, excluding capacity associated with operating modes such as duct firing (if included as part of the facility), inlet chilling, or other such operating modes.   </t>
  </si>
  <si>
    <t>Maximum Dependable Spring Base Capacity (ICAP MW)</t>
  </si>
  <si>
    <t xml:space="preserve">Provide the Spring (March-May) maximum base capacity for the Resource, or portion thereof allocated to Buyer, excluding capacity associated with operating modes such as duct firing (if included as part of the facility), inlet chilling, or other such operating modes.   </t>
  </si>
  <si>
    <t>Minimum Dependable Summer Base Capacity (ICAP MW)</t>
  </si>
  <si>
    <r>
      <t xml:space="preserve">Provide the Summer (June - August) minimum base capacity for the Resource, or portion thereof allocated to Buyer, excluding capacity associated with operating modes such as duct firing (if included as part of the facility), inlet chilling, or other such operating modes.  </t>
    </r>
    <r>
      <rPr>
        <i/>
        <sz val="10"/>
        <color rgb="FFFF0000"/>
        <rFont val="Calibri"/>
        <family val="2"/>
        <scheme val="minor"/>
      </rPr>
      <t xml:space="preserve"> </t>
    </r>
  </si>
  <si>
    <t>Minimum Dependable Winter Base Capacity (ICAP MW)</t>
  </si>
  <si>
    <t xml:space="preserve">Provide the Winter (December-February) minimum base capacity for the Resource, or portion thereof allocated to Buyer, excluding capacity associated with operating modes such as duct firing (if included as part of the facility), inlet chilling, or other such operating modes.   </t>
  </si>
  <si>
    <t>Minimum Dependable Fall Base Capacity (ICAP MW)</t>
  </si>
  <si>
    <r>
      <t xml:space="preserve">Provide the Fall (September-November) minimum base capacity for the Resource, or portion thereof allocated to Buyer, excluding capacity associated with operating modes such as duct firing (if included as part of the facility), inlet chilling, or other such operating modes.  </t>
    </r>
    <r>
      <rPr>
        <i/>
        <sz val="10"/>
        <color rgb="FFFF0000"/>
        <rFont val="Calibri"/>
        <family val="2"/>
        <scheme val="minor"/>
      </rPr>
      <t xml:space="preserve"> </t>
    </r>
  </si>
  <si>
    <t>Minimum Dependable Spring Base Capacity (ICAP MW)</t>
  </si>
  <si>
    <r>
      <t xml:space="preserve">Provide the Spring (March-May) minimum base capacity for the Resource, or portion thereof allocated to Buyer, excluding capacity associated with operating modes such as duct firing (if included as part of the facility), inlet chilling, or other such operating modes.  </t>
    </r>
    <r>
      <rPr>
        <i/>
        <sz val="10"/>
        <color rgb="FFFF0000"/>
        <rFont val="Calibri"/>
        <family val="2"/>
        <scheme val="minor"/>
      </rPr>
      <t xml:space="preserve"> </t>
    </r>
  </si>
  <si>
    <t>Summer Supplemental Capacity (ICAP MW)</t>
  </si>
  <si>
    <t xml:space="preserve">Provide the Summer (June - August) supplemental capacity for the Resource, or portion thereof allocated to Buyer associated with operating modes such as duct firing (if included as part of the facility), inlet chilling, or other such operating modes. </t>
  </si>
  <si>
    <t>Winter Supplemental Capacity (ICAP MW)</t>
  </si>
  <si>
    <t xml:space="preserve">Provide the Winter (December-February) supplemental capacity for the Resource, or portion thereof allocated to Buyer associated with operating modes such as duct firing (if included as part of the facility), inlet chilling, or other such operating modes. </t>
  </si>
  <si>
    <t>Fall Supplemental Capacity (ICAP MW)</t>
  </si>
  <si>
    <t xml:space="preserve">Provide the Fall (September-November) supplemental capacity for the Resource, or portion thereof allocated to Buyer associated with operating modes such as duct firing (if included as part of the facility), inlet chilling, or other such operating modes. </t>
  </si>
  <si>
    <t>Spring Supplemental Capacity (ICAP MW)</t>
  </si>
  <si>
    <t xml:space="preserve">Provide the Spring (March-May) supplemental capacity for the Resource, or portion thereof allocated to Buyer associated with operating modes such as duct firing (if included as part of the facility), inlet chilling, or other such operating modes. </t>
  </si>
  <si>
    <t xml:space="preserve">Heat Rate Coefficients </t>
  </si>
  <si>
    <t xml:space="preserve">The coefficients (a0, a1 and a2) that satisfy the input/output curve y = a0 + a1*(x) + a2*(x)^2, reflecting the amount of input (fuel) that is required per unit of output (generation); where y is the level of fuel consumption (MMBtu) and x is the corresponding level of generation (MWh). </t>
  </si>
  <si>
    <t>Average Heat Rate of Maximum Dependable Summer Base Capacity (MMBtu/MWh)</t>
  </si>
  <si>
    <t>The average heat rate at Summer maximum base capacity is a blended HHV (higher heating value) heat rate for all MW included in the corresponding capacity level at Summer maximum base capacity.</t>
  </si>
  <si>
    <t>Average Heat Rate of Maximum Dependable Winter Base Capacity (MMBtu/MWh)</t>
  </si>
  <si>
    <t>The average heat rate at Winter maximum base capacity is a blended HHV (higher heating value) heat rate for all MW included in the corresponding capacity level at Winter maximum base capacity.</t>
  </si>
  <si>
    <t>Average Heat Rate of Maximum Dependable Fall Base Capacity (MMBtu/MWh)</t>
  </si>
  <si>
    <t>The average heat rate at Fall maximum base capacity is a blended HHV (higher heating value) heat rate for all MW included in the corresponding capacity level at Summer maximum base capacity.</t>
  </si>
  <si>
    <t>Average Heat Rate of Maximum Dependable Spring Base Capacity (MMBtu/MWh)</t>
  </si>
  <si>
    <t>The average heat rate at Spring maximum base capacity is a blended HHV (higher heating value) heat rate for all MW included in the corresponding capacity level at Summer maximum base capacity.</t>
  </si>
  <si>
    <t>Average Heat Rate of Minimum Dependable Summer Base Capacity (MMBtu/MWh)</t>
  </si>
  <si>
    <t>The average heat rate at Summer minimum base capacity is a blended HHV (higher heating value) heat rate for all MW included in the corresponding capacity level at Summer minimum base capacity.</t>
  </si>
  <si>
    <t>Average Heat Rate of Minimum Dependable Winter Base Capacity (MMBtu/MWh)</t>
  </si>
  <si>
    <t>The average heat rate at Winter minimum base capacity is a blended HHV (higher heating value) heat rate for all MW included in the corresponding capacity level at Winter minimum base capacity.</t>
  </si>
  <si>
    <t>Average Heat Rate of Minimum Dependable Fall Base Capacity (MMBtu/MWh)</t>
  </si>
  <si>
    <t>The average heat rate at Fall minimum base capacity is a blended HHV (higher heating value) heat rate for all MW included in the corresponding capacity level at Summer minimum base capacity.</t>
  </si>
  <si>
    <t>Average Heat Rate of Minimum Dependable Spring Base Capacity (MMBtu/MWh)</t>
  </si>
  <si>
    <t>The average heat rate at Spring minimum base capacity is a blended HHV (higher heating value) heat rate for all MW included in the corresponding capacity level at Summer minimum base capacity.</t>
  </si>
  <si>
    <t>Average Heat Rate of Summer Supplemental Capacity (MMBtu/MWh)</t>
  </si>
  <si>
    <t xml:space="preserve">The average heat rate for supplemental capacity is a blended HHV (higher heating value) heat rate for all MW between the Summer maximum base capacity and the maximum supplmental capacity. </t>
  </si>
  <si>
    <t>Average Heat Rate of Winter Supplemental Capacity (MMBtu/MWh)</t>
  </si>
  <si>
    <t xml:space="preserve">The average heat rate for supplemental capacity is a blended HHV (higher heating value) heat rate for all MW between the Winter maximum base capacity and the maximum supplmental capacity. </t>
  </si>
  <si>
    <t>Average Heat Rate of Fall Supplemental Capacity (MMBtu/MWh)</t>
  </si>
  <si>
    <t xml:space="preserve">The average heat rate for supplemental capacity is a blended HHV (higher heating value) heat rate for all MW between the Fall maximum base capacity and the maximum supplmental capacity. </t>
  </si>
  <si>
    <t>Average Heat Rate of Spring Supplemental Capacity (MMBtu/MWh)</t>
  </si>
  <si>
    <t xml:space="preserve">The average heat rate for supplemental capacity is a blended HHV (higher heating value) heat rate for all MW between the maximum Spring base capacity and the maximum supplmental capacity. </t>
  </si>
  <si>
    <t>Minimum Run Time (Hours)</t>
  </si>
  <si>
    <t>Provide the minimum number of hours (excluding start time) the resource must be in operation before shutting down. For PPA's or Toll's, Buyer will be required to run or dispatch the Resource between a Completed Start and a scheduled shutdown.</t>
  </si>
  <si>
    <t>Minimum Down Time (Hours)</t>
  </si>
  <si>
    <t>Provide the minimum number of hours the resource must be offline before commencement of a start up of the Resource</t>
  </si>
  <si>
    <t>Ramp Rate Up (MW/min)</t>
  </si>
  <si>
    <t>Provide the average and the maximum ramp rate up over the operational range of the unit.</t>
  </si>
  <si>
    <t>Ramp Rate Down (MW/min)</t>
  </si>
  <si>
    <t>Provide the average and the maximum ramp rate down over the operational range of the unit.</t>
  </si>
  <si>
    <t>Summer Hot Start Fuel Quantity (MMBtu/MW)</t>
  </si>
  <si>
    <t>Provide the total amount of fuel required, in MMBtu/MW per start, to reach minimum emission compliant load, for a hot, warm, and cold start in Summer (June - August).</t>
  </si>
  <si>
    <t>Winter Hot Start Fuel Quantity (MMBtu/MW)</t>
  </si>
  <si>
    <t>Provide the total amount of fuel required, in MMBtu/MW per start, to reach minimum emission compliant load, for a hot, warm, and cold start in Winter (December-February)</t>
  </si>
  <si>
    <t>Fall Hot Start Fuel Quantity (MMBtu/MW)</t>
  </si>
  <si>
    <t>Provide the total amount of fuel required, in MMBtu/MW per start, to reach minimum emission compliant load, for a hot, warm, and cold start in Fall (September-November).</t>
  </si>
  <si>
    <t>Spring Hot Start Fuel Quantity (MMBtu/MW)</t>
  </si>
  <si>
    <t>Provide the total amount of fuel required, in MMBtu/MW per start, to reach minimum emission compliant load, for a hot, warm, and cold start in Spring (March-May).</t>
  </si>
  <si>
    <t>Hot Start Hours (Hours)</t>
  </si>
  <si>
    <t>Provide the period of time, in hours, expected and guaranteed to achieve a completed start for a hot, warm, and cold start condition</t>
  </si>
  <si>
    <t>Time to Sync (hours)</t>
  </si>
  <si>
    <r>
      <t>Provide the time required, in hours, for resource to sync with and deliver first MW of electricity to the grid at the proper frequency</t>
    </r>
    <r>
      <rPr>
        <sz val="10"/>
        <color rgb="FF1F497D"/>
        <rFont val="Calibri"/>
        <family val="2"/>
      </rPr>
      <t xml:space="preserve"> </t>
    </r>
    <r>
      <rPr>
        <sz val="10"/>
        <rFont val="Calibri"/>
        <family val="2"/>
      </rPr>
      <t>from cold, warm, and hot conditions.</t>
    </r>
  </si>
  <si>
    <t>Starts Per Day (#)</t>
  </si>
  <si>
    <t>Provide the maximum number of starts per day the unit can perform without incurring additional cost.</t>
  </si>
  <si>
    <t>Black Start Capability (Y/N)</t>
  </si>
  <si>
    <t>Is the resource capable of producing electricity without relying on the external transmission network to start?</t>
  </si>
  <si>
    <r>
      <t>CO</t>
    </r>
    <r>
      <rPr>
        <b/>
        <vertAlign val="subscript"/>
        <sz val="11"/>
        <color theme="0"/>
        <rFont val="Calibri"/>
        <family val="2"/>
        <scheme val="minor"/>
      </rPr>
      <t>2</t>
    </r>
    <r>
      <rPr>
        <b/>
        <sz val="11"/>
        <color theme="0"/>
        <rFont val="Calibri"/>
        <family val="2"/>
        <scheme val="minor"/>
      </rPr>
      <t xml:space="preserve"> Emission Rate (lbs/MMBtu)</t>
    </r>
  </si>
  <si>
    <t>Provide the average hourly emission rate in lbs per MMBtu HHV (higher heating value) of fuel input.  (Summer Conditions, at full load, including duct- firing, if included as part of the facility)</t>
  </si>
  <si>
    <r>
      <t>SO</t>
    </r>
    <r>
      <rPr>
        <b/>
        <vertAlign val="subscript"/>
        <sz val="11"/>
        <color theme="0"/>
        <rFont val="Calibri"/>
        <family val="2"/>
        <scheme val="minor"/>
      </rPr>
      <t>2</t>
    </r>
    <r>
      <rPr>
        <b/>
        <sz val="11"/>
        <color theme="0"/>
        <rFont val="Calibri"/>
        <family val="2"/>
        <scheme val="minor"/>
      </rPr>
      <t xml:space="preserve"> Emission Rate for Acquisition Proposals (lbs/MMBtu)</t>
    </r>
  </si>
  <si>
    <r>
      <t>NO</t>
    </r>
    <r>
      <rPr>
        <b/>
        <vertAlign val="subscript"/>
        <sz val="11"/>
        <color theme="0"/>
        <rFont val="Calibri"/>
        <family val="2"/>
        <scheme val="minor"/>
      </rPr>
      <t>x</t>
    </r>
    <r>
      <rPr>
        <b/>
        <sz val="11"/>
        <color theme="0"/>
        <rFont val="Calibri"/>
        <family val="2"/>
        <scheme val="minor"/>
      </rPr>
      <t xml:space="preserve"> Emission Rate for Acquisition Proposals (lbs/MMBtu)</t>
    </r>
  </si>
  <si>
    <t>Summer and Winter Availabilty Rate</t>
  </si>
  <si>
    <t>Provide the monthly Summer and Winter availability rate for the Resource.  Must be at least 98%</t>
  </si>
  <si>
    <t>All Other Months Availabilty Rate</t>
  </si>
  <si>
    <t>Provide the monthly availability rate for all other months for the Resource.  Must be at least 96%.</t>
  </si>
  <si>
    <t xml:space="preserve">Average Annual Planned Maintenance (Hours) </t>
  </si>
  <si>
    <t xml:space="preserve">Provide the average annual planned maintenance hours for the Resource
</t>
  </si>
  <si>
    <t>Equivalent Forced Outage Rate</t>
  </si>
  <si>
    <t>Provide an expected 3 year rolling average EFOR.</t>
  </si>
  <si>
    <t>Equivalent Unplanned Outage Factor</t>
  </si>
  <si>
    <t>Provide an expected 3 year rolling average EUOF. [EUOF= (Unplanned Outage Hours + Equivalent Unplanned Derate Hours)/Period Hours].</t>
  </si>
  <si>
    <t>Reconfigurability</t>
  </si>
  <si>
    <t>Describe the timing and ability of the unit to generate and deliver the first MW of electricity at the proper frequency following a steam turbine trip at 100% load</t>
  </si>
  <si>
    <t>Describe the timing and ability of the unit to generate and deliver the first MW of electricity at the proper frequnecy following a single CT trip at 100% load</t>
  </si>
  <si>
    <t>Under cold start conditions with the steam turbine inoperable, provide the time required, in hours, to generate and deliver the first MW of electricity to the grid at the proper frequency</t>
  </si>
  <si>
    <t>Cooling Water Supply</t>
  </si>
  <si>
    <t>Describe the unit's ability to maintain cooling water supply under drought conditions</t>
  </si>
  <si>
    <t>AGC Configuration</t>
  </si>
  <si>
    <t>Describe the ability of AGC to operate the supplemental capacity (e.g. duct burners)</t>
  </si>
  <si>
    <t>Dispatch Restrictions</t>
  </si>
  <si>
    <t>Describe any MW output ranges where the CCGT cannot operate.</t>
  </si>
  <si>
    <t>Pricing</t>
  </si>
  <si>
    <t>Bidders proposing a PPA or Toll should complete (i), (ii) and (iii) and pricing components [1] - [4]</t>
  </si>
  <si>
    <r>
      <t>Bidders proposing an</t>
    </r>
    <r>
      <rPr>
        <sz val="12"/>
        <color rgb="FF000000"/>
        <rFont val="Calibri"/>
        <family val="2"/>
      </rPr>
      <t xml:space="preserve"> </t>
    </r>
    <r>
      <rPr>
        <b/>
        <sz val="12"/>
        <color rgb="FF000000"/>
        <rFont val="Calibri"/>
        <family val="2"/>
      </rPr>
      <t xml:space="preserve">Acquisition should complete (iv) </t>
    </r>
    <r>
      <rPr>
        <b/>
        <sz val="12"/>
        <color rgb="FF000000"/>
        <rFont val="Calibri"/>
        <family val="2"/>
      </rPr>
      <t>and</t>
    </r>
    <r>
      <rPr>
        <b/>
        <sz val="12"/>
        <color rgb="FF000000"/>
        <rFont val="Calibri"/>
        <family val="2"/>
      </rPr>
      <t xml:space="preserve"> (v)  pricing component [5].</t>
    </r>
  </si>
  <si>
    <r>
      <t>Prices if Options (i) or (ii) below are selected should be provided in</t>
    </r>
    <r>
      <rPr>
        <b/>
        <i/>
        <u/>
        <sz val="12"/>
        <color theme="1"/>
        <rFont val="Calibri"/>
        <family val="2"/>
        <scheme val="minor"/>
      </rPr>
      <t xml:space="preserve"> 2024$</t>
    </r>
    <r>
      <rPr>
        <b/>
        <i/>
        <sz val="12"/>
        <color theme="1"/>
        <rFont val="Calibri"/>
        <family val="2"/>
        <scheme val="minor"/>
      </rPr>
      <t xml:space="preserve">. Pricing if option (iii) below is selected should be provided </t>
    </r>
    <r>
      <rPr>
        <b/>
        <i/>
        <u/>
        <sz val="12"/>
        <color theme="1"/>
        <rFont val="Calibri"/>
        <family val="2"/>
        <scheme val="minor"/>
      </rPr>
      <t>in nominal$</t>
    </r>
    <r>
      <rPr>
        <b/>
        <i/>
        <sz val="12"/>
        <color theme="1"/>
        <rFont val="Calibri"/>
        <family val="2"/>
        <scheme val="minor"/>
      </rPr>
      <t xml:space="preserve"> on a calendar year (January - December) basis.  </t>
    </r>
  </si>
  <si>
    <t>Prior to completing the inputs below, please provide the Start Date, End Date, and Delivery Term of the proposal requested on the PST - PPAs, Tolls, Acquisitions worksheet (Lines 17 - 19)</t>
  </si>
  <si>
    <r>
      <t xml:space="preserve">[1] Enter a Capacity Rate, in $/kW-yr for annual proposals or $/kW-mo for seasonal proposals, that is either fixed for the term or defined annually.  For a NITS Proposal (see Section 2.6.1 of the Main Body), all transmission-related costs should be </t>
    </r>
    <r>
      <rPr>
        <u/>
        <sz val="12"/>
        <rFont val="Calibri"/>
        <family val="2"/>
        <scheme val="minor"/>
      </rPr>
      <t>included</t>
    </r>
    <r>
      <rPr>
        <sz val="12"/>
        <rFont val="Calibri"/>
        <family val="2"/>
        <scheme val="minor"/>
      </rPr>
      <t xml:space="preserve"> in the Capacity Rate.  </t>
    </r>
  </si>
  <si>
    <r>
      <t xml:space="preserve">[2] Enter the Variable O&amp;M Rate, expressed in $/MWh, that is fixed for the term </t>
    </r>
    <r>
      <rPr>
        <b/>
        <i/>
        <u/>
        <sz val="12"/>
        <color theme="1"/>
        <rFont val="Calibri"/>
        <family val="2"/>
        <scheme val="minor"/>
      </rPr>
      <t>or</t>
    </r>
    <r>
      <rPr>
        <sz val="12"/>
        <color theme="1"/>
        <rFont val="Calibri"/>
        <family val="2"/>
        <scheme val="minor"/>
      </rPr>
      <t xml:space="preserve"> defined annually </t>
    </r>
    <r>
      <rPr>
        <b/>
        <i/>
        <u/>
        <sz val="12"/>
        <color theme="1"/>
        <rFont val="Calibri"/>
        <family val="2"/>
        <scheme val="minor"/>
      </rPr>
      <t>or</t>
    </r>
    <r>
      <rPr>
        <sz val="12"/>
        <color theme="1"/>
        <rFont val="Calibri"/>
        <family val="2"/>
        <scheme val="minor"/>
      </rPr>
      <t xml:space="preserve"> based on a Base Rate that is escalated by CPI or PPI.  The VOM is based on the Dependable Capacity (ICAP) of the Resources</t>
    </r>
  </si>
  <si>
    <r>
      <t xml:space="preserve">[3] Enter the Start Charge (hot, warm, and cold), expressed as $/Completed Start, that is fixed for the term </t>
    </r>
    <r>
      <rPr>
        <b/>
        <i/>
        <u/>
        <sz val="12"/>
        <rFont val="Calibri"/>
        <family val="2"/>
        <scheme val="minor"/>
      </rPr>
      <t>or</t>
    </r>
    <r>
      <rPr>
        <sz val="12"/>
        <rFont val="Calibri"/>
        <family val="2"/>
        <scheme val="minor"/>
      </rPr>
      <t xml:space="preserve"> defined annually </t>
    </r>
    <r>
      <rPr>
        <b/>
        <i/>
        <u/>
        <sz val="12"/>
        <rFont val="Calibri"/>
        <family val="2"/>
        <scheme val="minor"/>
      </rPr>
      <t>or</t>
    </r>
    <r>
      <rPr>
        <sz val="12"/>
        <rFont val="Calibri"/>
        <family val="2"/>
        <scheme val="minor"/>
      </rPr>
      <t xml:space="preserve"> based on a Base Rate that is escalated by CPI or PPI</t>
    </r>
  </si>
  <si>
    <t>[4] For a PPA or Toll that is based on a NITS Proposal, enter the amount of NITS-related costs included in the Capacity Rate, expressed in $/kW-yr.</t>
  </si>
  <si>
    <t xml:space="preserve">      For an Acquistion that is based on a NITS Proposal, enter the amount of NITS-related costs included in the purchase price, expressed in $.</t>
  </si>
  <si>
    <t xml:space="preserve">[5] Provide the single fixed payment purchase price for the facility.  </t>
  </si>
  <si>
    <t>[1]</t>
  </si>
  <si>
    <t>[2]</t>
  </si>
  <si>
    <t>[3]</t>
  </si>
  <si>
    <t>[4]</t>
  </si>
  <si>
    <t>[5]</t>
  </si>
  <si>
    <t>Option</t>
  </si>
  <si>
    <t>Capacity Rate
 ($/kW-yr)
(annual proposals)</t>
  </si>
  <si>
    <t>Capacity Rate
 ($/kW-month)
(seasonal proposals)</t>
  </si>
  <si>
    <t>VOM
 ($/MWh)</t>
  </si>
  <si>
    <t>Hot Start Charge
 ($/Completed Start)</t>
  </si>
  <si>
    <t>Warm Start Charge
 ($/Completed Start)</t>
  </si>
  <si>
    <t>Cold Start Charge
 ($/Completed Start)</t>
  </si>
  <si>
    <t>NITS-related Costs
PPA/Toll - $/kW-yr</t>
  </si>
  <si>
    <t>Acquisition
$</t>
  </si>
  <si>
    <t>(i)</t>
  </si>
  <si>
    <t>Fixed For Term</t>
  </si>
  <si>
    <t>(ii)</t>
  </si>
  <si>
    <t>Base Rate</t>
  </si>
  <si>
    <t>Escalation</t>
  </si>
  <si>
    <t>(iii)</t>
  </si>
  <si>
    <t>(iv)</t>
  </si>
  <si>
    <t>Are NITS-related costs included in the Purchase Price (Y/N)</t>
  </si>
  <si>
    <t>Break out NITS-related costs here:</t>
  </si>
  <si>
    <t>(v)</t>
  </si>
  <si>
    <t>Purchase Price ($)</t>
  </si>
  <si>
    <t>Are land costs included in the Purchase Price (Y/N)</t>
  </si>
  <si>
    <t>Break out land cost here:</t>
  </si>
  <si>
    <t>Annual Land Lease Payment, if applicable:</t>
  </si>
  <si>
    <t>Does the land lease payment escalate (Y/N)?</t>
  </si>
  <si>
    <t xml:space="preserve">If so, what is the land lease payment escalation rate? </t>
  </si>
  <si>
    <t>Resources are required to provide a Guaranteed Heat Rate</t>
  </si>
  <si>
    <t xml:space="preserve">The Guaranteed Heat Rate is expected to be based upon (and will be no greater than) the heat rate </t>
  </si>
  <si>
    <t xml:space="preserve">corresponding to Buyer's dispatch level for the season in which such dispatch occcurs.  </t>
  </si>
  <si>
    <t xml:space="preserve">The Guaranteed Heat Rate is a blended heat rate for all MW included in the corresponding dispatch level. </t>
  </si>
  <si>
    <t xml:space="preserve">Complete the heat rate curves in the following tables in one (1) MW increments from minimum dispatch level to maximum dispatch level in each configuration.  Repeat for additional configurations, if any.  Other than deadbands between configurations, each heat rate curve should reflect the entire operating range specified by Bidder in the applicable term sheet.  The Guaranteed Heat Rate should be a blended heat rate for all MW included in the corresponding dispatch level.  For example, if, for a dispatch level of 800 MW, the first 750 MW have a marginal heat rate of 7.000 MMBtu (HHV)/MWh and the other 50 MW have a Marginal Heat Rate of 10.000 MMBtu (HHV)/MWh, the “Guaranteed Heat Rate” for the dispatch level of 800 MW is 7.1875 MMBtu (HHV)/MWh = [(750 x 7.000) + (50 x 10.000)] / (750 + 50), and the Energy Price will be based on a total of 6,000 MMBtu (HHV) of gas = 800 x 7.500.  </t>
  </si>
  <si>
    <t>Summer Months (June-August)</t>
  </si>
  <si>
    <t>Dispatch Level</t>
  </si>
  <si>
    <t>Guaranteed</t>
  </si>
  <si>
    <t>(MW)</t>
  </si>
  <si>
    <t>Heat Rate</t>
  </si>
  <si>
    <t>Without Duct Firing</t>
  </si>
  <si>
    <t>With Duct Firing*</t>
  </si>
  <si>
    <t>(MMBtu (HHV)/MWh)</t>
  </si>
  <si>
    <t>{insert min dispatch level</t>
  </si>
  <si>
    <t>{insert heat rate}</t>
  </si>
  <si>
    <t>in smallest configuration}</t>
  </si>
  <si>
    <t>{. . . .}</t>
  </si>
  <si>
    <t>{insert max dispatch level</t>
  </si>
  <si>
    <r>
      <t>without</t>
    </r>
    <r>
      <rPr>
        <i/>
        <sz val="12"/>
        <color rgb="FFFF0000"/>
        <rFont val="Times New Roman"/>
        <family val="1"/>
      </rPr>
      <t xml:space="preserve"> duct firing in</t>
    </r>
  </si>
  <si>
    <t>smallest configuration}</t>
  </si>
  <si>
    <r>
      <t>with</t>
    </r>
    <r>
      <rPr>
        <i/>
        <sz val="12"/>
        <color rgb="FFFF0000"/>
        <rFont val="Times New Roman"/>
        <family val="1"/>
      </rPr>
      <t xml:space="preserve"> duct firing in</t>
    </r>
  </si>
  <si>
    <t>in next configuration, if any}</t>
  </si>
  <si>
    <r>
      <t xml:space="preserve">without </t>
    </r>
    <r>
      <rPr>
        <i/>
        <sz val="12"/>
        <color rgb="FFFF0000"/>
        <rFont val="Times New Roman"/>
        <family val="1"/>
      </rPr>
      <t>duct firing in</t>
    </r>
  </si>
  <si>
    <t>next configuration, if any}</t>
  </si>
  <si>
    <t>Winter Months (December-February)</t>
  </si>
  <si>
    <t>Fall Months (September-November)</t>
  </si>
  <si>
    <t>Spring Months (March-May)</t>
  </si>
  <si>
    <t>* The figures set forth in the second column of this table (and not this third column) should be used until the energy dispatched by Buyer and delivered to Buyer from the Facility (or portion thereof allocated to Buyer) at the Electric Interconnection Point exceeds the higher of (a) the amount of capacity without duct firing set forth or deemed to be set forth as available in the availability notice applicable to such hour in effect at the time such energy was dispatched by Buyer or (b) the dispatch level at which duct firing was actually required to begin in order to deliver the energy from the Facility (or portion thereof allocated to Buyer) to Buyer at the Electric Interconnection Point during such hour.</t>
  </si>
  <si>
    <t>Pricing - Biomass Resources</t>
  </si>
  <si>
    <t>All prices for option (iii) below should be provided on a calendar year (January - December) basis</t>
  </si>
  <si>
    <t>Prior to completing the inputs below, please provide the Start Date and Delivery Term of the proposal requested in the Proposal and Operational Information Tab (Lines 11 and 12)</t>
  </si>
  <si>
    <t>Choose Option (i), (ii) or (iii) for each pricing component of the Proposal:</t>
  </si>
  <si>
    <t>[1] Enter a Capacity Rate, in $/kW-yr, that is either fixed for the term or defined annually.  All transmission related costs (requested in Section 2.4 of the RFP) should be included in the Capacity Rate</t>
  </si>
  <si>
    <t xml:space="preserve">      The Capacity Rate should be based on the Recognized Capacity (UCAP) of the Resource</t>
  </si>
  <si>
    <t>[2] Enter the amount of transmission related costs (as requested in Section 2.4 of the RFP), expressed in $/kW-yr, that have been included in the proposal.  These costs should be should be based on the Recognized Capacity (UCAP) of the Resource</t>
  </si>
  <si>
    <t>[3] Enter the amount of PTC, ITC or other subsidies, expressed at $/kW-yr, that have been included in the proposal.  These costs should be should be based on the Recognized Capacity (UCAP) of the Resource</t>
  </si>
  <si>
    <t>[4] Enter the Energy Price, expressed in $/MWh, that is either a Base Rate escalated by CPI or PPI or defined annually</t>
  </si>
  <si>
    <t>[5] Enter the Variable O&amp;M Rate, expressed in $/MWh, as either a Base Rate that is escalated by CPI or PPI or defined annually.   The VOM is based on the Dependable Capacity (ICAP) of the Resources</t>
  </si>
  <si>
    <t>Capacity Rate ($/kW-yr)</t>
  </si>
  <si>
    <t>Transmission Related Costs ($/kW-yr)</t>
  </si>
  <si>
    <t>PTC/ITC/Other Subsidies ($/kW-yr)</t>
  </si>
  <si>
    <t>Energy Price ($/MWh)</t>
  </si>
  <si>
    <t>VOM ($/MWh)</t>
  </si>
  <si>
    <t>CPI</t>
  </si>
  <si>
    <t>PPI</t>
  </si>
  <si>
    <t>Pricing - Wind, Solar and Hydro</t>
  </si>
  <si>
    <t>All prices for option (ii) below should be provided on a calendar year (January - December) basis</t>
  </si>
  <si>
    <t>Chose Option (i) or (ii) for each pricing component of the Proposal:</t>
  </si>
  <si>
    <t xml:space="preserve">[1] Enter the Energy Price, expressed in $/MWh, that is either fixed or defined annually.  All transmission related costs (requested in Section 2.4 of the RFP) </t>
  </si>
  <si>
    <t xml:space="preserve">       and/or PTC/ITC/Other subsidies (as requested in Section 6 of Appendix C-1) should be included in the Energy Price.  The Energy Price should be based on the Dependable (ICAP) Capacity</t>
  </si>
  <si>
    <t>[2] Enter the amount of transmission related costs (as requested in Section 2.4 of the RFP), expressed in $/MWh, that have been included in the proposal.   These costs should be based on the Dependable (ICAP) Capacity</t>
  </si>
  <si>
    <t>[3] Enter the amount of PTC, ITC or other subsidies (as requested in Section 6 of Appendix C-1), expressed at $/MWh, that have been included in the proposal.  These costs should be based on the Dependable (ICAP) Capacity</t>
  </si>
  <si>
    <t>Transmission Related Costs ($/MWh)</t>
  </si>
  <si>
    <t>PTC/ITC/Other Subsidies ($/MWh)</t>
  </si>
  <si>
    <t>Fixed</t>
  </si>
  <si>
    <t>Bidders not wishing to agree to a term or condition set forth or described in the RFP must identify the specific term or condition to which Bidder takes exception and provide a reasonably complete and detailed explanation of Bidder’s position. Submission of an exception does not mean EAL will accept (and EAL is under no obligation to accept or agree to, in whole or in part) any exception noted below in any negotiation of a Definitive Agreement.</t>
  </si>
  <si>
    <t>Special Exception #1</t>
  </si>
  <si>
    <t>Special Exception #2</t>
  </si>
  <si>
    <t>Special Exception #3</t>
  </si>
  <si>
    <t>Special Exception #4</t>
  </si>
  <si>
    <t>Special Exception #5</t>
  </si>
  <si>
    <t>Special Exception #6</t>
  </si>
  <si>
    <t>Special Exception #7</t>
  </si>
  <si>
    <t>Special Exception #8</t>
  </si>
  <si>
    <t>Special Exception #9</t>
  </si>
  <si>
    <t>Special Exception #10</t>
  </si>
  <si>
    <t>Special Exception #11</t>
  </si>
  <si>
    <t>Special Exception #12</t>
  </si>
  <si>
    <t>Special Exception #13</t>
  </si>
  <si>
    <t>Special Exception #14</t>
  </si>
  <si>
    <t>Special Exception #15</t>
  </si>
  <si>
    <t>Special Exception #16</t>
  </si>
  <si>
    <t>Special Exception #17</t>
  </si>
  <si>
    <t>Special Exception #18</t>
  </si>
  <si>
    <t>Special Exception #19</t>
  </si>
  <si>
    <t>Special Exception #20</t>
  </si>
  <si>
    <t>Special Exception #21</t>
  </si>
  <si>
    <t>Special Exception #22</t>
  </si>
  <si>
    <t>Special Exception #23</t>
  </si>
  <si>
    <t>Special Exception #24</t>
  </si>
  <si>
    <t>Special Exception #25</t>
  </si>
  <si>
    <t>Special Exception #26</t>
  </si>
  <si>
    <t>AURORA Inputs Needed</t>
  </si>
  <si>
    <t>2014 Amite South RFP</t>
  </si>
  <si>
    <t>VAT review for reasonableness</t>
  </si>
  <si>
    <t>All Proposals</t>
  </si>
  <si>
    <t>Heat Rate Based Product</t>
  </si>
  <si>
    <t>Energy Price based Product</t>
  </si>
  <si>
    <t>Start Charge</t>
  </si>
  <si>
    <t>VOM (Traditional)</t>
  </si>
  <si>
    <t>Input</t>
  </si>
  <si>
    <t>Variable</t>
  </si>
  <si>
    <t>Base GVTC (preferred) or Base Summer Max Capacity</t>
  </si>
  <si>
    <t>Energy Price</t>
  </si>
  <si>
    <t>[See Table to Right]</t>
  </si>
  <si>
    <t>Base Min Capacity</t>
  </si>
  <si>
    <t>Hourly Energy Profile (Wind Resources)</t>
  </si>
  <si>
    <t>[See Hourly Profile Tab]</t>
  </si>
  <si>
    <t>Unit Name (Existing)</t>
  </si>
  <si>
    <t>Average Heat Rate @ Max</t>
  </si>
  <si>
    <t>Minimum Run Time</t>
  </si>
  <si>
    <t>Unit Location</t>
  </si>
  <si>
    <t>Average Heat Rate @ Min</t>
  </si>
  <si>
    <t>Minimum Down Time</t>
  </si>
  <si>
    <t>Unit Configuration</t>
  </si>
  <si>
    <t>Supplemental Capacity</t>
  </si>
  <si>
    <t>VOM Cost [Biomass Only]</t>
  </si>
  <si>
    <t>Start Date</t>
  </si>
  <si>
    <t>Average Heat Rate of Supplemental</t>
  </si>
  <si>
    <t>Escalation for VOM Cost [Biomass Only]</t>
  </si>
  <si>
    <t>Guaranteed Start Date</t>
  </si>
  <si>
    <t>Maintenance Rate</t>
  </si>
  <si>
    <t>Delivery Term</t>
  </si>
  <si>
    <t>Fuel Index</t>
  </si>
  <si>
    <t>Physical Delivery Point/Physical CP Node (Describe)</t>
  </si>
  <si>
    <t>Fuel Adder</t>
  </si>
  <si>
    <t>Start Cost</t>
  </si>
  <si>
    <t>Escalation for Start Cost</t>
  </si>
  <si>
    <t>Hot Start Fuel</t>
  </si>
  <si>
    <t>Hot Start Hours</t>
  </si>
  <si>
    <t>Warm Start Fuel</t>
  </si>
  <si>
    <t>Warm Start Hours</t>
  </si>
  <si>
    <t>Cold Start Fuel</t>
  </si>
  <si>
    <t>Cold Start Hours</t>
  </si>
  <si>
    <t>VOM Cost</t>
  </si>
  <si>
    <t>Escalation for VOM Cost</t>
  </si>
  <si>
    <r>
      <t>CO</t>
    </r>
    <r>
      <rPr>
        <vertAlign val="subscript"/>
        <sz val="11"/>
        <color theme="1"/>
        <rFont val="Calibri"/>
        <family val="2"/>
        <scheme val="minor"/>
      </rPr>
      <t>2</t>
    </r>
    <r>
      <rPr>
        <sz val="10"/>
        <rFont val="Times New Roman"/>
        <family val="1"/>
      </rPr>
      <t xml:space="preserve"> Emission Rate</t>
    </r>
  </si>
  <si>
    <r>
      <t>SO</t>
    </r>
    <r>
      <rPr>
        <vertAlign val="subscript"/>
        <sz val="11"/>
        <color theme="1"/>
        <rFont val="Calibri"/>
        <family val="2"/>
        <scheme val="minor"/>
      </rPr>
      <t>2</t>
    </r>
    <r>
      <rPr>
        <sz val="10"/>
        <rFont val="Times New Roman"/>
        <family val="1"/>
      </rPr>
      <t xml:space="preserve"> Emission Rate</t>
    </r>
  </si>
  <si>
    <r>
      <t>NO</t>
    </r>
    <r>
      <rPr>
        <vertAlign val="subscript"/>
        <sz val="11"/>
        <color theme="1"/>
        <rFont val="Calibri"/>
        <family val="2"/>
        <scheme val="minor"/>
      </rPr>
      <t>X</t>
    </r>
    <r>
      <rPr>
        <sz val="10"/>
        <rFont val="Times New Roman"/>
        <family val="1"/>
      </rPr>
      <t xml:space="preserve"> Emission Rate</t>
    </r>
  </si>
  <si>
    <t>Summer and Winter Availabilty Rate (CCGT )</t>
  </si>
  <si>
    <t>All Other Months Availabilty Rate (CCGT)</t>
  </si>
  <si>
    <t>2015 LIMITED-TERM WESTERN RFP ECONOMIC REPORT</t>
  </si>
  <si>
    <t>Discuss with Admin Team wether we're accepting multifuel proposals</t>
  </si>
  <si>
    <t>Ask Admin Team if just HSC Fuel Index is being used, if so delete</t>
  </si>
  <si>
    <t>Ask if Admin Team is including this in Bidder Submission Template</t>
  </si>
  <si>
    <t>Column # of Western RFP Economic Report</t>
  </si>
  <si>
    <t>RESOURCE_ID</t>
  </si>
  <si>
    <t>PROPOSAL_ID</t>
  </si>
  <si>
    <t>Bidder_ID</t>
  </si>
  <si>
    <t>Product Package Type</t>
  </si>
  <si>
    <t>Mutually Exclusive</t>
  </si>
  <si>
    <t>Mutually Exclusive Proposal ID</t>
  </si>
  <si>
    <t>GENERATION CONFIGURATION</t>
  </si>
  <si>
    <t>EQUIP</t>
  </si>
  <si>
    <t>ENVIRONMENTAL CONTROLS</t>
  </si>
  <si>
    <t>Proposal Start Date  / Acquisition Date</t>
  </si>
  <si>
    <t>Expected Commercial Operations Date</t>
  </si>
  <si>
    <t>Guaranteed Commercial Operations Date</t>
  </si>
  <si>
    <t>PPA &amp; Tolling: Delivery Term</t>
  </si>
  <si>
    <t>Capacity of Entire Unit?</t>
  </si>
  <si>
    <t>PRIMEFUEL</t>
  </si>
  <si>
    <t>Summer Maximum Base Capacity (ICAP)</t>
  </si>
  <si>
    <t>Summer Maximum Supplemental Capacity (ICAP)</t>
  </si>
  <si>
    <t>Nameplate Capacity of Entire Unit (for Info)</t>
  </si>
  <si>
    <t xml:space="preserve"> PPA &amp; Tolling : Constant Capacity Rate </t>
  </si>
  <si>
    <t xml:space="preserve"> PPA &amp; Tolling : Annual Escalator for Constant Capacity Rate </t>
  </si>
  <si>
    <t xml:space="preserve"> PPA &amp; Tolling : Capacity Rate   - 2017</t>
  </si>
  <si>
    <t xml:space="preserve"> PPA &amp; Tolling : Capacity Rate   - 2018</t>
  </si>
  <si>
    <t xml:space="preserve"> PPA &amp; Tolling : Capacity Rate   - 2019</t>
  </si>
  <si>
    <t xml:space="preserve"> PPA &amp; Tolling : Capacity Rate   - 2020</t>
  </si>
  <si>
    <t xml:space="preserve"> PPA &amp; Tolling : Capacity Rate   - 2021</t>
  </si>
  <si>
    <t xml:space="preserve"> PPA &amp; Tolling : Capacity Rate   - 2022</t>
  </si>
  <si>
    <t xml:space="preserve"> PPA &amp; Tolling : Capacity Rate   - 2023</t>
  </si>
  <si>
    <t xml:space="preserve"> PPA &amp; Tolling : Capacity Rate   - 2024</t>
  </si>
  <si>
    <t xml:space="preserve"> PPA &amp; Tolling : Capacity Rate   - 2025</t>
  </si>
  <si>
    <t xml:space="preserve"> PPA &amp; Tolling : Capacity Rate   - 2026</t>
  </si>
  <si>
    <t>PPA &amp; Tolling : Base VOM</t>
  </si>
  <si>
    <t>PPA &amp; Tolling : Annual Escalator for VOM</t>
  </si>
  <si>
    <t xml:space="preserve"> PPA &amp; Tolling : VOM - 2017</t>
  </si>
  <si>
    <t xml:space="preserve"> PPA &amp; Tolling : VOM - 2018</t>
  </si>
  <si>
    <t xml:space="preserve"> PPA &amp; Tolling : VOM - 2019</t>
  </si>
  <si>
    <t xml:space="preserve"> PPA &amp; Tolling : VOM - 2020</t>
  </si>
  <si>
    <t xml:space="preserve"> PPA &amp; Tolling : VOM - 2021</t>
  </si>
  <si>
    <t xml:space="preserve"> PPA &amp; Tolling : VOM - 2022</t>
  </si>
  <si>
    <t xml:space="preserve"> PPA &amp; Tolling : VOM - 2023</t>
  </si>
  <si>
    <t xml:space="preserve"> PPA &amp; Tolling : VOM - 2024</t>
  </si>
  <si>
    <t xml:space="preserve"> PPA &amp; Tolling : VOM - 2025</t>
  </si>
  <si>
    <t xml:space="preserve"> PPA &amp; Tolling : VOM - 2026</t>
  </si>
  <si>
    <t>PPA &amp; Tolling: Base Start Charge</t>
  </si>
  <si>
    <t>PPA &amp; Tolling: Start Charge - Annual Escalator</t>
  </si>
  <si>
    <t>PPA &amp; Tolling : Start Charge - 2017</t>
  </si>
  <si>
    <t>PPA &amp; Tolling : Start Charge - 2018</t>
  </si>
  <si>
    <t>PPA &amp; Tolling : Start Charge - 2019</t>
  </si>
  <si>
    <t>PPA &amp; Tolling : Start Charge - 2020</t>
  </si>
  <si>
    <t>PPA &amp; Tolling : Start Charge - 2021</t>
  </si>
  <si>
    <t>PPA &amp; Tolling : Start Charge - 2022</t>
  </si>
  <si>
    <t>PPA &amp; Tolling : Start Charge - 2023</t>
  </si>
  <si>
    <t>PPA &amp; Tolling : Start Charge - 2024</t>
  </si>
  <si>
    <t>PPA &amp; Tolling : Start Charge - 2025</t>
  </si>
  <si>
    <t>PPA &amp; Tolling : Start Charge - 2026</t>
  </si>
  <si>
    <t>Average Annual Planned Maintenance</t>
  </si>
  <si>
    <t>Summer and Winter Availability Factor</t>
  </si>
  <si>
    <t>All other months Availability Factor</t>
  </si>
  <si>
    <t>XEFORd</t>
  </si>
  <si>
    <t>Average Heat Rate at Summer Maximum Permitted Dispatch Level</t>
  </si>
  <si>
    <t>Supplemental Point Summer Heat Rate</t>
  </si>
  <si>
    <t>PPA: Amount of Gas Required for a Complete Start - Cold Start</t>
  </si>
  <si>
    <t>PPA: Amount of Gas Required for a Complete Start - Warm Start</t>
  </si>
  <si>
    <t>PPA: Amount of Gas Required for a Complete Start - Hot Start</t>
  </si>
  <si>
    <t>Special or Other Consideration #1</t>
  </si>
  <si>
    <t>Special or Other Consideration #2</t>
  </si>
  <si>
    <t>Special or Other Consideration #3</t>
  </si>
  <si>
    <t>Special or Other Consideration #4</t>
  </si>
  <si>
    <t>Special or Other Consideration #5</t>
  </si>
  <si>
    <t>Special or Other Consideration #6</t>
  </si>
  <si>
    <t>Special or Other Consideration #7</t>
  </si>
  <si>
    <t>Special or Other Consideration #8</t>
  </si>
  <si>
    <t>Special or Other Consideration #9</t>
  </si>
  <si>
    <t>Special or Other Consideration #10</t>
  </si>
  <si>
    <t>MULTIFUEL</t>
  </si>
  <si>
    <t>SECFUEL</t>
  </si>
  <si>
    <t>PPA: Fuel Index</t>
  </si>
  <si>
    <t>Capacity Related Benefits</t>
  </si>
  <si>
    <t>Year</t>
  </si>
  <si>
    <t>Yes/No</t>
  </si>
  <si>
    <t>MW</t>
  </si>
  <si>
    <t>$/kW-Yr</t>
  </si>
  <si>
    <t>PPI or CPI</t>
  </si>
  <si>
    <t>$/MWh</t>
  </si>
  <si>
    <t>$/Start</t>
  </si>
  <si>
    <t>hour</t>
  </si>
  <si>
    <t>%</t>
  </si>
  <si>
    <t>MMBtu/MWh</t>
  </si>
  <si>
    <t>MMBtu</t>
  </si>
  <si>
    <t>2015 LONG-TERM WESTERN RFP ECONOMIC REPORT</t>
  </si>
  <si>
    <t>Acquisition: Purchase Price</t>
  </si>
  <si>
    <t>Acquisition: FOM</t>
  </si>
  <si>
    <t>Acquistion: VOM</t>
  </si>
  <si>
    <t xml:space="preserve"> PPA &amp; Tolling : Capacity Rate   - 2027</t>
  </si>
  <si>
    <t xml:space="preserve"> PPA &amp; Tolling : Capacity Rate   - 2028</t>
  </si>
  <si>
    <t xml:space="preserve"> PPA &amp; Tolling : Capacity Rate   - 2029</t>
  </si>
  <si>
    <t xml:space="preserve"> PPA &amp; Tolling : Capacity Rate   - 2030</t>
  </si>
  <si>
    <t xml:space="preserve"> PPA &amp; Tolling : Capacity Rate   - 2031</t>
  </si>
  <si>
    <t xml:space="preserve"> PPA &amp; Tolling : Capacity Rate   - 2032</t>
  </si>
  <si>
    <t xml:space="preserve"> PPA &amp; Tolling : Capacity Rate   - 2033</t>
  </si>
  <si>
    <t xml:space="preserve"> PPA &amp; Tolling : Capacity Rate   - 2034</t>
  </si>
  <si>
    <t xml:space="preserve"> PPA &amp; Tolling : Capacity Rate   - 2035</t>
  </si>
  <si>
    <t xml:space="preserve"> PPA &amp; Tolling : Capacity Rate   - 2036</t>
  </si>
  <si>
    <t xml:space="preserve"> PPA &amp; Tolling : Capacity Rate   - 2037</t>
  </si>
  <si>
    <t xml:space="preserve"> PPA &amp; Tolling : Capacity Rate   - 2038</t>
  </si>
  <si>
    <t xml:space="preserve"> PPA &amp; Tolling : Capacity Rate   - 2039</t>
  </si>
  <si>
    <t xml:space="preserve"> PPA &amp; Tolling : Capacity Rate   - 2040</t>
  </si>
  <si>
    <t xml:space="preserve"> PPA &amp; Tolling : Capacity Rate - 2041</t>
  </si>
  <si>
    <t xml:space="preserve"> PPA &amp; Tolling : VOM - 2027</t>
  </si>
  <si>
    <t xml:space="preserve"> PPA &amp; Tolling : VOM - 2028</t>
  </si>
  <si>
    <t xml:space="preserve"> PPA &amp; Tolling : VOM - 2029</t>
  </si>
  <si>
    <t xml:space="preserve"> PPA &amp; Tolling : VOM - 2030</t>
  </si>
  <si>
    <t xml:space="preserve"> PPA &amp; Tolling : VOM - 2031</t>
  </si>
  <si>
    <t xml:space="preserve"> PPA &amp; Tolling : VOM - 2032</t>
  </si>
  <si>
    <t xml:space="preserve"> PPA &amp; Tolling : VOM - 2033</t>
  </si>
  <si>
    <t xml:space="preserve"> PPA &amp; Tolling : VOM - 2034</t>
  </si>
  <si>
    <t xml:space="preserve"> PPA &amp; Tolling : VOM - 2035</t>
  </si>
  <si>
    <t xml:space="preserve"> PPA &amp; Tolling : VOM - 2036</t>
  </si>
  <si>
    <t xml:space="preserve"> PPA &amp; Tolling : VOM - 2037</t>
  </si>
  <si>
    <t xml:space="preserve"> PPA &amp; Tolling : VOM - 2038</t>
  </si>
  <si>
    <t xml:space="preserve"> PPA &amp; Tolling : VOM - 2039</t>
  </si>
  <si>
    <t xml:space="preserve"> PPA &amp; Tolling : VOM - 2040</t>
  </si>
  <si>
    <t xml:space="preserve"> PPA &amp; Tolling: VOM - 2041</t>
  </si>
  <si>
    <t>PPA &amp; Tolling : Start Charge - 2027</t>
  </si>
  <si>
    <t>PPA &amp; Tolling : Start Charge - 2028</t>
  </si>
  <si>
    <t>PPA &amp; Tolling : Start Charge - 2029</t>
  </si>
  <si>
    <t>PPA &amp; Tolling : Start Charge - 2030</t>
  </si>
  <si>
    <t>PPA &amp; Tolling : Start Charge - 2031</t>
  </si>
  <si>
    <t>PPA &amp; Tolling : Start Charge - 2032</t>
  </si>
  <si>
    <t>PPA &amp; Tolling : Start Charge - 2033</t>
  </si>
  <si>
    <t>PPA &amp; Tolling : Start Charge - 2034</t>
  </si>
  <si>
    <t>PPA &amp; Tolling : Start Charge - 2035</t>
  </si>
  <si>
    <t>PPA &amp; Tolling : Start Charge - 2036</t>
  </si>
  <si>
    <t>PPA &amp; Tolling : Start Charge - 2037</t>
  </si>
  <si>
    <t>PPA &amp; Tolling : Start Charge - 2038</t>
  </si>
  <si>
    <t>PPA &amp; Tolling : Start Charge - 2039</t>
  </si>
  <si>
    <t>PPA &amp; Tolling : Start Charge - 2040</t>
  </si>
  <si>
    <t>PPA &amp; Tolling : Start Charge - 2041</t>
  </si>
  <si>
    <t>Acquisition: CO2 Emission Rate</t>
  </si>
  <si>
    <t>Acquisition: SO2 Emission Rate</t>
  </si>
  <si>
    <t>Acquisition: NOX Emission Rate</t>
  </si>
  <si>
    <t xml:space="preserve">Acquisition: Total (NRIS+ERIS) Transmission Costs </t>
  </si>
  <si>
    <t>$</t>
  </si>
  <si>
    <t>lb/MMBtu</t>
  </si>
  <si>
    <t>Must be entered in MM/DD/YYYY; must be on or before November 30, 2026</t>
  </si>
  <si>
    <t>The Delivery Term must (i) be for a minimum of one (1) complete Season, (ii) start between March 1, 2025, and Nov 30, 2026 (iii) with a 3–10-year term (preference of 5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</si>
</sst>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_);_(* \(#,##0\);_(* &quot;-&quot;??_);_(@_)"/>
    <numFmt numFmtId="165" formatCode="#,##0.0000"/>
    <numFmt numFmtId="166" formatCode="0.000"/>
    <numFmt numFmtId="167" formatCode="mm/dd/yyyy\ hh:mm\ AM/PM"/>
  </numFmts>
  <fonts count="75" x14ac:knownFonts="1">
    <font>
      <sz val="10"/>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color indexed="12"/>
      <name val="Times New Roman"/>
      <family val="1"/>
    </font>
    <font>
      <b/>
      <sz val="10"/>
      <color indexed="12"/>
      <name val="Times New Roman"/>
      <family val="1"/>
    </font>
    <font>
      <b/>
      <sz val="10"/>
      <color theme="1"/>
      <name val="Times New Roman"/>
      <family val="1"/>
    </font>
    <font>
      <b/>
      <sz val="10"/>
      <color theme="1"/>
      <name val="Arial"/>
      <family val="2"/>
    </font>
    <font>
      <sz val="10"/>
      <color theme="1"/>
      <name val="Times New Roman"/>
      <family val="1"/>
    </font>
    <font>
      <b/>
      <sz val="10"/>
      <name val="Times New Roman"/>
      <family val="1"/>
    </font>
    <font>
      <sz val="10"/>
      <color indexed="10"/>
      <name val="Arial"/>
      <family val="2"/>
    </font>
    <font>
      <sz val="10"/>
      <name val="Times New Roman"/>
      <family val="1"/>
    </font>
    <font>
      <sz val="10"/>
      <color theme="0" tint="-0.34998626667073579"/>
      <name val="Times New Roman"/>
      <family val="1"/>
    </font>
    <font>
      <sz val="10"/>
      <color theme="0" tint="-0.34998626667073579"/>
      <name val="Arial"/>
      <family val="2"/>
    </font>
    <font>
      <sz val="10"/>
      <color rgb="FF3333FF"/>
      <name val="Times New Roman"/>
      <family val="1"/>
    </font>
    <font>
      <b/>
      <sz val="10"/>
      <color rgb="FF3333FF"/>
      <name val="Times New Roman"/>
      <family val="1"/>
    </font>
    <font>
      <b/>
      <sz val="10"/>
      <color rgb="FF3333FF"/>
      <name val="Arial"/>
      <family val="2"/>
    </font>
    <font>
      <b/>
      <sz val="12"/>
      <color rgb="FFFF0000"/>
      <name val="Times New Roman"/>
      <family val="1"/>
    </font>
    <font>
      <sz val="10"/>
      <color rgb="FFFF0000"/>
      <name val="Times New Roman"/>
      <family val="1"/>
    </font>
    <font>
      <sz val="10"/>
      <color rgb="FFFF0000"/>
      <name val="Arial"/>
      <family val="2"/>
    </font>
    <font>
      <b/>
      <sz val="10"/>
      <name val="Arial"/>
      <family val="2"/>
    </font>
    <font>
      <sz val="11"/>
      <name val="Calibri"/>
      <family val="2"/>
      <scheme val="minor"/>
    </font>
    <font>
      <b/>
      <sz val="10"/>
      <color theme="0"/>
      <name val="Calibri"/>
      <family val="2"/>
      <scheme val="minor"/>
    </font>
    <font>
      <sz val="10"/>
      <name val="Calibri"/>
      <family val="2"/>
      <scheme val="minor"/>
    </font>
    <font>
      <sz val="10"/>
      <color theme="1"/>
      <name val="Calibri"/>
      <family val="2"/>
      <scheme val="minor"/>
    </font>
    <font>
      <b/>
      <sz val="15"/>
      <color theme="3"/>
      <name val="Calibri"/>
      <family val="2"/>
      <scheme val="minor"/>
    </font>
    <font>
      <b/>
      <i/>
      <sz val="14"/>
      <name val="Calibri"/>
      <family val="2"/>
      <scheme val="minor"/>
    </font>
    <font>
      <b/>
      <sz val="11"/>
      <color theme="0"/>
      <name val="Calibri"/>
      <family val="2"/>
      <scheme val="minor"/>
    </font>
    <font>
      <b/>
      <sz val="11"/>
      <color theme="1"/>
      <name val="Calibri"/>
      <family val="2"/>
      <scheme val="minor"/>
    </font>
    <font>
      <sz val="12"/>
      <color theme="1"/>
      <name val="Calibri"/>
      <family val="2"/>
      <scheme val="minor"/>
    </font>
    <font>
      <b/>
      <i/>
      <sz val="14"/>
      <color theme="1"/>
      <name val="Calibri"/>
      <family val="2"/>
      <scheme val="minor"/>
    </font>
    <font>
      <b/>
      <u/>
      <sz val="14"/>
      <color theme="3"/>
      <name val="Calibri"/>
      <family val="2"/>
      <scheme val="minor"/>
    </font>
    <font>
      <vertAlign val="subscript"/>
      <sz val="11"/>
      <color theme="1"/>
      <name val="Calibri"/>
      <family val="2"/>
      <scheme val="minor"/>
    </font>
    <font>
      <b/>
      <vertAlign val="subscript"/>
      <sz val="11"/>
      <color theme="0"/>
      <name val="Calibri"/>
      <family val="2"/>
      <scheme val="minor"/>
    </font>
    <font>
      <b/>
      <sz val="14"/>
      <color theme="1"/>
      <name val="Calibri"/>
      <family val="2"/>
      <scheme val="minor"/>
    </font>
    <font>
      <b/>
      <sz val="12"/>
      <color theme="4" tint="-0.499984740745262"/>
      <name val="Calibri"/>
      <family val="2"/>
      <scheme val="minor"/>
    </font>
    <font>
      <b/>
      <sz val="12"/>
      <color theme="1"/>
      <name val="Calibri"/>
      <family val="2"/>
      <scheme val="minor"/>
    </font>
    <font>
      <sz val="10"/>
      <name val="Times New Roman"/>
      <family val="1"/>
    </font>
    <font>
      <sz val="8.5"/>
      <name val="Calibri"/>
      <family val="2"/>
      <scheme val="minor"/>
    </font>
    <font>
      <b/>
      <sz val="12"/>
      <name val="Calibri"/>
      <family val="2"/>
      <scheme val="minor"/>
    </font>
    <font>
      <sz val="12"/>
      <name val="Calibri"/>
      <family val="2"/>
      <scheme val="minor"/>
    </font>
    <font>
      <sz val="10"/>
      <name val="Times New Roman"/>
      <family val="1"/>
    </font>
    <font>
      <b/>
      <i/>
      <sz val="11"/>
      <name val="Calibri"/>
      <family val="2"/>
      <scheme val="minor"/>
    </font>
    <font>
      <b/>
      <i/>
      <sz val="12"/>
      <color theme="1"/>
      <name val="Calibri"/>
      <family val="2"/>
      <scheme val="minor"/>
    </font>
    <font>
      <b/>
      <i/>
      <sz val="12"/>
      <name val="Calibri"/>
      <family val="2"/>
      <scheme val="minor"/>
    </font>
    <font>
      <sz val="8.5"/>
      <color theme="1"/>
      <name val="Calibri"/>
      <family val="2"/>
      <scheme val="minor"/>
    </font>
    <font>
      <b/>
      <sz val="15"/>
      <name val="Calibri"/>
      <family val="2"/>
      <scheme val="minor"/>
    </font>
    <font>
      <b/>
      <sz val="10"/>
      <name val="Calibri"/>
      <family val="2"/>
      <scheme val="minor"/>
    </font>
    <font>
      <sz val="10"/>
      <color rgb="FF1F497D"/>
      <name val="Calibri"/>
      <family val="2"/>
    </font>
    <font>
      <sz val="10"/>
      <name val="Calibri"/>
      <family val="2"/>
    </font>
    <font>
      <sz val="10"/>
      <color theme="1"/>
      <name val="Calibri"/>
      <family val="2"/>
    </font>
    <font>
      <b/>
      <u/>
      <sz val="9"/>
      <color theme="3"/>
      <name val="Calibri"/>
      <family val="2"/>
      <scheme val="minor"/>
    </font>
    <font>
      <sz val="10"/>
      <color theme="0"/>
      <name val="Calibri"/>
      <family val="2"/>
      <scheme val="minor"/>
    </font>
    <font>
      <i/>
      <sz val="12"/>
      <name val="Times New Roman"/>
      <family val="1"/>
    </font>
    <font>
      <b/>
      <sz val="12"/>
      <name val="Times New Roman"/>
      <family val="1"/>
    </font>
    <font>
      <i/>
      <sz val="12"/>
      <color rgb="FFFF0000"/>
      <name val="Times New Roman"/>
      <family val="1"/>
    </font>
    <font>
      <sz val="12"/>
      <name val="Times New Roman"/>
      <family val="1"/>
    </font>
    <font>
      <i/>
      <u/>
      <sz val="12"/>
      <color rgb="FFFF0000"/>
      <name val="Times New Roman"/>
      <family val="1"/>
    </font>
    <font>
      <sz val="11"/>
      <name val="Calibri"/>
      <family val="2"/>
    </font>
    <font>
      <b/>
      <sz val="10"/>
      <color theme="5" tint="-0.249977111117893"/>
      <name val="Calibri"/>
      <family val="2"/>
      <scheme val="minor"/>
    </font>
    <font>
      <sz val="10"/>
      <color rgb="FF0000FF"/>
      <name val="Arial"/>
      <family val="2"/>
    </font>
    <font>
      <sz val="10"/>
      <color theme="0" tint="-0.34998626667073579"/>
      <name val="Calibri"/>
      <family val="2"/>
    </font>
    <font>
      <i/>
      <sz val="10"/>
      <color rgb="FFFF0000"/>
      <name val="Calibri"/>
      <family val="2"/>
      <scheme val="minor"/>
    </font>
    <font>
      <sz val="10"/>
      <color rgb="FFFF0000"/>
      <name val="Calibri"/>
      <family val="2"/>
      <scheme val="minor"/>
    </font>
    <font>
      <b/>
      <i/>
      <u/>
      <sz val="12"/>
      <color theme="1"/>
      <name val="Calibri"/>
      <family val="2"/>
      <scheme val="minor"/>
    </font>
    <font>
      <i/>
      <sz val="12"/>
      <color rgb="FF000000"/>
      <name val="Times New Roman"/>
      <family val="1"/>
    </font>
    <font>
      <u/>
      <sz val="12"/>
      <name val="Calibri"/>
      <family val="2"/>
      <scheme val="minor"/>
    </font>
    <font>
      <sz val="11"/>
      <color rgb="FF9C6500"/>
      <name val="Calibri"/>
      <family val="2"/>
      <scheme val="minor"/>
    </font>
    <font>
      <b/>
      <sz val="12"/>
      <color rgb="FF000000"/>
      <name val="Calibri"/>
      <family val="2"/>
    </font>
    <font>
      <sz val="12"/>
      <color rgb="FF000000"/>
      <name val="Calibri"/>
      <family val="2"/>
    </font>
    <font>
      <b/>
      <i/>
      <u/>
      <sz val="12"/>
      <name val="Calibri"/>
      <family val="2"/>
      <scheme val="minor"/>
    </font>
  </fonts>
  <fills count="19">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0"/>
        <bgColor indexed="64"/>
      </patternFill>
    </fill>
    <fill>
      <patternFill patternType="solid">
        <fgColor theme="4"/>
        <bgColor indexed="64"/>
      </patternFill>
    </fill>
    <fill>
      <patternFill patternType="solid">
        <fgColor indexed="9"/>
        <bgColor indexed="64"/>
      </patternFill>
    </fill>
    <fill>
      <patternFill patternType="solid">
        <fgColor theme="4" tint="0.79998168889431442"/>
        <bgColor indexed="65"/>
      </patternFill>
    </fill>
    <fill>
      <patternFill patternType="solid">
        <fgColor theme="4" tint="0.59999389629810485"/>
        <bgColor indexed="65"/>
      </patternFill>
    </fill>
    <fill>
      <patternFill patternType="darkUp">
        <bgColor theme="0" tint="-0.34998626667073579"/>
      </patternFill>
    </fill>
    <fill>
      <patternFill patternType="solid">
        <fgColor rgb="FFFFFF00"/>
        <bgColor indexed="64"/>
      </patternFill>
    </fill>
    <fill>
      <patternFill patternType="solid">
        <fgColor rgb="FF000000"/>
        <bgColor indexed="64"/>
      </patternFill>
    </fill>
    <fill>
      <patternFill patternType="gray125">
        <bgColor rgb="FFE5E5E5"/>
      </patternFill>
    </fill>
    <fill>
      <patternFill patternType="solid">
        <fgColor theme="3" tint="0.59999389629810485"/>
        <bgColor indexed="64"/>
      </patternFill>
    </fill>
    <fill>
      <patternFill patternType="solid">
        <fgColor rgb="FFFF0000"/>
        <bgColor indexed="64"/>
      </patternFill>
    </fill>
    <fill>
      <patternFill patternType="solid">
        <fgColor rgb="FFFFEB9C"/>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ck">
        <color theme="4"/>
      </bottom>
      <diagonal/>
    </border>
    <border>
      <left/>
      <right style="thin">
        <color indexed="9"/>
      </right>
      <top/>
      <bottom style="thin">
        <color indexed="9"/>
      </bottom>
      <diagonal/>
    </border>
    <border>
      <left style="medium">
        <color indexed="64"/>
      </left>
      <right style="thin">
        <color indexed="9"/>
      </right>
      <top/>
      <bottom style="thin">
        <color indexed="9"/>
      </bottom>
      <diagonal/>
    </border>
    <border>
      <left/>
      <right style="medium">
        <color indexed="64"/>
      </right>
      <top/>
      <bottom style="thin">
        <color indexed="9"/>
      </bottom>
      <diagonal/>
    </border>
    <border>
      <left style="medium">
        <color indexed="64"/>
      </left>
      <right style="thin">
        <color indexed="9"/>
      </right>
      <top/>
      <bottom style="medium">
        <color indexed="64"/>
      </bottom>
      <diagonal/>
    </border>
    <border>
      <left/>
      <right style="thin">
        <color indexed="9"/>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rgb="FF000000"/>
      </bottom>
      <diagonal/>
    </border>
    <border>
      <left style="medium">
        <color indexed="64"/>
      </left>
      <right style="medium">
        <color indexed="64"/>
      </right>
      <top style="medium">
        <color rgb="FF000000"/>
      </top>
      <bottom/>
      <diagonal/>
    </border>
    <border>
      <left/>
      <right/>
      <top style="medium">
        <color indexed="64"/>
      </top>
      <bottom style="medium">
        <color indexed="64"/>
      </bottom>
      <diagonal/>
    </border>
    <border>
      <left style="thin">
        <color auto="1"/>
      </left>
      <right style="medium">
        <color auto="1"/>
      </right>
      <top style="thin">
        <color auto="1"/>
      </top>
      <bottom style="medium">
        <color indexed="64"/>
      </bottom>
      <diagonal/>
    </border>
  </borders>
  <cellStyleXfs count="26">
    <xf numFmtId="0" fontId="0" fillId="0" borderId="0"/>
    <xf numFmtId="43" fontId="15" fillId="0" borderId="0" applyFont="0" applyFill="0" applyBorder="0" applyAlignment="0" applyProtection="0"/>
    <xf numFmtId="0" fontId="7" fillId="0" borderId="0"/>
    <xf numFmtId="0" fontId="15" fillId="0" borderId="0"/>
    <xf numFmtId="0" fontId="6" fillId="0" borderId="0"/>
    <xf numFmtId="0" fontId="7" fillId="0" borderId="0"/>
    <xf numFmtId="0" fontId="7" fillId="0" borderId="0"/>
    <xf numFmtId="43" fontId="7" fillId="0" borderId="0" applyFont="0" applyFill="0" applyBorder="0" applyAlignment="0" applyProtection="0"/>
    <xf numFmtId="0" fontId="29" fillId="0" borderId="7" applyNumberFormat="0" applyFill="0" applyAlignment="0" applyProtection="0"/>
    <xf numFmtId="0" fontId="5" fillId="0" borderId="0"/>
    <xf numFmtId="0" fontId="4" fillId="10" borderId="0" applyNumberFormat="0" applyBorder="0" applyAlignment="0" applyProtection="0"/>
    <xf numFmtId="0" fontId="4" fillId="11" borderId="0" applyNumberFormat="0" applyBorder="0" applyAlignment="0" applyProtection="0"/>
    <xf numFmtId="0" fontId="3" fillId="0" borderId="0"/>
    <xf numFmtId="44" fontId="41" fillId="0" borderId="0" applyFont="0" applyFill="0" applyBorder="0" applyAlignment="0" applyProtection="0"/>
    <xf numFmtId="9" fontId="45" fillId="0" borderId="0" applyFont="0" applyFill="0" applyBorder="0" applyAlignment="0" applyProtection="0"/>
    <xf numFmtId="0" fontId="1" fillId="0" borderId="0"/>
    <xf numFmtId="0" fontId="54" fillId="0" borderId="0"/>
    <xf numFmtId="9" fontId="54" fillId="0" borderId="0" applyFont="0" applyFill="0" applyBorder="0" applyAlignment="0" applyProtection="0"/>
    <xf numFmtId="43" fontId="15" fillId="0" borderId="0" applyFont="0" applyFill="0" applyBorder="0" applyAlignment="0" applyProtection="0"/>
    <xf numFmtId="0" fontId="7" fillId="0" borderId="0"/>
    <xf numFmtId="9" fontId="15" fillId="0" borderId="0" applyFont="0" applyFill="0" applyBorder="0" applyAlignment="0" applyProtection="0"/>
    <xf numFmtId="9" fontId="15" fillId="0" borderId="0" applyFont="0" applyFill="0" applyBorder="0" applyAlignment="0" applyProtection="0"/>
    <xf numFmtId="0" fontId="15" fillId="0" borderId="0"/>
    <xf numFmtId="44" fontId="15" fillId="0" borderId="0" applyFont="0" applyFill="0" applyBorder="0" applyAlignment="0" applyProtection="0"/>
    <xf numFmtId="0" fontId="15" fillId="0" borderId="0"/>
    <xf numFmtId="0" fontId="71" fillId="18" borderId="0" applyNumberFormat="0" applyBorder="0" applyAlignment="0" applyProtection="0"/>
  </cellStyleXfs>
  <cellXfs count="275">
    <xf numFmtId="0" fontId="0" fillId="0" borderId="0" xfId="0"/>
    <xf numFmtId="0" fontId="13" fillId="0" borderId="0" xfId="2" applyFont="1" applyAlignment="1">
      <alignment horizontal="center"/>
    </xf>
    <xf numFmtId="14" fontId="7" fillId="0" borderId="1" xfId="2" applyNumberFormat="1" applyFont="1" applyFill="1" applyBorder="1" applyAlignment="1">
      <alignment horizontal="center"/>
    </xf>
    <xf numFmtId="0" fontId="7" fillId="0" borderId="1" xfId="2" applyFont="1" applyBorder="1" applyAlignment="1">
      <alignment horizontal="center"/>
    </xf>
    <xf numFmtId="0" fontId="14" fillId="0" borderId="1" xfId="2" applyFont="1" applyFill="1" applyBorder="1" applyAlignment="1">
      <alignment horizontal="center"/>
    </xf>
    <xf numFmtId="165" fontId="15" fillId="0" borderId="1" xfId="2" applyNumberFormat="1" applyFont="1" applyFill="1" applyBorder="1" applyAlignment="1">
      <alignment horizontal="center"/>
    </xf>
    <xf numFmtId="2" fontId="14" fillId="0" borderId="1" xfId="2" applyNumberFormat="1" applyFont="1" applyFill="1" applyBorder="1" applyAlignment="1">
      <alignment horizontal="center"/>
    </xf>
    <xf numFmtId="2" fontId="7" fillId="0" borderId="1" xfId="2" applyNumberFormat="1" applyFont="1" applyFill="1" applyBorder="1" applyAlignment="1">
      <alignment horizontal="center"/>
    </xf>
    <xf numFmtId="166" fontId="7" fillId="0" borderId="1" xfId="2" applyNumberFormat="1" applyFont="1" applyFill="1" applyBorder="1" applyAlignment="1">
      <alignment horizontal="center"/>
    </xf>
    <xf numFmtId="3" fontId="14" fillId="0" borderId="1" xfId="2" applyNumberFormat="1" applyFont="1" applyFill="1" applyBorder="1" applyAlignment="1">
      <alignment horizontal="center"/>
    </xf>
    <xf numFmtId="14" fontId="14" fillId="0" borderId="1" xfId="2" applyNumberFormat="1" applyFont="1" applyFill="1" applyBorder="1" applyAlignment="1">
      <alignment horizontal="center"/>
    </xf>
    <xf numFmtId="0" fontId="7" fillId="0" borderId="0" xfId="2" applyFont="1"/>
    <xf numFmtId="0" fontId="0" fillId="0" borderId="0" xfId="2" applyFont="1" applyAlignment="1">
      <alignment wrapText="1"/>
    </xf>
    <xf numFmtId="14" fontId="0" fillId="0" borderId="0" xfId="2" applyNumberFormat="1" applyFont="1" applyAlignment="1">
      <alignment wrapText="1"/>
    </xf>
    <xf numFmtId="0" fontId="8" fillId="0" borderId="0" xfId="2" applyFont="1" applyFill="1"/>
    <xf numFmtId="0" fontId="17" fillId="0" borderId="1" xfId="2" applyFont="1" applyFill="1" applyBorder="1" applyAlignment="1">
      <alignment horizontal="center"/>
    </xf>
    <xf numFmtId="0" fontId="17" fillId="0" borderId="0" xfId="2" applyFont="1"/>
    <xf numFmtId="0" fontId="16" fillId="0" borderId="0" xfId="2" applyFont="1" applyAlignment="1">
      <alignment wrapText="1"/>
    </xf>
    <xf numFmtId="0" fontId="23" fillId="0" borderId="1" xfId="2" applyFont="1" applyFill="1" applyBorder="1" applyAlignment="1">
      <alignment horizontal="center"/>
    </xf>
    <xf numFmtId="0" fontId="23" fillId="0" borderId="0" xfId="2" applyFont="1"/>
    <xf numFmtId="0" fontId="22" fillId="0" borderId="0" xfId="2" applyFont="1" applyAlignment="1">
      <alignment wrapText="1"/>
    </xf>
    <xf numFmtId="0" fontId="10" fillId="0" borderId="0" xfId="2" applyFont="1" applyFill="1" applyAlignment="1">
      <alignment horizontal="center"/>
    </xf>
    <xf numFmtId="0" fontId="19" fillId="0" borderId="0" xfId="2" applyFont="1" applyFill="1" applyAlignment="1">
      <alignment horizontal="center"/>
    </xf>
    <xf numFmtId="0" fontId="13" fillId="0" borderId="0" xfId="2" applyFont="1" applyFill="1" applyAlignment="1">
      <alignment horizontal="center"/>
    </xf>
    <xf numFmtId="164" fontId="7" fillId="0" borderId="1" xfId="1" applyNumberFormat="1" applyFont="1" applyFill="1" applyBorder="1" applyAlignment="1">
      <alignment horizontal="center"/>
    </xf>
    <xf numFmtId="0" fontId="26" fillId="8" borderId="2" xfId="6" applyFont="1" applyFill="1" applyBorder="1" applyAlignment="1">
      <alignment horizontal="center" wrapText="1"/>
    </xf>
    <xf numFmtId="3" fontId="25" fillId="7" borderId="0" xfId="7" applyNumberFormat="1" applyFont="1" applyFill="1" applyAlignment="1"/>
    <xf numFmtId="0" fontId="26" fillId="8" borderId="3" xfId="6" applyFont="1" applyFill="1" applyBorder="1" applyAlignment="1">
      <alignment horizontal="center" wrapText="1"/>
    </xf>
    <xf numFmtId="0" fontId="25" fillId="7" borderId="0" xfId="0" applyFont="1" applyFill="1"/>
    <xf numFmtId="0" fontId="27" fillId="7" borderId="0" xfId="0" applyFont="1" applyFill="1" applyBorder="1"/>
    <xf numFmtId="0" fontId="27" fillId="7" borderId="0" xfId="0" applyFont="1" applyFill="1"/>
    <xf numFmtId="0" fontId="25" fillId="9" borderId="0" xfId="0" applyFont="1" applyFill="1" applyBorder="1"/>
    <xf numFmtId="0" fontId="25" fillId="7" borderId="0" xfId="0" applyFont="1" applyFill="1" applyBorder="1"/>
    <xf numFmtId="0" fontId="25" fillId="9" borderId="0" xfId="0" applyFont="1" applyFill="1"/>
    <xf numFmtId="0" fontId="31" fillId="8" borderId="3" xfId="6" applyFont="1" applyFill="1" applyBorder="1" applyAlignment="1">
      <alignment horizontal="center" wrapText="1"/>
    </xf>
    <xf numFmtId="0" fontId="26" fillId="7" borderId="0" xfId="6" applyFont="1" applyFill="1" applyBorder="1" applyAlignment="1">
      <alignment horizontal="center" wrapText="1"/>
    </xf>
    <xf numFmtId="0" fontId="25" fillId="7" borderId="0" xfId="3" applyFont="1" applyFill="1"/>
    <xf numFmtId="0" fontId="25" fillId="7" borderId="0" xfId="3" applyFont="1" applyFill="1" applyProtection="1">
      <protection locked="0"/>
    </xf>
    <xf numFmtId="0" fontId="27" fillId="7" borderId="0" xfId="0" applyFont="1" applyFill="1" applyAlignment="1">
      <alignment horizontal="left"/>
    </xf>
    <xf numFmtId="0" fontId="27" fillId="7" borderId="0" xfId="0" applyFont="1" applyFill="1" applyBorder="1" applyAlignment="1">
      <alignment horizontal="left"/>
    </xf>
    <xf numFmtId="0" fontId="31" fillId="8" borderId="3" xfId="6" applyFont="1" applyFill="1" applyBorder="1" applyAlignment="1">
      <alignment horizontal="left" wrapText="1"/>
    </xf>
    <xf numFmtId="0" fontId="15" fillId="0" borderId="0" xfId="3"/>
    <xf numFmtId="0" fontId="16" fillId="0" borderId="0" xfId="3" applyFont="1"/>
    <xf numFmtId="0" fontId="22" fillId="0" borderId="0" xfId="3" applyFont="1"/>
    <xf numFmtId="0" fontId="15" fillId="0" borderId="0" xfId="3" applyFill="1"/>
    <xf numFmtId="0" fontId="18" fillId="0" borderId="0" xfId="3" applyFont="1" applyFill="1"/>
    <xf numFmtId="0" fontId="12" fillId="0" borderId="0" xfId="3" applyFont="1" applyFill="1"/>
    <xf numFmtId="0" fontId="16" fillId="0" borderId="0" xfId="3" applyFont="1" applyFill="1"/>
    <xf numFmtId="0" fontId="22" fillId="0" borderId="0" xfId="3" applyFont="1" applyFill="1"/>
    <xf numFmtId="0" fontId="38" fillId="7" borderId="0" xfId="12" applyFont="1" applyFill="1"/>
    <xf numFmtId="0" fontId="3" fillId="7" borderId="0" xfId="12" applyFill="1"/>
    <xf numFmtId="0" fontId="3" fillId="3" borderId="0" xfId="12" applyFill="1"/>
    <xf numFmtId="0" fontId="39" fillId="7" borderId="0" xfId="12" applyFont="1" applyFill="1"/>
    <xf numFmtId="0" fontId="33" fillId="7" borderId="0" xfId="12" applyFont="1" applyFill="1"/>
    <xf numFmtId="0" fontId="32" fillId="7" borderId="14" xfId="12" applyFont="1" applyFill="1" applyBorder="1"/>
    <xf numFmtId="0" fontId="3" fillId="7" borderId="0" xfId="12" applyFill="1" applyAlignment="1">
      <alignment horizontal="center"/>
    </xf>
    <xf numFmtId="0" fontId="25" fillId="3" borderId="0" xfId="12" applyFont="1" applyFill="1"/>
    <xf numFmtId="0" fontId="25" fillId="7" borderId="0" xfId="12" applyFont="1" applyFill="1" applyAlignment="1">
      <alignment horizontal="center"/>
    </xf>
    <xf numFmtId="0" fontId="25" fillId="7" borderId="0" xfId="12" applyFont="1" applyFill="1"/>
    <xf numFmtId="0" fontId="29" fillId="7" borderId="0" xfId="8" applyFont="1" applyFill="1" applyBorder="1" applyAlignment="1">
      <alignment horizontal="center"/>
    </xf>
    <xf numFmtId="0" fontId="27" fillId="7" borderId="0" xfId="0" applyFont="1" applyFill="1" applyAlignment="1">
      <alignment horizontal="center"/>
    </xf>
    <xf numFmtId="0" fontId="27" fillId="12" borderId="3" xfId="0" applyFont="1" applyFill="1" applyBorder="1"/>
    <xf numFmtId="0" fontId="42" fillId="7" borderId="0" xfId="0" applyFont="1" applyFill="1"/>
    <xf numFmtId="0" fontId="43" fillId="7" borderId="0" xfId="0" applyFont="1" applyFill="1" applyAlignment="1">
      <alignment horizontal="left"/>
    </xf>
    <xf numFmtId="0" fontId="42" fillId="7" borderId="0" xfId="0" applyFont="1" applyFill="1" applyAlignment="1">
      <alignment horizontal="left"/>
    </xf>
    <xf numFmtId="0" fontId="27" fillId="7" borderId="0" xfId="0" applyFont="1" applyFill="1" applyAlignment="1"/>
    <xf numFmtId="0" fontId="2" fillId="7" borderId="0" xfId="9" applyFont="1" applyFill="1"/>
    <xf numFmtId="0" fontId="2" fillId="0" borderId="0" xfId="9" applyFont="1"/>
    <xf numFmtId="0" fontId="2" fillId="0" borderId="0" xfId="9" applyFont="1" applyBorder="1"/>
    <xf numFmtId="0" fontId="27" fillId="7" borderId="0" xfId="0" applyFont="1" applyFill="1" applyAlignment="1">
      <alignment horizontal="left" wrapText="1"/>
    </xf>
    <xf numFmtId="0" fontId="13" fillId="0" borderId="0" xfId="2" applyFont="1" applyFill="1" applyAlignment="1">
      <alignment horizontal="center" wrapText="1"/>
    </xf>
    <xf numFmtId="14" fontId="7" fillId="0" borderId="1" xfId="2" applyNumberFormat="1" applyFont="1" applyFill="1" applyBorder="1" applyAlignment="1">
      <alignment horizontal="center" wrapText="1"/>
    </xf>
    <xf numFmtId="0" fontId="15" fillId="0" borderId="0" xfId="3" applyFill="1" applyAlignment="1">
      <alignment wrapText="1"/>
    </xf>
    <xf numFmtId="0" fontId="27" fillId="7" borderId="3" xfId="0" applyFont="1" applyFill="1" applyBorder="1" applyAlignment="1">
      <alignment horizontal="center"/>
    </xf>
    <xf numFmtId="0" fontId="27" fillId="7" borderId="0" xfId="0" applyFont="1" applyFill="1" applyBorder="1" applyAlignment="1">
      <alignment horizontal="center"/>
    </xf>
    <xf numFmtId="14" fontId="3" fillId="7" borderId="0" xfId="12" applyNumberFormat="1" applyFill="1" applyAlignment="1">
      <alignment horizontal="center"/>
    </xf>
    <xf numFmtId="0" fontId="3" fillId="7" borderId="0" xfId="12" applyFill="1" applyAlignment="1">
      <alignment wrapText="1"/>
    </xf>
    <xf numFmtId="0" fontId="25" fillId="7" borderId="3" xfId="3" applyFont="1" applyFill="1" applyBorder="1" applyAlignment="1" applyProtection="1">
      <alignment horizontal="left" wrapText="1"/>
      <protection locked="0"/>
    </xf>
    <xf numFmtId="0" fontId="27" fillId="7" borderId="3" xfId="0" applyFont="1" applyFill="1" applyBorder="1" applyAlignment="1" applyProtection="1">
      <alignment horizontal="left" wrapText="1"/>
      <protection locked="0"/>
    </xf>
    <xf numFmtId="0" fontId="27" fillId="7" borderId="4" xfId="0" applyFont="1" applyFill="1" applyBorder="1" applyProtection="1">
      <protection locked="0"/>
    </xf>
    <xf numFmtId="0" fontId="27" fillId="7" borderId="1" xfId="0" applyFont="1" applyFill="1" applyBorder="1" applyProtection="1">
      <protection locked="0"/>
    </xf>
    <xf numFmtId="0" fontId="27" fillId="7" borderId="5" xfId="0" applyFont="1" applyFill="1" applyBorder="1" applyProtection="1">
      <protection locked="0"/>
    </xf>
    <xf numFmtId="0" fontId="27" fillId="7" borderId="6" xfId="0" applyFont="1" applyFill="1" applyBorder="1" applyProtection="1">
      <protection locked="0"/>
    </xf>
    <xf numFmtId="0" fontId="27" fillId="7" borderId="3" xfId="0" applyFont="1" applyFill="1" applyBorder="1" applyProtection="1">
      <protection locked="0"/>
    </xf>
    <xf numFmtId="0" fontId="27" fillId="7" borderId="3" xfId="0" applyFont="1" applyFill="1" applyBorder="1" applyAlignment="1" applyProtection="1">
      <alignment horizontal="center"/>
      <protection locked="0"/>
    </xf>
    <xf numFmtId="44" fontId="27" fillId="7" borderId="3" xfId="13" applyFont="1" applyFill="1" applyBorder="1" applyProtection="1">
      <protection locked="0"/>
    </xf>
    <xf numFmtId="3" fontId="48" fillId="7" borderId="0" xfId="7" applyNumberFormat="1" applyFont="1" applyFill="1" applyAlignment="1"/>
    <xf numFmtId="0" fontId="25" fillId="7" borderId="0" xfId="3" applyFont="1" applyFill="1" applyAlignment="1">
      <alignment horizontal="left"/>
    </xf>
    <xf numFmtId="3" fontId="34" fillId="7" borderId="0" xfId="7" applyNumberFormat="1" applyFont="1" applyFill="1" applyAlignment="1">
      <alignment horizontal="center"/>
    </xf>
    <xf numFmtId="0" fontId="28" fillId="7" borderId="0" xfId="0" applyFont="1" applyFill="1"/>
    <xf numFmtId="0" fontId="40" fillId="7" borderId="0" xfId="0" applyFont="1" applyFill="1" applyAlignment="1">
      <alignment horizontal="left"/>
    </xf>
    <xf numFmtId="0" fontId="26" fillId="8" borderId="15" xfId="6" applyFont="1" applyFill="1" applyBorder="1" applyAlignment="1">
      <alignment wrapText="1"/>
    </xf>
    <xf numFmtId="0" fontId="46" fillId="7" borderId="0" xfId="0" applyFont="1" applyFill="1" applyAlignment="1">
      <alignment horizontal="left"/>
    </xf>
    <xf numFmtId="0" fontId="48" fillId="7" borderId="0" xfId="0" applyFont="1" applyFill="1" applyAlignment="1">
      <alignment horizontal="left"/>
    </xf>
    <xf numFmtId="0" fontId="50" fillId="7" borderId="0" xfId="8" applyFont="1" applyFill="1" applyBorder="1" applyAlignment="1">
      <alignment horizontal="center"/>
    </xf>
    <xf numFmtId="0" fontId="25" fillId="7" borderId="0" xfId="3" applyFont="1" applyFill="1" applyProtection="1"/>
    <xf numFmtId="0" fontId="25" fillId="7" borderId="0" xfId="3" applyFont="1" applyFill="1" applyAlignment="1" applyProtection="1">
      <alignment horizontal="left"/>
    </xf>
    <xf numFmtId="0" fontId="1" fillId="7" borderId="0" xfId="12" applyFont="1" applyFill="1"/>
    <xf numFmtId="0" fontId="8" fillId="0" borderId="0" xfId="2" applyFont="1"/>
    <xf numFmtId="0" fontId="21" fillId="0" borderId="0" xfId="2" applyFont="1"/>
    <xf numFmtId="0" fontId="18" fillId="0" borderId="0" xfId="2" applyFont="1" applyAlignment="1">
      <alignment horizontal="left"/>
    </xf>
    <xf numFmtId="0" fontId="54" fillId="0" borderId="0" xfId="16"/>
    <xf numFmtId="0" fontId="16" fillId="0" borderId="0" xfId="16" applyFont="1"/>
    <xf numFmtId="0" fontId="24" fillId="5" borderId="1" xfId="2" applyFont="1" applyFill="1" applyBorder="1" applyAlignment="1">
      <alignment horizontal="center" wrapText="1"/>
    </xf>
    <xf numFmtId="0" fontId="24" fillId="6" borderId="1" xfId="2" applyFont="1" applyFill="1" applyBorder="1" applyAlignment="1">
      <alignment horizontal="center" wrapText="1"/>
    </xf>
    <xf numFmtId="0" fontId="24" fillId="4" borderId="1" xfId="2" applyFont="1" applyFill="1" applyBorder="1" applyAlignment="1">
      <alignment horizontal="center" wrapText="1"/>
    </xf>
    <xf numFmtId="0" fontId="54" fillId="0" borderId="0" xfId="16" applyFill="1"/>
    <xf numFmtId="0" fontId="9" fillId="0" borderId="0" xfId="2" applyFont="1" applyAlignment="1">
      <alignment horizontal="center"/>
    </xf>
    <xf numFmtId="0" fontId="11" fillId="2" borderId="1" xfId="2" applyFont="1" applyFill="1" applyBorder="1" applyAlignment="1">
      <alignment horizontal="center" wrapText="1"/>
    </xf>
    <xf numFmtId="0" fontId="20" fillId="2" borderId="1" xfId="2" applyFont="1" applyFill="1" applyBorder="1" applyAlignment="1">
      <alignment horizontal="center" wrapText="1"/>
    </xf>
    <xf numFmtId="0" fontId="24" fillId="2" borderId="1" xfId="2" applyFont="1" applyFill="1" applyBorder="1" applyAlignment="1">
      <alignment horizontal="center" wrapText="1"/>
    </xf>
    <xf numFmtId="0" fontId="7" fillId="0" borderId="1" xfId="2" applyFont="1" applyFill="1" applyBorder="1" applyAlignment="1">
      <alignment horizontal="center"/>
    </xf>
    <xf numFmtId="0" fontId="7" fillId="0" borderId="1" xfId="2" applyFont="1" applyFill="1" applyBorder="1" applyAlignment="1">
      <alignment horizontal="center" wrapText="1"/>
    </xf>
    <xf numFmtId="0" fontId="7" fillId="0" borderId="0" xfId="2" applyFont="1" applyFill="1"/>
    <xf numFmtId="0" fontId="0" fillId="0" borderId="0" xfId="2" applyFont="1" applyFill="1" applyAlignment="1">
      <alignment wrapText="1"/>
    </xf>
    <xf numFmtId="14" fontId="3" fillId="7" borderId="0" xfId="12" applyNumberFormat="1" applyFill="1"/>
    <xf numFmtId="0" fontId="31" fillId="8" borderId="3" xfId="6" applyFont="1" applyFill="1" applyBorder="1" applyAlignment="1" applyProtection="1">
      <alignment horizontal="left" wrapText="1"/>
    </xf>
    <xf numFmtId="0" fontId="35" fillId="7" borderId="0" xfId="8" applyFont="1" applyFill="1" applyBorder="1" applyProtection="1"/>
    <xf numFmtId="0" fontId="27" fillId="7" borderId="0" xfId="0" applyFont="1" applyFill="1" applyProtection="1"/>
    <xf numFmtId="0" fontId="25" fillId="7" borderId="0" xfId="0" applyFont="1" applyFill="1" applyProtection="1"/>
    <xf numFmtId="0" fontId="27" fillId="7" borderId="0" xfId="0" applyFont="1" applyFill="1" applyAlignment="1" applyProtection="1">
      <alignment horizontal="left" wrapText="1"/>
    </xf>
    <xf numFmtId="0" fontId="49" fillId="0" borderId="0" xfId="0" applyFont="1" applyFill="1" applyAlignment="1">
      <alignment horizontal="left"/>
    </xf>
    <xf numFmtId="0" fontId="27" fillId="0" borderId="3" xfId="0" applyFont="1" applyFill="1" applyBorder="1" applyProtection="1">
      <protection locked="0"/>
    </xf>
    <xf numFmtId="44" fontId="7" fillId="0" borderId="1" xfId="2" applyNumberFormat="1" applyFont="1" applyFill="1" applyBorder="1" applyAlignment="1">
      <alignment horizontal="center" wrapText="1"/>
    </xf>
    <xf numFmtId="0" fontId="27" fillId="7" borderId="0" xfId="0" applyFont="1" applyFill="1" applyBorder="1" applyProtection="1">
      <protection locked="0"/>
    </xf>
    <xf numFmtId="3" fontId="25" fillId="7" borderId="0" xfId="7" applyNumberFormat="1" applyFont="1" applyFill="1" applyBorder="1" applyAlignment="1">
      <alignment horizontal="center"/>
    </xf>
    <xf numFmtId="0" fontId="58" fillId="0" borderId="2" xfId="0" applyFont="1" applyBorder="1" applyAlignment="1">
      <alignment horizontal="center" vertical="center"/>
    </xf>
    <xf numFmtId="0" fontId="58" fillId="0" borderId="17" xfId="0" applyFont="1" applyBorder="1" applyAlignment="1">
      <alignment horizontal="center" vertical="center" wrapText="1"/>
    </xf>
    <xf numFmtId="0" fontId="58" fillId="0" borderId="18" xfId="0" applyFont="1" applyBorder="1" applyAlignment="1">
      <alignment horizontal="center" vertical="center"/>
    </xf>
    <xf numFmtId="0" fontId="58" fillId="0" borderId="19" xfId="0" applyFont="1" applyBorder="1" applyAlignment="1">
      <alignment horizontal="center" vertical="center" wrapText="1"/>
    </xf>
    <xf numFmtId="0" fontId="0" fillId="0" borderId="18" xfId="0" applyBorder="1"/>
    <xf numFmtId="0" fontId="0" fillId="0" borderId="20" xfId="0" applyBorder="1"/>
    <xf numFmtId="0" fontId="58" fillId="0" borderId="13" xfId="0" applyFont="1" applyBorder="1" applyAlignment="1">
      <alignment horizontal="center" vertical="center" wrapText="1"/>
    </xf>
    <xf numFmtId="0" fontId="58" fillId="0" borderId="21" xfId="0" applyFont="1" applyBorder="1" applyAlignment="1">
      <alignment horizontal="center" vertical="center" wrapText="1"/>
    </xf>
    <xf numFmtId="0" fontId="60" fillId="14" borderId="13" xfId="0" applyFont="1" applyFill="1" applyBorder="1" applyAlignment="1">
      <alignment horizontal="center" vertical="center" wrapText="1"/>
    </xf>
    <xf numFmtId="0" fontId="60" fillId="7" borderId="0" xfId="0" applyFont="1" applyFill="1" applyAlignment="1">
      <alignment vertical="center"/>
    </xf>
    <xf numFmtId="0" fontId="0" fillId="7" borderId="0" xfId="0" applyFill="1"/>
    <xf numFmtId="0" fontId="59" fillId="0" borderId="13" xfId="0" applyFont="1" applyBorder="1" applyAlignment="1" applyProtection="1">
      <alignment horizontal="center" vertical="center"/>
      <protection locked="0"/>
    </xf>
    <xf numFmtId="0" fontId="61" fillId="0" borderId="18" xfId="0" applyFont="1" applyBorder="1" applyAlignment="1" applyProtection="1">
      <alignment horizontal="center" vertical="center"/>
      <protection locked="0"/>
    </xf>
    <xf numFmtId="0" fontId="59" fillId="0" borderId="13" xfId="0" applyFont="1" applyBorder="1" applyAlignment="1" applyProtection="1">
      <alignment horizontal="center" vertical="center" wrapText="1"/>
      <protection locked="0"/>
    </xf>
    <xf numFmtId="0" fontId="57" fillId="7" borderId="0" xfId="0" applyFont="1" applyFill="1" applyAlignment="1">
      <alignment horizontal="left" wrapText="1"/>
    </xf>
    <xf numFmtId="0" fontId="56" fillId="7" borderId="0" xfId="0" applyFont="1" applyFill="1"/>
    <xf numFmtId="0" fontId="26" fillId="16" borderId="16" xfId="6" applyFont="1" applyFill="1" applyBorder="1" applyAlignment="1">
      <alignment horizontal="center" wrapText="1"/>
    </xf>
    <xf numFmtId="0" fontId="63" fillId="16" borderId="15" xfId="6" applyFont="1" applyFill="1" applyBorder="1" applyAlignment="1">
      <alignment horizontal="left" wrapText="1"/>
    </xf>
    <xf numFmtId="0" fontId="27" fillId="7" borderId="3" xfId="0" applyFont="1" applyFill="1" applyBorder="1" applyAlignment="1" applyProtection="1">
      <alignment horizontal="left" vertical="top" wrapText="1"/>
      <protection locked="0"/>
    </xf>
    <xf numFmtId="0" fontId="15" fillId="0" borderId="0" xfId="3" applyFill="1" applyAlignment="1"/>
    <xf numFmtId="0" fontId="24" fillId="17" borderId="1" xfId="2" applyFont="1" applyFill="1" applyBorder="1" applyAlignment="1">
      <alignment horizontal="center" wrapText="1"/>
    </xf>
    <xf numFmtId="0" fontId="11" fillId="17" borderId="1" xfId="2" applyFont="1" applyFill="1" applyBorder="1" applyAlignment="1">
      <alignment horizontal="center" wrapText="1"/>
    </xf>
    <xf numFmtId="0" fontId="20" fillId="0" borderId="1" xfId="2" applyFont="1" applyFill="1" applyBorder="1" applyAlignment="1">
      <alignment horizontal="center" wrapText="1"/>
    </xf>
    <xf numFmtId="0" fontId="64" fillId="0" borderId="1" xfId="2" applyFont="1" applyFill="1" applyBorder="1" applyAlignment="1">
      <alignment horizontal="center"/>
    </xf>
    <xf numFmtId="9" fontId="7" fillId="0" borderId="1" xfId="2" applyNumberFormat="1" applyFont="1" applyFill="1" applyBorder="1" applyAlignment="1">
      <alignment horizontal="center"/>
    </xf>
    <xf numFmtId="9" fontId="7" fillId="0" borderId="1" xfId="2" applyNumberFormat="1" applyFont="1" applyFill="1" applyBorder="1" applyAlignment="1">
      <alignment horizontal="center" wrapText="1"/>
    </xf>
    <xf numFmtId="0" fontId="64" fillId="0" borderId="1" xfId="2" applyFont="1" applyFill="1" applyBorder="1" applyAlignment="1">
      <alignment horizontal="center" wrapText="1"/>
    </xf>
    <xf numFmtId="14" fontId="64" fillId="0" borderId="1" xfId="2" applyNumberFormat="1" applyFont="1" applyFill="1" applyBorder="1" applyAlignment="1">
      <alignment horizontal="center" wrapText="1"/>
    </xf>
    <xf numFmtId="0" fontId="18" fillId="0" borderId="0" xfId="2" applyFont="1" applyAlignment="1">
      <alignment horizontal="left" wrapText="1"/>
    </xf>
    <xf numFmtId="0" fontId="65" fillId="0" borderId="0" xfId="16" applyFont="1"/>
    <xf numFmtId="0" fontId="16" fillId="0" borderId="0" xfId="0" applyFont="1"/>
    <xf numFmtId="164" fontId="7" fillId="0" borderId="1" xfId="1" applyNumberFormat="1" applyFont="1" applyFill="1" applyBorder="1" applyAlignment="1">
      <alignment horizontal="center" wrapText="1"/>
    </xf>
    <xf numFmtId="0" fontId="17" fillId="0" borderId="1" xfId="2" applyFont="1" applyFill="1" applyBorder="1" applyAlignment="1">
      <alignment horizontal="center" wrapText="1"/>
    </xf>
    <xf numFmtId="2" fontId="17" fillId="0" borderId="1" xfId="2" applyNumberFormat="1" applyFont="1" applyFill="1" applyBorder="1" applyAlignment="1">
      <alignment horizontal="center"/>
    </xf>
    <xf numFmtId="44" fontId="7" fillId="0" borderId="1" xfId="2" applyNumberFormat="1" applyFont="1" applyFill="1" applyBorder="1" applyAlignment="1">
      <alignment horizontal="center"/>
    </xf>
    <xf numFmtId="0" fontId="27" fillId="0" borderId="3" xfId="0" applyFont="1" applyFill="1" applyBorder="1" applyAlignment="1" applyProtection="1">
      <alignment horizontal="left" vertical="top" wrapText="1"/>
    </xf>
    <xf numFmtId="0" fontId="31" fillId="8" borderId="3" xfId="6" applyFont="1" applyFill="1" applyBorder="1" applyAlignment="1" applyProtection="1">
      <alignment horizontal="left" vertical="top" wrapText="1"/>
    </xf>
    <xf numFmtId="9" fontId="56" fillId="7" borderId="0" xfId="0" applyNumberFormat="1" applyFont="1" applyFill="1"/>
    <xf numFmtId="9" fontId="56" fillId="7" borderId="0" xfId="14" applyFont="1" applyFill="1"/>
    <xf numFmtId="0" fontId="27" fillId="0" borderId="3" xfId="0" applyFont="1" applyFill="1" applyBorder="1" applyAlignment="1" applyProtection="1">
      <alignment horizontal="left" wrapText="1"/>
      <protection locked="0"/>
    </xf>
    <xf numFmtId="0" fontId="27" fillId="0" borderId="3" xfId="0" applyFont="1" applyFill="1" applyBorder="1" applyAlignment="1" applyProtection="1">
      <alignment horizontal="left" vertical="top" wrapText="1"/>
      <protection locked="0"/>
    </xf>
    <xf numFmtId="0" fontId="27" fillId="7" borderId="13" xfId="0" applyFont="1" applyFill="1" applyBorder="1" applyAlignment="1" applyProtection="1">
      <alignment horizontal="left" wrapText="1"/>
      <protection locked="0"/>
    </xf>
    <xf numFmtId="0" fontId="27" fillId="7" borderId="24" xfId="0" applyFont="1" applyFill="1" applyBorder="1" applyAlignment="1" applyProtection="1">
      <alignment horizontal="left" wrapText="1"/>
      <protection locked="0"/>
    </xf>
    <xf numFmtId="49" fontId="27" fillId="7" borderId="3" xfId="0" applyNumberFormat="1" applyFont="1" applyFill="1" applyBorder="1" applyAlignment="1" applyProtection="1">
      <alignment horizontal="left" wrapText="1"/>
      <protection locked="0"/>
    </xf>
    <xf numFmtId="0" fontId="1" fillId="7" borderId="0" xfId="9" applyFont="1" applyFill="1"/>
    <xf numFmtId="0" fontId="1" fillId="0" borderId="0" xfId="9" applyFont="1"/>
    <xf numFmtId="0" fontId="1" fillId="11" borderId="9" xfId="11" applyNumberFormat="1" applyFont="1" applyBorder="1" applyAlignment="1">
      <alignment horizontal="center"/>
    </xf>
    <xf numFmtId="167" fontId="1" fillId="11" borderId="8" xfId="11" applyNumberFormat="1" applyFont="1" applyBorder="1" applyAlignment="1">
      <alignment horizontal="center"/>
    </xf>
    <xf numFmtId="4" fontId="1" fillId="11" borderId="8" xfId="11" applyNumberFormat="1" applyFont="1" applyBorder="1" applyAlignment="1">
      <alignment horizontal="center"/>
    </xf>
    <xf numFmtId="4" fontId="1" fillId="11" borderId="10" xfId="11" applyNumberFormat="1" applyFont="1" applyBorder="1" applyAlignment="1">
      <alignment horizontal="center"/>
    </xf>
    <xf numFmtId="0" fontId="1" fillId="10" borderId="9" xfId="10" applyNumberFormat="1" applyFont="1" applyBorder="1" applyAlignment="1">
      <alignment horizontal="center"/>
    </xf>
    <xf numFmtId="167" fontId="1" fillId="10" borderId="8" xfId="10" applyNumberFormat="1" applyFont="1" applyBorder="1" applyAlignment="1" applyProtection="1">
      <alignment horizontal="center"/>
      <protection locked="0"/>
    </xf>
    <xf numFmtId="4" fontId="1" fillId="10" borderId="8" xfId="10" applyNumberFormat="1" applyFont="1" applyBorder="1" applyAlignment="1" applyProtection="1">
      <alignment horizontal="center"/>
      <protection locked="0"/>
    </xf>
    <xf numFmtId="4" fontId="1" fillId="10" borderId="10" xfId="10" applyNumberFormat="1" applyFont="1" applyBorder="1" applyAlignment="1" applyProtection="1">
      <alignment horizontal="center"/>
      <protection locked="0"/>
    </xf>
    <xf numFmtId="167" fontId="1" fillId="11" borderId="8" xfId="11" applyNumberFormat="1" applyFont="1" applyBorder="1" applyAlignment="1" applyProtection="1">
      <alignment horizontal="center"/>
      <protection locked="0"/>
    </xf>
    <xf numFmtId="4" fontId="1" fillId="11" borderId="8" xfId="11" applyNumberFormat="1" applyFont="1" applyBorder="1" applyAlignment="1" applyProtection="1">
      <alignment horizontal="center"/>
      <protection locked="0"/>
    </xf>
    <xf numFmtId="4" fontId="1" fillId="11" borderId="10" xfId="11" applyNumberFormat="1" applyFont="1" applyBorder="1" applyAlignment="1" applyProtection="1">
      <alignment horizontal="center"/>
      <protection locked="0"/>
    </xf>
    <xf numFmtId="0" fontId="1" fillId="11" borderId="11" xfId="11" applyNumberFormat="1" applyFont="1" applyBorder="1" applyAlignment="1">
      <alignment horizontal="center"/>
    </xf>
    <xf numFmtId="167" fontId="1" fillId="11" borderId="12" xfId="11" applyNumberFormat="1" applyFont="1" applyBorder="1" applyAlignment="1" applyProtection="1">
      <alignment horizontal="center"/>
      <protection locked="0"/>
    </xf>
    <xf numFmtId="4" fontId="1" fillId="11" borderId="12" xfId="11" applyNumberFormat="1" applyFont="1" applyBorder="1" applyAlignment="1" applyProtection="1">
      <alignment horizontal="center"/>
      <protection locked="0"/>
    </xf>
    <xf numFmtId="4" fontId="1" fillId="11" borderId="13" xfId="11" applyNumberFormat="1" applyFont="1" applyBorder="1" applyAlignment="1" applyProtection="1">
      <alignment horizontal="center"/>
      <protection locked="0"/>
    </xf>
    <xf numFmtId="0" fontId="1" fillId="7" borderId="0" xfId="9" applyNumberFormat="1" applyFont="1" applyFill="1"/>
    <xf numFmtId="0" fontId="1" fillId="7" borderId="0" xfId="9" applyNumberFormat="1" applyFont="1" applyFill="1" applyBorder="1"/>
    <xf numFmtId="0" fontId="1" fillId="7" borderId="0" xfId="9" applyFont="1" applyFill="1" applyBorder="1"/>
    <xf numFmtId="0" fontId="1" fillId="7" borderId="0" xfId="12" applyFont="1" applyFill="1" applyBorder="1" applyAlignment="1">
      <alignment wrapText="1"/>
    </xf>
    <xf numFmtId="0" fontId="1" fillId="7" borderId="0" xfId="12" applyFont="1" applyFill="1" applyBorder="1" applyAlignment="1">
      <alignment horizontal="center"/>
    </xf>
    <xf numFmtId="0" fontId="1" fillId="13" borderId="0" xfId="12" applyFont="1" applyFill="1" applyAlignment="1">
      <alignment horizontal="center"/>
    </xf>
    <xf numFmtId="0" fontId="1" fillId="7" borderId="0" xfId="12" applyFont="1" applyFill="1" applyAlignment="1">
      <alignment horizontal="center"/>
    </xf>
    <xf numFmtId="0" fontId="1" fillId="3" borderId="0" xfId="12" applyFont="1" applyFill="1"/>
    <xf numFmtId="0" fontId="67" fillId="7" borderId="0" xfId="0" applyFont="1" applyFill="1"/>
    <xf numFmtId="0" fontId="47" fillId="7" borderId="0" xfId="0" applyFont="1" applyFill="1" applyAlignment="1">
      <alignment horizontal="left"/>
    </xf>
    <xf numFmtId="0" fontId="33" fillId="7" borderId="0" xfId="0" applyFont="1" applyFill="1" applyAlignment="1">
      <alignment horizontal="left"/>
    </xf>
    <xf numFmtId="0" fontId="42" fillId="7" borderId="0" xfId="0" applyFont="1" applyFill="1" applyAlignment="1">
      <alignment horizontal="center" wrapText="1"/>
    </xf>
    <xf numFmtId="0" fontId="69" fillId="14" borderId="13" xfId="0" applyFont="1" applyFill="1" applyBorder="1" applyAlignment="1" applyProtection="1">
      <alignment horizontal="center" vertical="center"/>
      <protection locked="0"/>
    </xf>
    <xf numFmtId="0" fontId="42" fillId="7" borderId="0" xfId="0" applyFont="1" applyFill="1" applyAlignment="1">
      <alignment horizontal="center" vertical="top"/>
    </xf>
    <xf numFmtId="0" fontId="44" fillId="7" borderId="0" xfId="0" applyFont="1" applyFill="1" applyAlignment="1">
      <alignment horizontal="left"/>
    </xf>
    <xf numFmtId="0" fontId="35" fillId="7" borderId="3" xfId="8" applyFont="1" applyFill="1" applyBorder="1" applyAlignment="1">
      <alignment horizontal="center" wrapText="1"/>
    </xf>
    <xf numFmtId="0" fontId="35" fillId="7" borderId="3" xfId="8" applyFont="1" applyFill="1" applyBorder="1" applyAlignment="1" applyProtection="1">
      <alignment horizontal="center" vertical="top"/>
    </xf>
    <xf numFmtId="0" fontId="35" fillId="7" borderId="3" xfId="8" applyFont="1" applyFill="1" applyBorder="1" applyAlignment="1" applyProtection="1">
      <alignment vertical="top"/>
    </xf>
    <xf numFmtId="0" fontId="67" fillId="7" borderId="0" xfId="0" applyFont="1" applyFill="1" applyAlignment="1"/>
    <xf numFmtId="0" fontId="27" fillId="7" borderId="3" xfId="0" applyFont="1" applyFill="1" applyBorder="1" applyAlignment="1" applyProtection="1">
      <alignment horizontal="left" vertical="top" wrapText="1"/>
    </xf>
    <xf numFmtId="0" fontId="27" fillId="0" borderId="3" xfId="0" applyFont="1" applyFill="1" applyBorder="1" applyAlignment="1" applyProtection="1">
      <alignment horizontal="center" vertical="top" wrapText="1"/>
    </xf>
    <xf numFmtId="0" fontId="27" fillId="7" borderId="3" xfId="0" applyFont="1" applyFill="1" applyBorder="1" applyAlignment="1" applyProtection="1">
      <alignment horizontal="center" vertical="top" wrapText="1"/>
    </xf>
    <xf numFmtId="0" fontId="28" fillId="0" borderId="3" xfId="0" applyFont="1" applyFill="1" applyBorder="1" applyAlignment="1" applyProtection="1">
      <alignment horizontal="left" vertical="top" wrapText="1"/>
    </xf>
    <xf numFmtId="0" fontId="51" fillId="0" borderId="3" xfId="0" applyFont="1" applyFill="1" applyBorder="1" applyAlignment="1" applyProtection="1">
      <alignment horizontal="left" vertical="top" wrapText="1"/>
    </xf>
    <xf numFmtId="0" fontId="51" fillId="7" borderId="3" xfId="0" applyFont="1" applyFill="1" applyBorder="1" applyAlignment="1" applyProtection="1">
      <alignment horizontal="left" vertical="top" wrapText="1"/>
    </xf>
    <xf numFmtId="0" fontId="27" fillId="7" borderId="13" xfId="0" applyFont="1" applyFill="1" applyBorder="1" applyAlignment="1" applyProtection="1">
      <alignment horizontal="left" vertical="top" wrapText="1"/>
    </xf>
    <xf numFmtId="0" fontId="27" fillId="7" borderId="24" xfId="0" applyFont="1" applyFill="1" applyBorder="1" applyAlignment="1" applyProtection="1">
      <alignment horizontal="left" vertical="top" wrapText="1"/>
    </xf>
    <xf numFmtId="0" fontId="31" fillId="8" borderId="3" xfId="6" applyFont="1" applyFill="1" applyBorder="1" applyAlignment="1" applyProtection="1">
      <alignment horizontal="left" vertical="center" wrapText="1"/>
    </xf>
    <xf numFmtId="0" fontId="27" fillId="0" borderId="3" xfId="0" applyFont="1" applyFill="1" applyBorder="1"/>
    <xf numFmtId="0" fontId="27" fillId="0" borderId="0" xfId="0" applyFont="1" applyFill="1" applyBorder="1"/>
    <xf numFmtId="0" fontId="56" fillId="0" borderId="0" xfId="0" applyFont="1" applyFill="1"/>
    <xf numFmtId="0" fontId="26" fillId="0" borderId="0" xfId="0" applyFont="1" applyFill="1"/>
    <xf numFmtId="0" fontId="31" fillId="8" borderId="3" xfId="6" applyFont="1" applyFill="1" applyBorder="1" applyAlignment="1">
      <alignment horizontal="left" vertical="center" wrapText="1"/>
    </xf>
    <xf numFmtId="0" fontId="27" fillId="7" borderId="3" xfId="0" applyFont="1" applyFill="1" applyBorder="1" applyAlignment="1">
      <alignment horizontal="left" vertical="top" wrapText="1"/>
    </xf>
    <xf numFmtId="0" fontId="28" fillId="7" borderId="0" xfId="0" applyFont="1" applyFill="1" applyBorder="1"/>
    <xf numFmtId="0" fontId="67" fillId="0" borderId="0" xfId="0" applyFont="1" applyFill="1" applyBorder="1"/>
    <xf numFmtId="0" fontId="31" fillId="8" borderId="2" xfId="6" applyFont="1" applyFill="1" applyBorder="1" applyAlignment="1" applyProtection="1">
      <alignment horizontal="left" vertical="center" wrapText="1"/>
    </xf>
    <xf numFmtId="0" fontId="31" fillId="8" borderId="20" xfId="6" applyFont="1" applyFill="1" applyBorder="1" applyAlignment="1" applyProtection="1">
      <alignment horizontal="left" vertical="center" wrapText="1"/>
    </xf>
    <xf numFmtId="0" fontId="26" fillId="8" borderId="15" xfId="6" applyFont="1" applyFill="1" applyBorder="1" applyAlignment="1">
      <alignment horizontal="left" wrapText="1"/>
    </xf>
    <xf numFmtId="3" fontId="30" fillId="7" borderId="0" xfId="7" applyNumberFormat="1" applyFont="1" applyFill="1" applyAlignment="1">
      <alignment horizontal="center"/>
    </xf>
    <xf numFmtId="0" fontId="42" fillId="7" borderId="0" xfId="0" applyFont="1" applyFill="1" applyAlignment="1">
      <alignment horizontal="center"/>
    </xf>
    <xf numFmtId="0" fontId="59" fillId="0" borderId="18" xfId="0" applyFont="1" applyBorder="1" applyAlignment="1" applyProtection="1">
      <alignment horizontal="center" vertical="center"/>
      <protection locked="0"/>
    </xf>
    <xf numFmtId="0" fontId="59" fillId="0" borderId="20" xfId="0" applyFont="1" applyBorder="1" applyAlignment="1" applyProtection="1">
      <alignment horizontal="center" vertical="center"/>
      <protection locked="0"/>
    </xf>
    <xf numFmtId="0" fontId="26" fillId="8" borderId="16" xfId="6" applyFont="1" applyFill="1" applyBorder="1" applyAlignment="1">
      <alignment horizontal="center" wrapText="1"/>
    </xf>
    <xf numFmtId="0" fontId="72" fillId="7" borderId="0" xfId="0" applyFont="1" applyFill="1" applyAlignment="1">
      <alignment horizontal="left"/>
    </xf>
    <xf numFmtId="0" fontId="47" fillId="7" borderId="0" xfId="9" applyFont="1" applyFill="1" applyAlignment="1">
      <alignment horizontal="center"/>
    </xf>
    <xf numFmtId="0" fontId="31" fillId="8" borderId="2" xfId="6" applyFont="1" applyFill="1" applyBorder="1" applyAlignment="1" applyProtection="1">
      <alignment horizontal="left" vertical="center" wrapText="1"/>
    </xf>
    <xf numFmtId="0" fontId="31" fillId="8" borderId="18" xfId="6" applyFont="1" applyFill="1" applyBorder="1" applyAlignment="1" applyProtection="1">
      <alignment horizontal="left" vertical="center" wrapText="1"/>
    </xf>
    <xf numFmtId="0" fontId="31" fillId="8" borderId="20" xfId="6" applyFont="1" applyFill="1" applyBorder="1" applyAlignment="1" applyProtection="1">
      <alignment horizontal="left" vertical="center" wrapText="1"/>
    </xf>
    <xf numFmtId="0" fontId="27" fillId="7" borderId="0" xfId="0" applyFont="1" applyFill="1" applyAlignment="1">
      <alignment horizontal="left" vertical="center"/>
    </xf>
    <xf numFmtId="0" fontId="26" fillId="8" borderId="15" xfId="6" applyFont="1" applyFill="1" applyBorder="1" applyAlignment="1">
      <alignment horizontal="left" wrapText="1"/>
    </xf>
    <xf numFmtId="0" fontId="26" fillId="8" borderId="16" xfId="6" applyFont="1" applyFill="1" applyBorder="1" applyAlignment="1">
      <alignment horizontal="left" wrapText="1"/>
    </xf>
    <xf numFmtId="3" fontId="30" fillId="7" borderId="0" xfId="7" applyNumberFormat="1" applyFont="1" applyFill="1" applyAlignment="1">
      <alignment horizontal="center"/>
    </xf>
    <xf numFmtId="0" fontId="42" fillId="7" borderId="0" xfId="0" applyFont="1" applyFill="1" applyAlignment="1">
      <alignment horizontal="center"/>
    </xf>
    <xf numFmtId="0" fontId="59" fillId="0" borderId="2" xfId="0" applyFont="1" applyBorder="1" applyAlignment="1" applyProtection="1">
      <alignment horizontal="center" vertical="center"/>
      <protection locked="0"/>
    </xf>
    <xf numFmtId="0" fontId="59" fillId="0" borderId="20" xfId="0" applyFont="1" applyBorder="1" applyAlignment="1" applyProtection="1">
      <alignment horizontal="center" vertical="center"/>
      <protection locked="0"/>
    </xf>
    <xf numFmtId="0" fontId="60" fillId="14" borderId="2" xfId="0" applyFont="1" applyFill="1" applyBorder="1" applyAlignment="1">
      <alignment horizontal="center" vertical="center" wrapText="1"/>
    </xf>
    <xf numFmtId="0" fontId="60" fillId="14" borderId="20" xfId="0" applyFont="1" applyFill="1" applyBorder="1" applyAlignment="1">
      <alignment horizontal="center" vertical="center" wrapText="1"/>
    </xf>
    <xf numFmtId="0" fontId="59" fillId="0" borderId="18" xfId="0" applyFont="1" applyBorder="1" applyAlignment="1" applyProtection="1">
      <alignment horizontal="center" vertical="center"/>
      <protection locked="0"/>
    </xf>
    <xf numFmtId="0" fontId="60" fillId="14" borderId="18" xfId="0" applyFont="1" applyFill="1" applyBorder="1" applyAlignment="1">
      <alignment horizontal="center" vertical="center" wrapText="1"/>
    </xf>
    <xf numFmtId="0" fontId="69" fillId="14" borderId="2" xfId="0" applyFont="1" applyFill="1" applyBorder="1" applyAlignment="1" applyProtection="1">
      <alignment horizontal="center" vertical="center"/>
      <protection locked="0"/>
    </xf>
    <xf numFmtId="0" fontId="69" fillId="14" borderId="18" xfId="0" applyFont="1" applyFill="1" applyBorder="1" applyAlignment="1" applyProtection="1">
      <alignment horizontal="center" vertical="center"/>
      <protection locked="0"/>
    </xf>
    <xf numFmtId="0" fontId="69" fillId="14" borderId="20" xfId="0" applyFont="1" applyFill="1" applyBorder="1" applyAlignment="1" applyProtection="1">
      <alignment horizontal="center" vertical="center"/>
      <protection locked="0"/>
    </xf>
    <xf numFmtId="0" fontId="59" fillId="0" borderId="2" xfId="0" applyFont="1" applyBorder="1" applyAlignment="1" applyProtection="1">
      <alignment horizontal="center" vertical="center" wrapText="1"/>
      <protection locked="0"/>
    </xf>
    <xf numFmtId="0" fontId="59" fillId="0" borderId="18" xfId="0" applyFont="1" applyBorder="1" applyAlignment="1" applyProtection="1">
      <alignment horizontal="center" vertical="center" wrapText="1"/>
      <protection locked="0"/>
    </xf>
    <xf numFmtId="0" fontId="59" fillId="0" borderId="20" xfId="0" applyFont="1" applyBorder="1" applyAlignment="1" applyProtection="1">
      <alignment horizontal="center" vertical="center" wrapText="1"/>
      <protection locked="0"/>
    </xf>
    <xf numFmtId="0" fontId="62" fillId="15" borderId="15" xfId="0" applyFont="1" applyFill="1" applyBorder="1" applyAlignment="1">
      <alignment vertical="top"/>
    </xf>
    <xf numFmtId="0" fontId="62" fillId="15" borderId="23" xfId="0" applyFont="1" applyFill="1" applyBorder="1" applyAlignment="1">
      <alignment vertical="top"/>
    </xf>
    <xf numFmtId="0" fontId="58" fillId="0" borderId="15" xfId="0" applyFont="1" applyBorder="1" applyAlignment="1">
      <alignment horizontal="center" vertical="center"/>
    </xf>
    <xf numFmtId="0" fontId="58" fillId="0" borderId="23" xfId="0" applyFont="1" applyBorder="1" applyAlignment="1">
      <alignment horizontal="center" vertical="center"/>
    </xf>
    <xf numFmtId="0" fontId="58" fillId="0" borderId="16" xfId="0" applyFont="1" applyBorder="1" applyAlignment="1">
      <alignment horizontal="center" vertical="center"/>
    </xf>
    <xf numFmtId="0" fontId="60" fillId="14" borderId="22" xfId="0" applyFont="1" applyFill="1" applyBorder="1" applyAlignment="1">
      <alignment horizontal="center" vertical="center" wrapText="1"/>
    </xf>
    <xf numFmtId="3" fontId="48" fillId="7" borderId="0" xfId="7" applyNumberFormat="1" applyFont="1" applyFill="1" applyAlignment="1">
      <alignment horizontal="center"/>
    </xf>
    <xf numFmtId="3" fontId="25" fillId="7" borderId="0" xfId="7" applyNumberFormat="1" applyFont="1" applyFill="1" applyAlignment="1">
      <alignment horizontal="center"/>
    </xf>
    <xf numFmtId="3" fontId="25" fillId="7" borderId="14" xfId="7" applyNumberFormat="1" applyFont="1" applyFill="1" applyBorder="1" applyAlignment="1">
      <alignment horizontal="center"/>
    </xf>
    <xf numFmtId="0" fontId="69" fillId="0" borderId="0" xfId="0" applyFont="1" applyAlignment="1">
      <alignment horizontal="left" wrapText="1"/>
    </xf>
    <xf numFmtId="0" fontId="57" fillId="0" borderId="0" xfId="0" applyFont="1" applyAlignment="1">
      <alignment horizontal="left" wrapText="1"/>
    </xf>
    <xf numFmtId="0" fontId="62" fillId="15" borderId="16" xfId="0" applyFont="1" applyFill="1" applyBorder="1" applyAlignment="1">
      <alignment vertical="top"/>
    </xf>
    <xf numFmtId="0" fontId="58" fillId="0" borderId="14" xfId="0" applyFont="1" applyBorder="1" applyAlignment="1">
      <alignment horizontal="center" vertical="center"/>
    </xf>
    <xf numFmtId="0" fontId="15" fillId="0" borderId="15" xfId="0" applyFont="1" applyBorder="1" applyAlignment="1">
      <alignment horizontal="left" vertical="center" wrapText="1"/>
    </xf>
    <xf numFmtId="0" fontId="15" fillId="0" borderId="23" xfId="0" applyFont="1" applyBorder="1" applyAlignment="1">
      <alignment horizontal="left" vertical="center" wrapText="1"/>
    </xf>
    <xf numFmtId="0" fontId="15" fillId="0" borderId="16" xfId="0" applyFont="1" applyBorder="1" applyAlignment="1">
      <alignment horizontal="left" vertical="center" wrapText="1"/>
    </xf>
    <xf numFmtId="0" fontId="26" fillId="8" borderId="15" xfId="6" applyFont="1" applyFill="1" applyBorder="1" applyAlignment="1">
      <alignment horizontal="center" wrapText="1"/>
    </xf>
    <xf numFmtId="0" fontId="26" fillId="8" borderId="16" xfId="6" applyFont="1" applyFill="1" applyBorder="1" applyAlignment="1">
      <alignment horizontal="center" wrapText="1"/>
    </xf>
    <xf numFmtId="0" fontId="46" fillId="7" borderId="0" xfId="3" applyFont="1" applyFill="1" applyAlignment="1">
      <alignment vertical="top" wrapText="1"/>
    </xf>
    <xf numFmtId="0" fontId="0" fillId="0" borderId="0" xfId="0" applyAlignment="1">
      <alignment vertical="top" wrapText="1"/>
    </xf>
    <xf numFmtId="0" fontId="0" fillId="0" borderId="14" xfId="0" applyBorder="1" applyAlignment="1">
      <alignment vertical="top" wrapText="1"/>
    </xf>
    <xf numFmtId="0" fontId="40" fillId="7" borderId="0" xfId="12" applyFont="1" applyFill="1" applyAlignment="1">
      <alignment horizontal="center"/>
    </xf>
  </cellXfs>
  <cellStyles count="26">
    <cellStyle name="_x0013_" xfId="2" xr:uid="{00000000-0005-0000-0000-000000000000}"/>
    <cellStyle name="_x0013_ 2" xfId="19" xr:uid="{00000000-0005-0000-0000-000001000000}"/>
    <cellStyle name="20% - Accent1" xfId="10" builtinId="30"/>
    <cellStyle name="40% - Accent1" xfId="11" builtinId="31"/>
    <cellStyle name="Comma" xfId="1" builtinId="3"/>
    <cellStyle name="Comma 10" xfId="18" xr:uid="{00000000-0005-0000-0000-000005000000}"/>
    <cellStyle name="Comma 10 2" xfId="7" xr:uid="{00000000-0005-0000-0000-000006000000}"/>
    <cellStyle name="Currency" xfId="13" builtinId="4"/>
    <cellStyle name="Currency 2" xfId="23" xr:uid="{00000000-0005-0000-0000-000008000000}"/>
    <cellStyle name="Heading 1" xfId="8" builtinId="16"/>
    <cellStyle name="Neutral 2" xfId="25" xr:uid="{B240CF86-973A-4756-8D5C-021F15B30719}"/>
    <cellStyle name="Normal" xfId="0" builtinId="0"/>
    <cellStyle name="Normal 11" xfId="24" xr:uid="{00000000-0005-0000-0000-00000B000000}"/>
    <cellStyle name="Normal 2" xfId="3" xr:uid="{00000000-0005-0000-0000-00000C000000}"/>
    <cellStyle name="Normal 2 10 2" xfId="6" xr:uid="{00000000-0005-0000-0000-00000D000000}"/>
    <cellStyle name="Normal 2 2" xfId="5" xr:uid="{00000000-0005-0000-0000-00000E000000}"/>
    <cellStyle name="Normal 3" xfId="4" xr:uid="{00000000-0005-0000-0000-00000F000000}"/>
    <cellStyle name="Normal 3 2" xfId="16" xr:uid="{00000000-0005-0000-0000-000010000000}"/>
    <cellStyle name="Normal 4" xfId="9" xr:uid="{00000000-0005-0000-0000-000011000000}"/>
    <cellStyle name="Normal 4 2" xfId="22" xr:uid="{00000000-0005-0000-0000-000012000000}"/>
    <cellStyle name="Normal 5" xfId="12" xr:uid="{00000000-0005-0000-0000-000013000000}"/>
    <cellStyle name="Normal 6" xfId="15" xr:uid="{00000000-0005-0000-0000-000014000000}"/>
    <cellStyle name="Percent" xfId="14" builtinId="5"/>
    <cellStyle name="Percent 10" xfId="20" xr:uid="{00000000-0005-0000-0000-000016000000}"/>
    <cellStyle name="Percent 2" xfId="17" xr:uid="{00000000-0005-0000-0000-000017000000}"/>
    <cellStyle name="Percent 4" xfId="21" xr:uid="{00000000-0005-0000-0000-000018000000}"/>
  </cellStyles>
  <dxfs count="2">
    <dxf>
      <font>
        <color auto="1"/>
      </font>
      <fill>
        <patternFill>
          <bgColor theme="1"/>
        </patternFill>
      </fill>
    </dxf>
    <dxf>
      <font>
        <color auto="1"/>
      </font>
      <fill>
        <patternFill>
          <bgColor theme="1"/>
        </patternFill>
      </fill>
    </dxf>
  </dxfs>
  <tableStyles count="0" defaultTableStyle="TableStyleMedium2" defaultPivotStyle="PivotStyleLight16"/>
  <colors>
    <mruColors>
      <color rgb="FFFFFF99"/>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 Type="http://schemas.openxmlformats.org/officeDocument/2006/relationships/worksheet" Target="worksheets/sheet3.xml"/><Relationship Id="rId21" Type="http://schemas.openxmlformats.org/officeDocument/2006/relationships/externalLink" Target="externalLinks/externalLink1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styles" Target="styles.xml"/><Relationship Id="rId35"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entergy.sharepoint.com/temp/AFDCR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ntergy.sharepoint.com/spshare/Utility/Supply%20Plan/LA%20Filing%202002/Revenue%20Requirements/Working%20Files/Book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ntergy.sharepoint.com/UTI/RS_2245_RFP/2011%20Western%20RFP/Models/Phase%20II/WIP/Chen/2011%20Western%20RFP%20Evaluation%20Model%20Phase%20II%20NetBenefit_CC_121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ntergy.sharepoint.com/RS_2245_RFP/2012_Baseload_RFP/Development/Model/Chen/2012%20Baseload%20RFP%20Evaluation%20Model%20wip_CC_1208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ntergy.sharepoint.com/RS_2245_RFP/Summer_2009%20_RFP/Models/Phase%20II/Final/PROSYM_Results_Generic_CCG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ntergy.sharepoint.com/Transition%20Modeling/Analysis/Texas%20Settlement/Unbundle%20Models/EGSI.TX%20Unbundling%20As%20Filed%20Expected%200207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entergy.sharepoint.com/WINNT/Temporary%20Internet%20Files/OLKA/10K_CF_SERI_Refun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entergy.sharepoint.com/Documents%20and%20Settings/sscheur/Local%20Settings/Temporary%20Internet%20Files/OLKF/LR%20Combined%20Leased%20No%20Links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entergy.sharepoint.com/spshare/Technology/Point%20of%20View/Technology%20Levelized%20Costs/Technology%20Level%20Compare%2002082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entergy.sharepoint.com/RS_2245_RFP/Winter%202009%20Western%20RFP/Models/Summer%202008%20RFP%20Limited-Term%203_5%20yr_Evaluation%20Model%2008080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entergy.sharepoint.com/Transition%20Modeling/models/Transition%20Model%20Modules/EAI/EGSI.TX%20Unbundling%20Remap%2011080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entergy.sharepoint.com/lea/Maple/std%20model-maple-rev%20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entergy.sharepoint.com/WINNT/Profiles/kaylod/Temporary%20Internet%20Files/OLK36/COMP-RPT/FNCL/REPORTS/QFIN95-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entergy.sharepoint.com/Transition%20Modeling/Analysis/January%202001%20Texas%20Earnings/Work%20In%20Progress/As%20filed/EGSI.TX%20Unbundling%20As%20Filed%20Expected%20011801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entergy.sharepoint.com/RS_2245_RFP/Summer_2009%20_RFP/Models/Phase%20II/Final/PROSYM_Results_Template_All_WIP_09120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ETNC\cpa\Str%20Plan%20&amp;%20Corp%20Dev\Investment%20Review\District%20Energy\Trigen\executive%20summary\Exec%20Summary%20Financed%20Data%202003-02-0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entergy.sharepoint.com/temp/MODEL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entergy.sharepoint.com/Users/aphelps/Downloads/Proposal%20Submission%20Template%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TTER.XL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ok1"/>
      <sheetName val="Summary 1-Ph1"/>
      <sheetName val="Summary 1-Ph1&amp;2"/>
      <sheetName val="Summary 4-Ph1&amp;2"/>
      <sheetName val="Input Sheet"/>
      <sheetName val="Revision Control"/>
      <sheetName val="Summary 1-All Phases"/>
      <sheetName val="Summary 4-All Phases"/>
      <sheetName val="Summary-Precomm-All Phases"/>
      <sheetName val="Summary 2-DONOTUSE"/>
      <sheetName val="Summary 3-DONOTUSE"/>
      <sheetName val="Labor-Peaker-Ph1"/>
      <sheetName val="Labor-Yr2"/>
      <sheetName val="Labor-Yr3+"/>
      <sheetName val="Labor-Peaker-Ph2"/>
      <sheetName val="Labor-CCGT-Ph1"/>
      <sheetName val="Routine O &amp; M-Peaker"/>
      <sheetName val="Routine O &amp; M-CCGT"/>
      <sheetName val="General Plant Operations-CCGT"/>
      <sheetName val="G&amp;A-Peaker"/>
      <sheetName val="MM Gas Turbine"/>
      <sheetName val="MM GT Spares"/>
      <sheetName val="Major Maint"/>
      <sheetName val="Major Maint-2"/>
      <sheetName val="Other Oper. Exp.(Ins,Taxes etc)"/>
      <sheetName val="Pre-Comm-CCGT"/>
      <sheetName val="Precomm LaborA-CCGT"/>
      <sheetName val="Precomm LaborB-CCGT"/>
      <sheetName val="Capital-CCGT"/>
      <sheetName val="Capital Sched"/>
      <sheetName val="Pre-Comm-Peaker"/>
      <sheetName val="Precomm LaborA-Peaker"/>
      <sheetName val="Precomm LaborB-Peaker"/>
      <sheetName val="Capital-Peaker"/>
      <sheetName val="Degradation-Starts"/>
      <sheetName val="Dispatch"/>
      <sheetName val="Asset Management"/>
      <sheetName val="AssetMgt Labor-Yrs1-30-CCGT"/>
      <sheetName val="Degradation-Hrs"/>
      <sheetName val="Summary 4-Ph1"/>
      <sheetName val="Summary-Precomm-Ph1"/>
      <sheetName val="Labor-CCGT-Ph2"/>
      <sheetName val="Routine O &amp; M-CCGT-Ph2"/>
      <sheetName val="General Plant Ops-CCGT-Ph2"/>
      <sheetName val="AssetMgt Labor-Yrs1-30-Ph3"/>
      <sheetName val="Regular&amp;Modified Outage Costs"/>
      <sheetName val="Questions &amp; Answers"/>
      <sheetName val="StartCost-VS-NormalStarts"/>
      <sheetName val="StartCost-VS-Ratio"/>
      <sheetName val="Regional Labor Coeff"/>
      <sheetName val="AssetMgt Labor-Yrs1-30-Peak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con_Rpt_A"/>
      <sheetName val="Title"/>
      <sheetName val="Revisions"/>
      <sheetName val="Summary Results"/>
      <sheetName val="Graph Output"/>
      <sheetName val="Net Benefit Chart"/>
      <sheetName val="Sys Sensitivities"/>
      <sheetName val="Calculations"/>
      <sheetName val="Econ_Rpt"/>
      <sheetName val="Assumptions"/>
      <sheetName val="Base Prod. Cost Savings"/>
      <sheetName val="DAT"/>
      <sheetName val="VAT"/>
      <sheetName val="FET"/>
      <sheetName val="Chart3"/>
      <sheetName val="Chart4"/>
      <sheetName val="Chart1"/>
      <sheetName val="Chart2"/>
    </sheetNames>
    <sheetDataSet>
      <sheetData sheetId="0"/>
      <sheetData sheetId="1"/>
      <sheetData sheetId="2"/>
      <sheetData sheetId="3"/>
      <sheetData sheetId="4"/>
      <sheetData sheetId="5" refreshError="1"/>
      <sheetData sheetId="6" refreshError="1"/>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con_Rpt_A"/>
      <sheetName val="Title"/>
      <sheetName val="Revisions"/>
      <sheetName val="Summary Results"/>
      <sheetName val="Graph Output"/>
      <sheetName val="Net Benefit Chart"/>
      <sheetName val="Sys Sensitivities"/>
      <sheetName val="Calculations"/>
      <sheetName val="Econ_Rpt"/>
      <sheetName val="Assumptions"/>
      <sheetName val="Base Prod. Cost Savings"/>
      <sheetName val="DAT"/>
      <sheetName val="VAT"/>
      <sheetName val="FET"/>
      <sheetName val="System PROSYM"/>
      <sheetName val="ETI PROSYM"/>
      <sheetName val="EMI PROSYM"/>
      <sheetName val="AMS PROSYM"/>
      <sheetName val="M-Sys_Savings"/>
      <sheetName val="M-System"/>
      <sheetName val="M-EAI"/>
      <sheetName val="M-EMI"/>
      <sheetName val="M-Sys_Sensitivity-1"/>
      <sheetName val="M-Sys_Sensitivity-2"/>
      <sheetName val="M-Sys_Sensitivity-3"/>
      <sheetName val="M-EAI_Sensitivity-1"/>
      <sheetName val="M-EAI_Sensitivity-2"/>
      <sheetName val="M-EAI_Sensitivity-3"/>
      <sheetName val="M-EMI_Sensitivity-1"/>
      <sheetName val="M-EMI_Sensitivity-2"/>
      <sheetName val="M-EMI_Sensitivity-3"/>
      <sheetName val="System"/>
      <sheetName val="AMS"/>
      <sheetName val="EAI"/>
      <sheetName val="EMI"/>
      <sheetName val="Sys_Sensitivity-1"/>
      <sheetName val="Sys_Sensitivity-2"/>
      <sheetName val="Sys_Sensitivity-3"/>
      <sheetName val="AMS_Sensitivity-1"/>
      <sheetName val="AMS_Sensitivity-2"/>
      <sheetName val="AMS_Sensitivity-3"/>
    </sheetNames>
    <sheetDataSet>
      <sheetData sheetId="0"/>
      <sheetData sheetId="1"/>
      <sheetData sheetId="2"/>
      <sheetData sheetId="3"/>
      <sheetData sheetId="4"/>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_Savings"/>
      <sheetName val="Sys_Savings"/>
      <sheetName val="M-Sys_Savings"/>
      <sheetName val="Summary_Sys"/>
      <sheetName val="Summary_Unit"/>
      <sheetName val="Unit_Operation"/>
      <sheetName val="Unit_Compare"/>
      <sheetName val="Link_Summary"/>
      <sheetName val="Data---&gt;"/>
      <sheetName val="PROSYM_Cases"/>
      <sheetName val="BC_UnitData"/>
      <sheetName val="CC_UnitData"/>
      <sheetName val="BC_System"/>
      <sheetName val="CC_System"/>
      <sheetName val="BC_LinkData"/>
      <sheetName val="CC_LinkData"/>
      <sheetName val="Lookup"/>
      <sheetName val="Assumptions--&gt;"/>
      <sheetName val="Fuel_Emiss_Load"/>
      <sheetName val="PNR_Inputs"/>
      <sheetName val="Historica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of Contents"/>
      <sheetName val="Version Control"/>
      <sheetName val="Switches"/>
      <sheetName val="WACC"/>
      <sheetName val="Allocator"/>
      <sheetName val="Rate Allocation"/>
      <sheetName val="Percent Feeds"/>
      <sheetName val="CapEx"/>
      <sheetName val="CTC"/>
      <sheetName val="FD PasteIn"/>
      <sheetName val="Plant Corrections"/>
      <sheetName val="Forecast Data"/>
      <sheetName val="Test"/>
      <sheetName val="Template"/>
      <sheetName val="Revenues"/>
      <sheetName val="Data Flow"/>
      <sheetName val="Generation Pre"/>
      <sheetName val="Transmission Pre"/>
      <sheetName val="Distribution Pre"/>
      <sheetName val="Customer Service Pre"/>
      <sheetName val="Gas"/>
      <sheetName val="Steam"/>
      <sheetName val="Bundled Pre"/>
      <sheetName val="Discrepancy"/>
      <sheetName val="Gen Pre Rates"/>
      <sheetName val="Transmission Rates"/>
      <sheetName val="Dist Pre Rates"/>
      <sheetName val="Cst Svc Pre Rates"/>
      <sheetName val="TOTAL Rates"/>
      <sheetName val="Retail Rates"/>
      <sheetName val="Transition"/>
      <sheetName val="Gen Trans Values"/>
      <sheetName val="Transmission Trans Values"/>
      <sheetName val="Dist Trans Values"/>
      <sheetName val="Cst Svc Trans Values"/>
      <sheetName val="Other Trans Values"/>
      <sheetName val="Amortization"/>
      <sheetName val="Generation Mid"/>
      <sheetName val="Generation Post 1"/>
      <sheetName val="CASHCO"/>
      <sheetName val="Generation Post 2"/>
      <sheetName val="Distribution Post"/>
      <sheetName val="Customer Service Post"/>
      <sheetName val="Distribution Post 2"/>
      <sheetName val="Retail"/>
      <sheetName val="Retail Elimination Sheet"/>
      <sheetName val="Generation Deregulated"/>
      <sheetName val="Generation Post"/>
      <sheetName val="Bundled P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000"/>
      <sheetName val="1000000"/>
      <sheetName val="2000000"/>
      <sheetName val="CON_CF"/>
      <sheetName val="SERI Refund Analysis"/>
      <sheetName val="Supplemen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IP"/>
    </sheetNames>
    <sheetDataSet>
      <sheetData sheetId="0" refreshError="1"/>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CostSummary"/>
      <sheetName val="TechSummary"/>
      <sheetName val="ScenarioSummary"/>
      <sheetName val="CT"/>
      <sheetName val="CCGT"/>
      <sheetName val="COAL FBC"/>
      <sheetName val="COAL IGCC"/>
      <sheetName val="COAL PC"/>
      <sheetName val="WI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Data"/>
      <sheetName val="Econ_Rpt"/>
      <sheetName val="Analysis"/>
      <sheetName val="Common_Assumptions"/>
      <sheetName val="Prod. Cost Savings"/>
      <sheetName val="TAG"/>
      <sheetName val="FET"/>
      <sheetName val="Combination"/>
      <sheetName val="Revisions"/>
    </sheetNames>
    <sheetDataSet>
      <sheetData sheetId="0"/>
      <sheetData sheetId="1"/>
      <sheetData sheetId="2"/>
      <sheetData sheetId="3"/>
      <sheetData sheetId="4"/>
      <sheetData sheetId="5"/>
      <sheetData sheetId="6"/>
      <sheetData sheetId="7"/>
      <sheetData sheetId="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of Contents"/>
      <sheetName val="Version Control"/>
      <sheetName val="Switches"/>
      <sheetName val="WACC"/>
      <sheetName val="Allocator"/>
      <sheetName val="Rate Allocation"/>
      <sheetName val="Percent Feeds"/>
      <sheetName val="CapEx"/>
      <sheetName val="CTC"/>
      <sheetName val="FD PasteIn"/>
      <sheetName val="Plant Corrections"/>
      <sheetName val="Forecast Data"/>
      <sheetName val="Test"/>
      <sheetName val="Template"/>
      <sheetName val="Revenues"/>
      <sheetName val="Data Flow"/>
      <sheetName val="Generation Pre"/>
      <sheetName val="Transmission Pre"/>
      <sheetName val="Distribution Pre"/>
      <sheetName val="Customer Service Pre"/>
      <sheetName val="Gas"/>
      <sheetName val="Steam"/>
      <sheetName val="Bundled Pre"/>
      <sheetName val="Discrepancy"/>
      <sheetName val="Gen Pre Rates"/>
      <sheetName val="Transmission Rates"/>
      <sheetName val="Dist Pre Rates"/>
      <sheetName val="Cst Svc Pre Rates"/>
      <sheetName val="TOTAL Rates"/>
      <sheetName val="Retail Rates"/>
      <sheetName val="Transition"/>
      <sheetName val="Gen Trans Values"/>
      <sheetName val="Transmission Trans Values"/>
      <sheetName val="Dist Trans Values"/>
      <sheetName val="Cust Svc Trans Values"/>
      <sheetName val="Other Trans Values"/>
      <sheetName val="Amortization"/>
      <sheetName val="Generation Mid"/>
      <sheetName val="Generation Post 1"/>
      <sheetName val="CASHCO"/>
      <sheetName val="Generation Post 2"/>
      <sheetName val="Distribution Post"/>
      <sheetName val="Customer Service Post"/>
      <sheetName val="Distribution Post 2"/>
      <sheetName val="Retail"/>
      <sheetName val="Retail Elimination Sheet"/>
      <sheetName val="Bundled Post 1"/>
      <sheetName val="Interest"/>
      <sheetName val="Bundled Post 2"/>
      <sheetName val="Delta"/>
      <sheetName val="Incremental Effects"/>
      <sheetName val="ETR Ratios"/>
      <sheetName val="Gen Ratios"/>
      <sheetName val="Trans Ratios"/>
      <sheetName val="Dist Ratios"/>
      <sheetName val="CS Ratios"/>
      <sheetName val="Key Ratios"/>
      <sheetName val="PPT"/>
      <sheetName val="Bundled DU Post"/>
      <sheetName val="Test Bundled DU"/>
      <sheetName val="Incremental Effects DU"/>
      <sheetName val="Generation Dereg Pre G Contr"/>
      <sheetName val="Gen Reg_Dereg Pre G Contr Test"/>
      <sheetName val="G Contract Adj"/>
      <sheetName val="Generation Deregulated"/>
      <sheetName val="Bndld DU Post Incl Gen Dereg"/>
      <sheetName val="Bndld DU Post+Gen Dereg-Bnd Pre"/>
      <sheetName val="Test for 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le"/>
      <sheetName val="***w "/>
      <sheetName val="FUEL"/>
      <sheetName val="Capital"/>
      <sheetName val="Model Changes"/>
    </sheetNames>
    <sheetDataSet>
      <sheetData sheetId="0" refreshError="1"/>
      <sheetData sheetId="1" refreshError="1"/>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ioE"/>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of Contents"/>
      <sheetName val="Version Control"/>
      <sheetName val="Switches"/>
      <sheetName val="WACC"/>
      <sheetName val="Allocator"/>
      <sheetName val="Rate Allocation"/>
      <sheetName val="Percent Feeds"/>
      <sheetName val="CapEx"/>
      <sheetName val="CTC"/>
      <sheetName val="FD PasteIn"/>
      <sheetName val="Plant Corrections"/>
      <sheetName val="Forecast Data"/>
      <sheetName val="Test"/>
      <sheetName val="Template"/>
      <sheetName val="Revenues"/>
      <sheetName val="Data Flow"/>
      <sheetName val="Generation Pre"/>
      <sheetName val="Transmission Pre"/>
      <sheetName val="Distribution Pre"/>
      <sheetName val="Customer Service Pre"/>
      <sheetName val="Gas"/>
      <sheetName val="Steam"/>
      <sheetName val="Bundled Pre"/>
      <sheetName val="Discrepancy"/>
      <sheetName val="Gen Pre Rates"/>
      <sheetName val="Transmission Rates"/>
      <sheetName val="Dist Pre Rates"/>
      <sheetName val="Cst Svc Pre Rates"/>
      <sheetName val="TOTAL Rates"/>
      <sheetName val="Retail Rates"/>
      <sheetName val="Transition"/>
      <sheetName val="Gen Trans Values"/>
      <sheetName val="Transmission Trans Values"/>
      <sheetName val="Dist Trans Values"/>
      <sheetName val="Cst Svc Trans Values"/>
      <sheetName val="Other Trans Values"/>
      <sheetName val="Amortization"/>
      <sheetName val="Generation Mid"/>
      <sheetName val="Generation Post 1"/>
      <sheetName val="CASHCO"/>
      <sheetName val="Generation Post 2"/>
      <sheetName val="Distribution Post"/>
      <sheetName val="Customer Service Post"/>
      <sheetName val="Distribution Post 2"/>
      <sheetName val="Retail"/>
      <sheetName val="Retail Elimination Sheet"/>
      <sheetName val="Generation Deregulated"/>
      <sheetName val="Generation Post"/>
      <sheetName val="Bundled P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_Savings"/>
      <sheetName val="Sys_Savings"/>
      <sheetName val="M-Sys_Savings"/>
      <sheetName val="Summary_Sys"/>
      <sheetName val="Summary_Unit"/>
      <sheetName val="Unit_Operation"/>
      <sheetName val="Link_Summary"/>
      <sheetName val="Data---&gt;"/>
      <sheetName val="PROSYM_Cases"/>
      <sheetName val="BC_UnitData"/>
      <sheetName val="CC_UnitData"/>
      <sheetName val="BC_System"/>
      <sheetName val="CC_System"/>
      <sheetName val="BC_LinkData"/>
      <sheetName val="CC_LinkData"/>
      <sheetName val="LOOKUP"/>
      <sheetName val="Assumptions--&gt;"/>
      <sheetName val="Fuel_Emiss_Load"/>
      <sheetName val="PNR_Inputs"/>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refreshError="1"/>
      <sheetData sheetId="17" refreshError="1"/>
      <sheetData sheetId="1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igen Financed"/>
      <sheetName val="Summary Project Economics"/>
      <sheetName val="EPS Table"/>
      <sheetName val="Summary Project Economics Trige"/>
      <sheetName val="Scenarios"/>
      <sheetName val="Yearly Metrics"/>
      <sheetName val="Yearly Metrics (millions)"/>
      <sheetName val="Instructions"/>
      <sheetName val="EVAL Process"/>
      <sheetName val="Inputs"/>
      <sheetName val="Calculations"/>
      <sheetName val="Results"/>
      <sheetName val="Scratch Work"/>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sheetData sheetId="9"/>
      <sheetData sheetId="10"/>
      <sheetData sheetId="11"/>
      <sheetData sheetId="1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GMDL95"/>
      <sheetName val="Assumptions"/>
      <sheetName val="Summary"/>
    </sheetNames>
    <sheetDataSet>
      <sheetData sheetId="0" refreshError="1"/>
      <sheetData sheetId="1" refreshError="1"/>
      <sheetData sheetId="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conomic Information"/>
      <sheetName val="Other Requested Information"/>
      <sheetName val="Special Exceptions"/>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J16826"/>
  <sheetViews>
    <sheetView workbookViewId="0">
      <selection activeCell="I15" sqref="I15"/>
    </sheetView>
  </sheetViews>
  <sheetFormatPr defaultRowHeight="15" x14ac:dyDescent="0.25"/>
  <cols>
    <col min="1" max="1" width="8.83203125" style="66"/>
    <col min="2" max="2" width="22.6640625" style="66" customWidth="1"/>
    <col min="3" max="3" width="25.5" style="68" customWidth="1"/>
    <col min="4" max="4" width="26.5" style="68" customWidth="1"/>
    <col min="5" max="5" width="23.83203125" style="68" customWidth="1"/>
    <col min="6" max="6" width="28.83203125" style="68" customWidth="1"/>
    <col min="7" max="258" width="8.83203125" style="66"/>
    <col min="259" max="259" width="20.6640625" style="66" customWidth="1"/>
    <col min="260" max="260" width="25.83203125" style="66" customWidth="1"/>
    <col min="261" max="261" width="20.6640625" style="66" customWidth="1"/>
    <col min="262" max="262" width="29.83203125" style="66" customWidth="1"/>
    <col min="263" max="348" width="8.83203125" style="66"/>
    <col min="349" max="514" width="8.83203125" style="67"/>
    <col min="515" max="515" width="20.6640625" style="67" customWidth="1"/>
    <col min="516" max="516" width="25.83203125" style="67" customWidth="1"/>
    <col min="517" max="517" width="20.6640625" style="67" customWidth="1"/>
    <col min="518" max="518" width="29.83203125" style="67" customWidth="1"/>
    <col min="519" max="770" width="8.83203125" style="67"/>
    <col min="771" max="771" width="20.6640625" style="67" customWidth="1"/>
    <col min="772" max="772" width="25.83203125" style="67" customWidth="1"/>
    <col min="773" max="773" width="20.6640625" style="67" customWidth="1"/>
    <col min="774" max="774" width="29.83203125" style="67" customWidth="1"/>
    <col min="775" max="1026" width="8.83203125" style="67"/>
    <col min="1027" max="1027" width="20.6640625" style="67" customWidth="1"/>
    <col min="1028" max="1028" width="25.83203125" style="67" customWidth="1"/>
    <col min="1029" max="1029" width="20.6640625" style="67" customWidth="1"/>
    <col min="1030" max="1030" width="29.83203125" style="67" customWidth="1"/>
    <col min="1031" max="1282" width="8.83203125" style="67"/>
    <col min="1283" max="1283" width="20.6640625" style="67" customWidth="1"/>
    <col min="1284" max="1284" width="25.83203125" style="67" customWidth="1"/>
    <col min="1285" max="1285" width="20.6640625" style="67" customWidth="1"/>
    <col min="1286" max="1286" width="29.83203125" style="67" customWidth="1"/>
    <col min="1287" max="1538" width="8.83203125" style="67"/>
    <col min="1539" max="1539" width="20.6640625" style="67" customWidth="1"/>
    <col min="1540" max="1540" width="25.83203125" style="67" customWidth="1"/>
    <col min="1541" max="1541" width="20.6640625" style="67" customWidth="1"/>
    <col min="1542" max="1542" width="29.83203125" style="67" customWidth="1"/>
    <col min="1543" max="1794" width="8.83203125" style="67"/>
    <col min="1795" max="1795" width="20.6640625" style="67" customWidth="1"/>
    <col min="1796" max="1796" width="25.83203125" style="67" customWidth="1"/>
    <col min="1797" max="1797" width="20.6640625" style="67" customWidth="1"/>
    <col min="1798" max="1798" width="29.83203125" style="67" customWidth="1"/>
    <col min="1799" max="2050" width="8.83203125" style="67"/>
    <col min="2051" max="2051" width="20.6640625" style="67" customWidth="1"/>
    <col min="2052" max="2052" width="25.83203125" style="67" customWidth="1"/>
    <col min="2053" max="2053" width="20.6640625" style="67" customWidth="1"/>
    <col min="2054" max="2054" width="29.83203125" style="67" customWidth="1"/>
    <col min="2055" max="2306" width="8.83203125" style="67"/>
    <col min="2307" max="2307" width="20.6640625" style="67" customWidth="1"/>
    <col min="2308" max="2308" width="25.83203125" style="67" customWidth="1"/>
    <col min="2309" max="2309" width="20.6640625" style="67" customWidth="1"/>
    <col min="2310" max="2310" width="29.83203125" style="67" customWidth="1"/>
    <col min="2311" max="2562" width="8.83203125" style="67"/>
    <col min="2563" max="2563" width="20.6640625" style="67" customWidth="1"/>
    <col min="2564" max="2564" width="25.83203125" style="67" customWidth="1"/>
    <col min="2565" max="2565" width="20.6640625" style="67" customWidth="1"/>
    <col min="2566" max="2566" width="29.83203125" style="67" customWidth="1"/>
    <col min="2567" max="2818" width="8.83203125" style="67"/>
    <col min="2819" max="2819" width="20.6640625" style="67" customWidth="1"/>
    <col min="2820" max="2820" width="25.83203125" style="67" customWidth="1"/>
    <col min="2821" max="2821" width="20.6640625" style="67" customWidth="1"/>
    <col min="2822" max="2822" width="29.83203125" style="67" customWidth="1"/>
    <col min="2823" max="3074" width="8.83203125" style="67"/>
    <col min="3075" max="3075" width="20.6640625" style="67" customWidth="1"/>
    <col min="3076" max="3076" width="25.83203125" style="67" customWidth="1"/>
    <col min="3077" max="3077" width="20.6640625" style="67" customWidth="1"/>
    <col min="3078" max="3078" width="29.83203125" style="67" customWidth="1"/>
    <col min="3079" max="3330" width="8.83203125" style="67"/>
    <col min="3331" max="3331" width="20.6640625" style="67" customWidth="1"/>
    <col min="3332" max="3332" width="25.83203125" style="67" customWidth="1"/>
    <col min="3333" max="3333" width="20.6640625" style="67" customWidth="1"/>
    <col min="3334" max="3334" width="29.83203125" style="67" customWidth="1"/>
    <col min="3335" max="3586" width="8.83203125" style="67"/>
    <col min="3587" max="3587" width="20.6640625" style="67" customWidth="1"/>
    <col min="3588" max="3588" width="25.83203125" style="67" customWidth="1"/>
    <col min="3589" max="3589" width="20.6640625" style="67" customWidth="1"/>
    <col min="3590" max="3590" width="29.83203125" style="67" customWidth="1"/>
    <col min="3591" max="3842" width="8.83203125" style="67"/>
    <col min="3843" max="3843" width="20.6640625" style="67" customWidth="1"/>
    <col min="3844" max="3844" width="25.83203125" style="67" customWidth="1"/>
    <col min="3845" max="3845" width="20.6640625" style="67" customWidth="1"/>
    <col min="3846" max="3846" width="29.83203125" style="67" customWidth="1"/>
    <col min="3847" max="4098" width="8.83203125" style="67"/>
    <col min="4099" max="4099" width="20.6640625" style="67" customWidth="1"/>
    <col min="4100" max="4100" width="25.83203125" style="67" customWidth="1"/>
    <col min="4101" max="4101" width="20.6640625" style="67" customWidth="1"/>
    <col min="4102" max="4102" width="29.83203125" style="67" customWidth="1"/>
    <col min="4103" max="4354" width="8.83203125" style="67"/>
    <col min="4355" max="4355" width="20.6640625" style="67" customWidth="1"/>
    <col min="4356" max="4356" width="25.83203125" style="67" customWidth="1"/>
    <col min="4357" max="4357" width="20.6640625" style="67" customWidth="1"/>
    <col min="4358" max="4358" width="29.83203125" style="67" customWidth="1"/>
    <col min="4359" max="4610" width="8.83203125" style="67"/>
    <col min="4611" max="4611" width="20.6640625" style="67" customWidth="1"/>
    <col min="4612" max="4612" width="25.83203125" style="67" customWidth="1"/>
    <col min="4613" max="4613" width="20.6640625" style="67" customWidth="1"/>
    <col min="4614" max="4614" width="29.83203125" style="67" customWidth="1"/>
    <col min="4615" max="4866" width="8.83203125" style="67"/>
    <col min="4867" max="4867" width="20.6640625" style="67" customWidth="1"/>
    <col min="4868" max="4868" width="25.83203125" style="67" customWidth="1"/>
    <col min="4869" max="4869" width="20.6640625" style="67" customWidth="1"/>
    <col min="4870" max="4870" width="29.83203125" style="67" customWidth="1"/>
    <col min="4871" max="5122" width="8.83203125" style="67"/>
    <col min="5123" max="5123" width="20.6640625" style="67" customWidth="1"/>
    <col min="5124" max="5124" width="25.83203125" style="67" customWidth="1"/>
    <col min="5125" max="5125" width="20.6640625" style="67" customWidth="1"/>
    <col min="5126" max="5126" width="29.83203125" style="67" customWidth="1"/>
    <col min="5127" max="5378" width="8.83203125" style="67"/>
    <col min="5379" max="5379" width="20.6640625" style="67" customWidth="1"/>
    <col min="5380" max="5380" width="25.83203125" style="67" customWidth="1"/>
    <col min="5381" max="5381" width="20.6640625" style="67" customWidth="1"/>
    <col min="5382" max="5382" width="29.83203125" style="67" customWidth="1"/>
    <col min="5383" max="5634" width="8.83203125" style="67"/>
    <col min="5635" max="5635" width="20.6640625" style="67" customWidth="1"/>
    <col min="5636" max="5636" width="25.83203125" style="67" customWidth="1"/>
    <col min="5637" max="5637" width="20.6640625" style="67" customWidth="1"/>
    <col min="5638" max="5638" width="29.83203125" style="67" customWidth="1"/>
    <col min="5639" max="5890" width="8.83203125" style="67"/>
    <col min="5891" max="5891" width="20.6640625" style="67" customWidth="1"/>
    <col min="5892" max="5892" width="25.83203125" style="67" customWidth="1"/>
    <col min="5893" max="5893" width="20.6640625" style="67" customWidth="1"/>
    <col min="5894" max="5894" width="29.83203125" style="67" customWidth="1"/>
    <col min="5895" max="6146" width="8.83203125" style="67"/>
    <col min="6147" max="6147" width="20.6640625" style="67" customWidth="1"/>
    <col min="6148" max="6148" width="25.83203125" style="67" customWidth="1"/>
    <col min="6149" max="6149" width="20.6640625" style="67" customWidth="1"/>
    <col min="6150" max="6150" width="29.83203125" style="67" customWidth="1"/>
    <col min="6151" max="6402" width="8.83203125" style="67"/>
    <col min="6403" max="6403" width="20.6640625" style="67" customWidth="1"/>
    <col min="6404" max="6404" width="25.83203125" style="67" customWidth="1"/>
    <col min="6405" max="6405" width="20.6640625" style="67" customWidth="1"/>
    <col min="6406" max="6406" width="29.83203125" style="67" customWidth="1"/>
    <col min="6407" max="6658" width="8.83203125" style="67"/>
    <col min="6659" max="6659" width="20.6640625" style="67" customWidth="1"/>
    <col min="6660" max="6660" width="25.83203125" style="67" customWidth="1"/>
    <col min="6661" max="6661" width="20.6640625" style="67" customWidth="1"/>
    <col min="6662" max="6662" width="29.83203125" style="67" customWidth="1"/>
    <col min="6663" max="6914" width="8.83203125" style="67"/>
    <col min="6915" max="6915" width="20.6640625" style="67" customWidth="1"/>
    <col min="6916" max="6916" width="25.83203125" style="67" customWidth="1"/>
    <col min="6917" max="6917" width="20.6640625" style="67" customWidth="1"/>
    <col min="6918" max="6918" width="29.83203125" style="67" customWidth="1"/>
    <col min="6919" max="7170" width="8.83203125" style="67"/>
    <col min="7171" max="7171" width="20.6640625" style="67" customWidth="1"/>
    <col min="7172" max="7172" width="25.83203125" style="67" customWidth="1"/>
    <col min="7173" max="7173" width="20.6640625" style="67" customWidth="1"/>
    <col min="7174" max="7174" width="29.83203125" style="67" customWidth="1"/>
    <col min="7175" max="7426" width="8.83203125" style="67"/>
    <col min="7427" max="7427" width="20.6640625" style="67" customWidth="1"/>
    <col min="7428" max="7428" width="25.83203125" style="67" customWidth="1"/>
    <col min="7429" max="7429" width="20.6640625" style="67" customWidth="1"/>
    <col min="7430" max="7430" width="29.83203125" style="67" customWidth="1"/>
    <col min="7431" max="7682" width="8.83203125" style="67"/>
    <col min="7683" max="7683" width="20.6640625" style="67" customWidth="1"/>
    <col min="7684" max="7684" width="25.83203125" style="67" customWidth="1"/>
    <col min="7685" max="7685" width="20.6640625" style="67" customWidth="1"/>
    <col min="7686" max="7686" width="29.83203125" style="67" customWidth="1"/>
    <col min="7687" max="7938" width="8.83203125" style="67"/>
    <col min="7939" max="7939" width="20.6640625" style="67" customWidth="1"/>
    <col min="7940" max="7940" width="25.83203125" style="67" customWidth="1"/>
    <col min="7941" max="7941" width="20.6640625" style="67" customWidth="1"/>
    <col min="7942" max="7942" width="29.83203125" style="67" customWidth="1"/>
    <col min="7943" max="8194" width="8.83203125" style="67"/>
    <col min="8195" max="8195" width="20.6640625" style="67" customWidth="1"/>
    <col min="8196" max="8196" width="25.83203125" style="67" customWidth="1"/>
    <col min="8197" max="8197" width="20.6640625" style="67" customWidth="1"/>
    <col min="8198" max="8198" width="29.83203125" style="67" customWidth="1"/>
    <col min="8199" max="8450" width="8.83203125" style="67"/>
    <col min="8451" max="8451" width="20.6640625" style="67" customWidth="1"/>
    <col min="8452" max="8452" width="25.83203125" style="67" customWidth="1"/>
    <col min="8453" max="8453" width="20.6640625" style="67" customWidth="1"/>
    <col min="8454" max="8454" width="29.83203125" style="67" customWidth="1"/>
    <col min="8455" max="8706" width="8.83203125" style="67"/>
    <col min="8707" max="8707" width="20.6640625" style="67" customWidth="1"/>
    <col min="8708" max="8708" width="25.83203125" style="67" customWidth="1"/>
    <col min="8709" max="8709" width="20.6640625" style="67" customWidth="1"/>
    <col min="8710" max="8710" width="29.83203125" style="67" customWidth="1"/>
    <col min="8711" max="8962" width="8.83203125" style="67"/>
    <col min="8963" max="8963" width="20.6640625" style="67" customWidth="1"/>
    <col min="8964" max="8964" width="25.83203125" style="67" customWidth="1"/>
    <col min="8965" max="8965" width="20.6640625" style="67" customWidth="1"/>
    <col min="8966" max="8966" width="29.83203125" style="67" customWidth="1"/>
    <col min="8967" max="9218" width="8.83203125" style="67"/>
    <col min="9219" max="9219" width="20.6640625" style="67" customWidth="1"/>
    <col min="9220" max="9220" width="25.83203125" style="67" customWidth="1"/>
    <col min="9221" max="9221" width="20.6640625" style="67" customWidth="1"/>
    <col min="9222" max="9222" width="29.83203125" style="67" customWidth="1"/>
    <col min="9223" max="9474" width="8.83203125" style="67"/>
    <col min="9475" max="9475" width="20.6640625" style="67" customWidth="1"/>
    <col min="9476" max="9476" width="25.83203125" style="67" customWidth="1"/>
    <col min="9477" max="9477" width="20.6640625" style="67" customWidth="1"/>
    <col min="9478" max="9478" width="29.83203125" style="67" customWidth="1"/>
    <col min="9479" max="9730" width="8.83203125" style="67"/>
    <col min="9731" max="9731" width="20.6640625" style="67" customWidth="1"/>
    <col min="9732" max="9732" width="25.83203125" style="67" customWidth="1"/>
    <col min="9733" max="9733" width="20.6640625" style="67" customWidth="1"/>
    <col min="9734" max="9734" width="29.83203125" style="67" customWidth="1"/>
    <col min="9735" max="9986" width="8.83203125" style="67"/>
    <col min="9987" max="9987" width="20.6640625" style="67" customWidth="1"/>
    <col min="9988" max="9988" width="25.83203125" style="67" customWidth="1"/>
    <col min="9989" max="9989" width="20.6640625" style="67" customWidth="1"/>
    <col min="9990" max="9990" width="29.83203125" style="67" customWidth="1"/>
    <col min="9991" max="10242" width="8.83203125" style="67"/>
    <col min="10243" max="10243" width="20.6640625" style="67" customWidth="1"/>
    <col min="10244" max="10244" width="25.83203125" style="67" customWidth="1"/>
    <col min="10245" max="10245" width="20.6640625" style="67" customWidth="1"/>
    <col min="10246" max="10246" width="29.83203125" style="67" customWidth="1"/>
    <col min="10247" max="10498" width="8.83203125" style="67"/>
    <col min="10499" max="10499" width="20.6640625" style="67" customWidth="1"/>
    <col min="10500" max="10500" width="25.83203125" style="67" customWidth="1"/>
    <col min="10501" max="10501" width="20.6640625" style="67" customWidth="1"/>
    <col min="10502" max="10502" width="29.83203125" style="67" customWidth="1"/>
    <col min="10503" max="10754" width="8.83203125" style="67"/>
    <col min="10755" max="10755" width="20.6640625" style="67" customWidth="1"/>
    <col min="10756" max="10756" width="25.83203125" style="67" customWidth="1"/>
    <col min="10757" max="10757" width="20.6640625" style="67" customWidth="1"/>
    <col min="10758" max="10758" width="29.83203125" style="67" customWidth="1"/>
    <col min="10759" max="11010" width="8.83203125" style="67"/>
    <col min="11011" max="11011" width="20.6640625" style="67" customWidth="1"/>
    <col min="11012" max="11012" width="25.83203125" style="67" customWidth="1"/>
    <col min="11013" max="11013" width="20.6640625" style="67" customWidth="1"/>
    <col min="11014" max="11014" width="29.83203125" style="67" customWidth="1"/>
    <col min="11015" max="11266" width="8.83203125" style="67"/>
    <col min="11267" max="11267" width="20.6640625" style="67" customWidth="1"/>
    <col min="11268" max="11268" width="25.83203125" style="67" customWidth="1"/>
    <col min="11269" max="11269" width="20.6640625" style="67" customWidth="1"/>
    <col min="11270" max="11270" width="29.83203125" style="67" customWidth="1"/>
    <col min="11271" max="11522" width="8.83203125" style="67"/>
    <col min="11523" max="11523" width="20.6640625" style="67" customWidth="1"/>
    <col min="11524" max="11524" width="25.83203125" style="67" customWidth="1"/>
    <col min="11525" max="11525" width="20.6640625" style="67" customWidth="1"/>
    <col min="11526" max="11526" width="29.83203125" style="67" customWidth="1"/>
    <col min="11527" max="11778" width="8.83203125" style="67"/>
    <col min="11779" max="11779" width="20.6640625" style="67" customWidth="1"/>
    <col min="11780" max="11780" width="25.83203125" style="67" customWidth="1"/>
    <col min="11781" max="11781" width="20.6640625" style="67" customWidth="1"/>
    <col min="11782" max="11782" width="29.83203125" style="67" customWidth="1"/>
    <col min="11783" max="12034" width="8.83203125" style="67"/>
    <col min="12035" max="12035" width="20.6640625" style="67" customWidth="1"/>
    <col min="12036" max="12036" width="25.83203125" style="67" customWidth="1"/>
    <col min="12037" max="12037" width="20.6640625" style="67" customWidth="1"/>
    <col min="12038" max="12038" width="29.83203125" style="67" customWidth="1"/>
    <col min="12039" max="12290" width="8.83203125" style="67"/>
    <col min="12291" max="12291" width="20.6640625" style="67" customWidth="1"/>
    <col min="12292" max="12292" width="25.83203125" style="67" customWidth="1"/>
    <col min="12293" max="12293" width="20.6640625" style="67" customWidth="1"/>
    <col min="12294" max="12294" width="29.83203125" style="67" customWidth="1"/>
    <col min="12295" max="12546" width="8.83203125" style="67"/>
    <col min="12547" max="12547" width="20.6640625" style="67" customWidth="1"/>
    <col min="12548" max="12548" width="25.83203125" style="67" customWidth="1"/>
    <col min="12549" max="12549" width="20.6640625" style="67" customWidth="1"/>
    <col min="12550" max="12550" width="29.83203125" style="67" customWidth="1"/>
    <col min="12551" max="12802" width="8.83203125" style="67"/>
    <col min="12803" max="12803" width="20.6640625" style="67" customWidth="1"/>
    <col min="12804" max="12804" width="25.83203125" style="67" customWidth="1"/>
    <col min="12805" max="12805" width="20.6640625" style="67" customWidth="1"/>
    <col min="12806" max="12806" width="29.83203125" style="67" customWidth="1"/>
    <col min="12807" max="13058" width="8.83203125" style="67"/>
    <col min="13059" max="13059" width="20.6640625" style="67" customWidth="1"/>
    <col min="13060" max="13060" width="25.83203125" style="67" customWidth="1"/>
    <col min="13061" max="13061" width="20.6640625" style="67" customWidth="1"/>
    <col min="13062" max="13062" width="29.83203125" style="67" customWidth="1"/>
    <col min="13063" max="13314" width="8.83203125" style="67"/>
    <col min="13315" max="13315" width="20.6640625" style="67" customWidth="1"/>
    <col min="13316" max="13316" width="25.83203125" style="67" customWidth="1"/>
    <col min="13317" max="13317" width="20.6640625" style="67" customWidth="1"/>
    <col min="13318" max="13318" width="29.83203125" style="67" customWidth="1"/>
    <col min="13319" max="13570" width="8.83203125" style="67"/>
    <col min="13571" max="13571" width="20.6640625" style="67" customWidth="1"/>
    <col min="13572" max="13572" width="25.83203125" style="67" customWidth="1"/>
    <col min="13573" max="13573" width="20.6640625" style="67" customWidth="1"/>
    <col min="13574" max="13574" width="29.83203125" style="67" customWidth="1"/>
    <col min="13575" max="13826" width="8.83203125" style="67"/>
    <col min="13827" max="13827" width="20.6640625" style="67" customWidth="1"/>
    <col min="13828" max="13828" width="25.83203125" style="67" customWidth="1"/>
    <col min="13829" max="13829" width="20.6640625" style="67" customWidth="1"/>
    <col min="13830" max="13830" width="29.83203125" style="67" customWidth="1"/>
    <col min="13831" max="14082" width="8.83203125" style="67"/>
    <col min="14083" max="14083" width="20.6640625" style="67" customWidth="1"/>
    <col min="14084" max="14084" width="25.83203125" style="67" customWidth="1"/>
    <col min="14085" max="14085" width="20.6640625" style="67" customWidth="1"/>
    <col min="14086" max="14086" width="29.83203125" style="67" customWidth="1"/>
    <col min="14087" max="14338" width="8.83203125" style="67"/>
    <col min="14339" max="14339" width="20.6640625" style="67" customWidth="1"/>
    <col min="14340" max="14340" width="25.83203125" style="67" customWidth="1"/>
    <col min="14341" max="14341" width="20.6640625" style="67" customWidth="1"/>
    <col min="14342" max="14342" width="29.83203125" style="67" customWidth="1"/>
    <col min="14343" max="14594" width="8.83203125" style="67"/>
    <col min="14595" max="14595" width="20.6640625" style="67" customWidth="1"/>
    <col min="14596" max="14596" width="25.83203125" style="67" customWidth="1"/>
    <col min="14597" max="14597" width="20.6640625" style="67" customWidth="1"/>
    <col min="14598" max="14598" width="29.83203125" style="67" customWidth="1"/>
    <col min="14599" max="14850" width="8.83203125" style="67"/>
    <col min="14851" max="14851" width="20.6640625" style="67" customWidth="1"/>
    <col min="14852" max="14852" width="25.83203125" style="67" customWidth="1"/>
    <col min="14853" max="14853" width="20.6640625" style="67" customWidth="1"/>
    <col min="14854" max="14854" width="29.83203125" style="67" customWidth="1"/>
    <col min="14855" max="15106" width="8.83203125" style="67"/>
    <col min="15107" max="15107" width="20.6640625" style="67" customWidth="1"/>
    <col min="15108" max="15108" width="25.83203125" style="67" customWidth="1"/>
    <col min="15109" max="15109" width="20.6640625" style="67" customWidth="1"/>
    <col min="15110" max="15110" width="29.83203125" style="67" customWidth="1"/>
    <col min="15111" max="15362" width="8.83203125" style="67"/>
    <col min="15363" max="15363" width="20.6640625" style="67" customWidth="1"/>
    <col min="15364" max="15364" width="25.83203125" style="67" customWidth="1"/>
    <col min="15365" max="15365" width="20.6640625" style="67" customWidth="1"/>
    <col min="15366" max="15366" width="29.83203125" style="67" customWidth="1"/>
    <col min="15367" max="15618" width="8.83203125" style="67"/>
    <col min="15619" max="15619" width="20.6640625" style="67" customWidth="1"/>
    <col min="15620" max="15620" width="25.83203125" style="67" customWidth="1"/>
    <col min="15621" max="15621" width="20.6640625" style="67" customWidth="1"/>
    <col min="15622" max="15622" width="29.83203125" style="67" customWidth="1"/>
    <col min="15623" max="15874" width="8.83203125" style="67"/>
    <col min="15875" max="15875" width="20.6640625" style="67" customWidth="1"/>
    <col min="15876" max="15876" width="25.83203125" style="67" customWidth="1"/>
    <col min="15877" max="15877" width="20.6640625" style="67" customWidth="1"/>
    <col min="15878" max="15878" width="29.83203125" style="67" customWidth="1"/>
    <col min="15879" max="16130" width="8.83203125" style="67"/>
    <col min="16131" max="16131" width="20.6640625" style="67" customWidth="1"/>
    <col min="16132" max="16132" width="25.83203125" style="67" customWidth="1"/>
    <col min="16133" max="16133" width="20.6640625" style="67" customWidth="1"/>
    <col min="16134" max="16134" width="29.83203125" style="67" customWidth="1"/>
    <col min="16135" max="16384" width="8.83203125" style="67"/>
  </cols>
  <sheetData>
    <row r="1" spans="1:348" ht="15.75" x14ac:dyDescent="0.25">
      <c r="A1" s="170"/>
      <c r="B1" s="232" t="s">
        <v>0</v>
      </c>
      <c r="C1" s="232"/>
      <c r="D1" s="232"/>
      <c r="E1" s="232"/>
      <c r="F1" s="232"/>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170"/>
      <c r="AL1" s="170"/>
      <c r="AM1" s="170"/>
      <c r="AN1" s="170"/>
      <c r="AO1" s="170"/>
      <c r="AP1" s="170"/>
      <c r="AQ1" s="170"/>
      <c r="AR1" s="170"/>
      <c r="AS1" s="170"/>
      <c r="AT1" s="170"/>
      <c r="AU1" s="170"/>
      <c r="AV1" s="170"/>
      <c r="AW1" s="170"/>
      <c r="AX1" s="170"/>
      <c r="AY1" s="170"/>
      <c r="AZ1" s="170"/>
      <c r="BA1" s="170"/>
      <c r="BB1" s="170"/>
      <c r="BC1" s="170"/>
      <c r="BD1" s="170"/>
      <c r="BE1" s="170"/>
      <c r="BF1" s="170"/>
      <c r="BG1" s="170"/>
      <c r="BH1" s="170"/>
      <c r="BI1" s="170"/>
      <c r="BJ1" s="170"/>
      <c r="BK1" s="170"/>
      <c r="BL1" s="170"/>
      <c r="BM1" s="170"/>
      <c r="BN1" s="170"/>
      <c r="BO1" s="170"/>
      <c r="BP1" s="170"/>
      <c r="BQ1" s="170"/>
      <c r="BR1" s="170"/>
      <c r="BS1" s="170"/>
      <c r="BT1" s="170"/>
      <c r="BU1" s="170"/>
      <c r="BV1" s="170"/>
      <c r="BW1" s="170"/>
      <c r="BX1" s="170"/>
      <c r="BY1" s="170"/>
      <c r="BZ1" s="170"/>
      <c r="CA1" s="170"/>
      <c r="CB1" s="170"/>
      <c r="CC1" s="170"/>
      <c r="CD1" s="170"/>
      <c r="CE1" s="170"/>
      <c r="CF1" s="170"/>
      <c r="CG1" s="170"/>
      <c r="CH1" s="170"/>
      <c r="CI1" s="170"/>
      <c r="CJ1" s="170"/>
      <c r="CK1" s="170"/>
      <c r="CL1" s="170"/>
      <c r="CM1" s="170"/>
      <c r="CN1" s="170"/>
      <c r="CO1" s="170"/>
      <c r="CP1" s="170"/>
      <c r="CQ1" s="170"/>
      <c r="CR1" s="170"/>
      <c r="CS1" s="170"/>
      <c r="CT1" s="170"/>
      <c r="CU1" s="170"/>
      <c r="CV1" s="170"/>
      <c r="CW1" s="170"/>
      <c r="CX1" s="170"/>
      <c r="CY1" s="170"/>
      <c r="CZ1" s="170"/>
      <c r="DA1" s="170"/>
      <c r="DB1" s="170"/>
      <c r="DC1" s="170"/>
      <c r="DD1" s="170"/>
      <c r="DE1" s="170"/>
      <c r="DF1" s="170"/>
      <c r="DG1" s="170"/>
      <c r="DH1" s="170"/>
      <c r="DI1" s="170"/>
      <c r="DJ1" s="170"/>
      <c r="DK1" s="170"/>
      <c r="DL1" s="170"/>
      <c r="DM1" s="170"/>
      <c r="DN1" s="170"/>
      <c r="DO1" s="170"/>
      <c r="DP1" s="170"/>
      <c r="DQ1" s="170"/>
      <c r="DR1" s="170"/>
      <c r="DS1" s="170"/>
      <c r="DT1" s="170"/>
      <c r="DU1" s="170"/>
      <c r="DV1" s="170"/>
      <c r="DW1" s="170"/>
      <c r="DX1" s="170"/>
      <c r="DY1" s="170"/>
      <c r="DZ1" s="170"/>
      <c r="EA1" s="170"/>
      <c r="EB1" s="170"/>
      <c r="EC1" s="170"/>
      <c r="ED1" s="170"/>
      <c r="EE1" s="170"/>
      <c r="EF1" s="170"/>
      <c r="EG1" s="170"/>
      <c r="EH1" s="170"/>
      <c r="EI1" s="170"/>
      <c r="EJ1" s="170"/>
      <c r="EK1" s="170"/>
      <c r="EL1" s="170"/>
      <c r="EM1" s="170"/>
      <c r="EN1" s="170"/>
      <c r="EO1" s="170"/>
      <c r="EP1" s="170"/>
      <c r="EQ1" s="170"/>
      <c r="ER1" s="170"/>
      <c r="ES1" s="170"/>
      <c r="ET1" s="170"/>
      <c r="EU1" s="170"/>
      <c r="EV1" s="170"/>
      <c r="EW1" s="170"/>
      <c r="EX1" s="170"/>
      <c r="EY1" s="170"/>
      <c r="EZ1" s="170"/>
      <c r="FA1" s="170"/>
      <c r="FB1" s="170"/>
      <c r="FC1" s="170"/>
      <c r="FD1" s="170"/>
      <c r="FE1" s="170"/>
      <c r="FF1" s="170"/>
      <c r="FG1" s="170"/>
      <c r="FH1" s="170"/>
      <c r="FI1" s="170"/>
      <c r="FJ1" s="170"/>
      <c r="FK1" s="170"/>
      <c r="FL1" s="170"/>
      <c r="FM1" s="170"/>
      <c r="FN1" s="170"/>
      <c r="FO1" s="170"/>
      <c r="FP1" s="170"/>
      <c r="FQ1" s="170"/>
      <c r="FR1" s="170"/>
      <c r="FS1" s="170"/>
      <c r="FT1" s="170"/>
      <c r="FU1" s="170"/>
      <c r="FV1" s="170"/>
      <c r="FW1" s="170"/>
      <c r="FX1" s="170"/>
      <c r="FY1" s="170"/>
      <c r="FZ1" s="170"/>
      <c r="GA1" s="170"/>
      <c r="GB1" s="170"/>
      <c r="GC1" s="170"/>
      <c r="GD1" s="170"/>
      <c r="GE1" s="170"/>
      <c r="GF1" s="170"/>
      <c r="GG1" s="170"/>
      <c r="GH1" s="170"/>
      <c r="GI1" s="170"/>
      <c r="GJ1" s="170"/>
      <c r="GK1" s="170"/>
      <c r="GL1" s="170"/>
      <c r="GM1" s="170"/>
      <c r="GN1" s="170"/>
      <c r="GO1" s="170"/>
      <c r="GP1" s="170"/>
      <c r="GQ1" s="170"/>
      <c r="GR1" s="170"/>
      <c r="GS1" s="170"/>
      <c r="GT1" s="170"/>
      <c r="GU1" s="170"/>
      <c r="GV1" s="170"/>
      <c r="GW1" s="170"/>
      <c r="GX1" s="170"/>
      <c r="GY1" s="170"/>
      <c r="GZ1" s="170"/>
      <c r="HA1" s="170"/>
      <c r="HB1" s="170"/>
      <c r="HC1" s="170"/>
      <c r="HD1" s="170"/>
      <c r="HE1" s="170"/>
      <c r="HF1" s="170"/>
      <c r="HG1" s="170"/>
      <c r="HH1" s="170"/>
      <c r="HI1" s="170"/>
      <c r="HJ1" s="170"/>
      <c r="HK1" s="170"/>
      <c r="HL1" s="170"/>
      <c r="HM1" s="170"/>
      <c r="HN1" s="170"/>
      <c r="HO1" s="170"/>
      <c r="HP1" s="170"/>
      <c r="HQ1" s="170"/>
      <c r="HR1" s="170"/>
      <c r="HS1" s="170"/>
      <c r="HT1" s="170"/>
      <c r="HU1" s="170"/>
      <c r="HV1" s="170"/>
      <c r="HW1" s="170"/>
      <c r="HX1" s="170"/>
      <c r="HY1" s="170"/>
      <c r="HZ1" s="170"/>
      <c r="IA1" s="170"/>
      <c r="IB1" s="170"/>
      <c r="IC1" s="170"/>
      <c r="ID1" s="170"/>
      <c r="IE1" s="170"/>
      <c r="IF1" s="170"/>
      <c r="IG1" s="170"/>
      <c r="IH1" s="170"/>
      <c r="II1" s="170"/>
      <c r="IJ1" s="170"/>
      <c r="IK1" s="170"/>
      <c r="IL1" s="170"/>
      <c r="IM1" s="170"/>
      <c r="IN1" s="170"/>
      <c r="IO1" s="170"/>
      <c r="IP1" s="170"/>
      <c r="IQ1" s="170"/>
      <c r="IR1" s="170"/>
      <c r="IS1" s="170"/>
      <c r="IT1" s="170"/>
      <c r="IU1" s="170"/>
      <c r="IV1" s="170"/>
      <c r="IW1" s="170"/>
      <c r="IX1" s="170"/>
      <c r="IY1" s="170"/>
      <c r="IZ1" s="170"/>
      <c r="JA1" s="170"/>
      <c r="JB1" s="170"/>
      <c r="JC1" s="170"/>
      <c r="JD1" s="170"/>
      <c r="JE1" s="170"/>
      <c r="JF1" s="170"/>
      <c r="JG1" s="170"/>
      <c r="JH1" s="170"/>
      <c r="JI1" s="170"/>
      <c r="JJ1" s="170"/>
      <c r="JK1" s="170"/>
      <c r="JL1" s="170"/>
      <c r="JM1" s="170"/>
      <c r="JN1" s="170"/>
      <c r="JO1" s="170"/>
      <c r="JP1" s="170"/>
      <c r="JQ1" s="170"/>
      <c r="JR1" s="170"/>
      <c r="JS1" s="170"/>
      <c r="JT1" s="170"/>
      <c r="JU1" s="170"/>
      <c r="JV1" s="170"/>
      <c r="JW1" s="170"/>
      <c r="JX1" s="170"/>
      <c r="JY1" s="170"/>
      <c r="JZ1" s="170"/>
      <c r="KA1" s="170"/>
      <c r="KB1" s="170"/>
      <c r="KC1" s="170"/>
      <c r="KD1" s="170"/>
      <c r="KE1" s="170"/>
      <c r="KF1" s="170"/>
      <c r="KG1" s="170"/>
      <c r="KH1" s="170"/>
      <c r="KI1" s="170"/>
      <c r="KJ1" s="170"/>
      <c r="KK1" s="170"/>
      <c r="KL1" s="170"/>
      <c r="KM1" s="170"/>
      <c r="KN1" s="170"/>
      <c r="KO1" s="170"/>
      <c r="KP1" s="170"/>
      <c r="KQ1" s="170"/>
      <c r="KR1" s="170"/>
      <c r="KS1" s="170"/>
      <c r="KT1" s="170"/>
      <c r="KU1" s="170"/>
      <c r="KV1" s="170"/>
      <c r="KW1" s="170"/>
      <c r="KX1" s="170"/>
      <c r="KY1" s="170"/>
      <c r="KZ1" s="170"/>
      <c r="LA1" s="170"/>
      <c r="LB1" s="170"/>
      <c r="LC1" s="170"/>
      <c r="LD1" s="170"/>
      <c r="LE1" s="170"/>
      <c r="LF1" s="170"/>
      <c r="LG1" s="170"/>
      <c r="LH1" s="170"/>
      <c r="LI1" s="170"/>
      <c r="LJ1" s="170"/>
      <c r="LK1" s="170"/>
      <c r="LL1" s="170"/>
      <c r="LM1" s="170"/>
      <c r="LN1" s="170"/>
      <c r="LO1" s="170"/>
      <c r="LP1" s="170"/>
      <c r="LQ1" s="170"/>
      <c r="LR1" s="170"/>
      <c r="LS1" s="170"/>
      <c r="LT1" s="170"/>
      <c r="LU1" s="170"/>
      <c r="LV1" s="170"/>
      <c r="LW1" s="170"/>
      <c r="LX1" s="170"/>
      <c r="LY1" s="170"/>
      <c r="LZ1" s="170"/>
      <c r="MA1" s="170"/>
      <c r="MB1" s="170"/>
      <c r="MC1" s="170"/>
      <c r="MD1" s="170"/>
      <c r="ME1" s="170"/>
      <c r="MF1" s="170"/>
      <c r="MG1" s="170"/>
      <c r="MH1" s="170"/>
      <c r="MI1" s="170"/>
      <c r="MJ1" s="170"/>
    </row>
    <row r="2" spans="1:348" ht="15.75" x14ac:dyDescent="0.25">
      <c r="A2" s="170"/>
      <c r="B2" s="232" t="s">
        <v>1</v>
      </c>
      <c r="C2" s="232"/>
      <c r="D2" s="232"/>
      <c r="E2" s="232"/>
      <c r="F2" s="232"/>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c r="AP2" s="170"/>
      <c r="AQ2" s="170"/>
      <c r="AR2" s="170"/>
      <c r="AS2" s="170"/>
      <c r="AT2" s="170"/>
      <c r="AU2" s="170"/>
      <c r="AV2" s="170"/>
      <c r="AW2" s="170"/>
      <c r="AX2" s="170"/>
      <c r="AY2" s="170"/>
      <c r="AZ2" s="170"/>
      <c r="BA2" s="170"/>
      <c r="BB2" s="170"/>
      <c r="BC2" s="170"/>
      <c r="BD2" s="170"/>
      <c r="BE2" s="170"/>
      <c r="BF2" s="170"/>
      <c r="BG2" s="170"/>
      <c r="BH2" s="170"/>
      <c r="BI2" s="170"/>
      <c r="BJ2" s="170"/>
      <c r="BK2" s="170"/>
      <c r="BL2" s="170"/>
      <c r="BM2" s="170"/>
      <c r="BN2" s="170"/>
      <c r="BO2" s="170"/>
      <c r="BP2" s="170"/>
      <c r="BQ2" s="170"/>
      <c r="BR2" s="170"/>
      <c r="BS2" s="170"/>
      <c r="BT2" s="170"/>
      <c r="BU2" s="170"/>
      <c r="BV2" s="170"/>
      <c r="BW2" s="170"/>
      <c r="BX2" s="170"/>
      <c r="BY2" s="170"/>
      <c r="BZ2" s="170"/>
      <c r="CA2" s="170"/>
      <c r="CB2" s="170"/>
      <c r="CC2" s="170"/>
      <c r="CD2" s="170"/>
      <c r="CE2" s="170"/>
      <c r="CF2" s="170"/>
      <c r="CG2" s="170"/>
      <c r="CH2" s="170"/>
      <c r="CI2" s="170"/>
      <c r="CJ2" s="170"/>
      <c r="CK2" s="170"/>
      <c r="CL2" s="170"/>
      <c r="CM2" s="170"/>
      <c r="CN2" s="170"/>
      <c r="CO2" s="170"/>
      <c r="CP2" s="170"/>
      <c r="CQ2" s="170"/>
      <c r="CR2" s="170"/>
      <c r="CS2" s="170"/>
      <c r="CT2" s="170"/>
      <c r="CU2" s="170"/>
      <c r="CV2" s="170"/>
      <c r="CW2" s="170"/>
      <c r="CX2" s="170"/>
      <c r="CY2" s="170"/>
      <c r="CZ2" s="170"/>
      <c r="DA2" s="170"/>
      <c r="DB2" s="170"/>
      <c r="DC2" s="170"/>
      <c r="DD2" s="170"/>
      <c r="DE2" s="170"/>
      <c r="DF2" s="170"/>
      <c r="DG2" s="170"/>
      <c r="DH2" s="170"/>
      <c r="DI2" s="170"/>
      <c r="DJ2" s="170"/>
      <c r="DK2" s="170"/>
      <c r="DL2" s="170"/>
      <c r="DM2" s="170"/>
      <c r="DN2" s="170"/>
      <c r="DO2" s="170"/>
      <c r="DP2" s="170"/>
      <c r="DQ2" s="170"/>
      <c r="DR2" s="170"/>
      <c r="DS2" s="170"/>
      <c r="DT2" s="170"/>
      <c r="DU2" s="170"/>
      <c r="DV2" s="170"/>
      <c r="DW2" s="170"/>
      <c r="DX2" s="170"/>
      <c r="DY2" s="170"/>
      <c r="DZ2" s="170"/>
      <c r="EA2" s="170"/>
      <c r="EB2" s="170"/>
      <c r="EC2" s="170"/>
      <c r="ED2" s="170"/>
      <c r="EE2" s="170"/>
      <c r="EF2" s="170"/>
      <c r="EG2" s="170"/>
      <c r="EH2" s="170"/>
      <c r="EI2" s="170"/>
      <c r="EJ2" s="170"/>
      <c r="EK2" s="170"/>
      <c r="EL2" s="170"/>
      <c r="EM2" s="170"/>
      <c r="EN2" s="170"/>
      <c r="EO2" s="170"/>
      <c r="EP2" s="170"/>
      <c r="EQ2" s="170"/>
      <c r="ER2" s="170"/>
      <c r="ES2" s="170"/>
      <c r="ET2" s="170"/>
      <c r="EU2" s="170"/>
      <c r="EV2" s="170"/>
      <c r="EW2" s="170"/>
      <c r="EX2" s="170"/>
      <c r="EY2" s="170"/>
      <c r="EZ2" s="170"/>
      <c r="FA2" s="170"/>
      <c r="FB2" s="170"/>
      <c r="FC2" s="170"/>
      <c r="FD2" s="170"/>
      <c r="FE2" s="170"/>
      <c r="FF2" s="170"/>
      <c r="FG2" s="170"/>
      <c r="FH2" s="170"/>
      <c r="FI2" s="170"/>
      <c r="FJ2" s="170"/>
      <c r="FK2" s="170"/>
      <c r="FL2" s="170"/>
      <c r="FM2" s="170"/>
      <c r="FN2" s="170"/>
      <c r="FO2" s="170"/>
      <c r="FP2" s="170"/>
      <c r="FQ2" s="170"/>
      <c r="FR2" s="170"/>
      <c r="FS2" s="170"/>
      <c r="FT2" s="170"/>
      <c r="FU2" s="170"/>
      <c r="FV2" s="170"/>
      <c r="FW2" s="170"/>
      <c r="FX2" s="170"/>
      <c r="FY2" s="170"/>
      <c r="FZ2" s="170"/>
      <c r="GA2" s="170"/>
      <c r="GB2" s="170"/>
      <c r="GC2" s="170"/>
      <c r="GD2" s="170"/>
      <c r="GE2" s="170"/>
      <c r="GF2" s="170"/>
      <c r="GG2" s="170"/>
      <c r="GH2" s="170"/>
      <c r="GI2" s="170"/>
      <c r="GJ2" s="170"/>
      <c r="GK2" s="170"/>
      <c r="GL2" s="170"/>
      <c r="GM2" s="170"/>
      <c r="GN2" s="170"/>
      <c r="GO2" s="170"/>
      <c r="GP2" s="170"/>
      <c r="GQ2" s="170"/>
      <c r="GR2" s="170"/>
      <c r="GS2" s="170"/>
      <c r="GT2" s="170"/>
      <c r="GU2" s="170"/>
      <c r="GV2" s="170"/>
      <c r="GW2" s="170"/>
      <c r="GX2" s="170"/>
      <c r="GY2" s="170"/>
      <c r="GZ2" s="170"/>
      <c r="HA2" s="170"/>
      <c r="HB2" s="170"/>
      <c r="HC2" s="170"/>
      <c r="HD2" s="170"/>
      <c r="HE2" s="170"/>
      <c r="HF2" s="170"/>
      <c r="HG2" s="170"/>
      <c r="HH2" s="170"/>
      <c r="HI2" s="170"/>
      <c r="HJ2" s="170"/>
      <c r="HK2" s="170"/>
      <c r="HL2" s="170"/>
      <c r="HM2" s="170"/>
      <c r="HN2" s="170"/>
      <c r="HO2" s="170"/>
      <c r="HP2" s="170"/>
      <c r="HQ2" s="170"/>
      <c r="HR2" s="170"/>
      <c r="HS2" s="170"/>
      <c r="HT2" s="170"/>
      <c r="HU2" s="170"/>
      <c r="HV2" s="170"/>
      <c r="HW2" s="170"/>
      <c r="HX2" s="170"/>
      <c r="HY2" s="170"/>
      <c r="HZ2" s="170"/>
      <c r="IA2" s="170"/>
      <c r="IB2" s="170"/>
      <c r="IC2" s="170"/>
      <c r="ID2" s="170"/>
      <c r="IE2" s="170"/>
      <c r="IF2" s="170"/>
      <c r="IG2" s="170"/>
      <c r="IH2" s="170"/>
      <c r="II2" s="170"/>
      <c r="IJ2" s="170"/>
      <c r="IK2" s="170"/>
      <c r="IL2" s="170"/>
      <c r="IM2" s="170"/>
      <c r="IN2" s="170"/>
      <c r="IO2" s="170"/>
      <c r="IP2" s="170"/>
      <c r="IQ2" s="170"/>
      <c r="IR2" s="170"/>
      <c r="IS2" s="170"/>
      <c r="IT2" s="170"/>
      <c r="IU2" s="170"/>
      <c r="IV2" s="170"/>
      <c r="IW2" s="170"/>
      <c r="IX2" s="170"/>
      <c r="IY2" s="170"/>
      <c r="IZ2" s="170"/>
      <c r="JA2" s="170"/>
      <c r="JB2" s="170"/>
      <c r="JC2" s="170"/>
      <c r="JD2" s="170"/>
      <c r="JE2" s="170"/>
      <c r="JF2" s="170"/>
      <c r="JG2" s="170"/>
      <c r="JH2" s="170"/>
      <c r="JI2" s="170"/>
      <c r="JJ2" s="170"/>
      <c r="JK2" s="170"/>
      <c r="JL2" s="170"/>
      <c r="JM2" s="170"/>
      <c r="JN2" s="170"/>
      <c r="JO2" s="170"/>
      <c r="JP2" s="170"/>
      <c r="JQ2" s="170"/>
      <c r="JR2" s="170"/>
      <c r="JS2" s="170"/>
      <c r="JT2" s="170"/>
      <c r="JU2" s="170"/>
      <c r="JV2" s="170"/>
      <c r="JW2" s="170"/>
      <c r="JX2" s="170"/>
      <c r="JY2" s="170"/>
      <c r="JZ2" s="170"/>
      <c r="KA2" s="170"/>
      <c r="KB2" s="170"/>
      <c r="KC2" s="170"/>
      <c r="KD2" s="170"/>
      <c r="KE2" s="170"/>
      <c r="KF2" s="170"/>
      <c r="KG2" s="170"/>
      <c r="KH2" s="170"/>
      <c r="KI2" s="170"/>
      <c r="KJ2" s="170"/>
      <c r="KK2" s="170"/>
      <c r="KL2" s="170"/>
      <c r="KM2" s="170"/>
      <c r="KN2" s="170"/>
      <c r="KO2" s="170"/>
      <c r="KP2" s="170"/>
      <c r="KQ2" s="170"/>
      <c r="KR2" s="170"/>
      <c r="KS2" s="170"/>
      <c r="KT2" s="170"/>
      <c r="KU2" s="170"/>
      <c r="KV2" s="170"/>
      <c r="KW2" s="170"/>
      <c r="KX2" s="170"/>
      <c r="KY2" s="170"/>
      <c r="KZ2" s="170"/>
      <c r="LA2" s="170"/>
      <c r="LB2" s="170"/>
      <c r="LC2" s="170"/>
      <c r="LD2" s="170"/>
      <c r="LE2" s="170"/>
      <c r="LF2" s="170"/>
      <c r="LG2" s="170"/>
      <c r="LH2" s="170"/>
      <c r="LI2" s="170"/>
      <c r="LJ2" s="170"/>
      <c r="LK2" s="170"/>
      <c r="LL2" s="170"/>
      <c r="LM2" s="170"/>
      <c r="LN2" s="170"/>
      <c r="LO2" s="170"/>
      <c r="LP2" s="170"/>
      <c r="LQ2" s="170"/>
      <c r="LR2" s="170"/>
      <c r="LS2" s="170"/>
      <c r="LT2" s="170"/>
      <c r="LU2" s="170"/>
      <c r="LV2" s="170"/>
      <c r="LW2" s="170"/>
      <c r="LX2" s="170"/>
      <c r="LY2" s="170"/>
      <c r="LZ2" s="170"/>
      <c r="MA2" s="170"/>
      <c r="MB2" s="170"/>
      <c r="MC2" s="170"/>
      <c r="MD2" s="170"/>
      <c r="ME2" s="170"/>
      <c r="MF2" s="170"/>
      <c r="MG2" s="170"/>
      <c r="MH2" s="170"/>
      <c r="MI2" s="170"/>
      <c r="MJ2" s="170"/>
    </row>
    <row r="3" spans="1:348" ht="15.75" x14ac:dyDescent="0.25">
      <c r="A3" s="170"/>
      <c r="B3" s="232" t="s">
        <v>2</v>
      </c>
      <c r="C3" s="232"/>
      <c r="D3" s="232"/>
      <c r="E3" s="232"/>
      <c r="F3" s="232"/>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0"/>
      <c r="AZ3" s="170"/>
      <c r="BA3" s="170"/>
      <c r="BB3" s="170"/>
      <c r="BC3" s="170"/>
      <c r="BD3" s="170"/>
      <c r="BE3" s="170"/>
      <c r="BF3" s="170"/>
      <c r="BG3" s="170"/>
      <c r="BH3" s="170"/>
      <c r="BI3" s="170"/>
      <c r="BJ3" s="170"/>
      <c r="BK3" s="170"/>
      <c r="BL3" s="170"/>
      <c r="BM3" s="170"/>
      <c r="BN3" s="170"/>
      <c r="BO3" s="170"/>
      <c r="BP3" s="170"/>
      <c r="BQ3" s="170"/>
      <c r="BR3" s="170"/>
      <c r="BS3" s="170"/>
      <c r="BT3" s="170"/>
      <c r="BU3" s="170"/>
      <c r="BV3" s="170"/>
      <c r="BW3" s="170"/>
      <c r="BX3" s="170"/>
      <c r="BY3" s="170"/>
      <c r="BZ3" s="170"/>
      <c r="CA3" s="170"/>
      <c r="CB3" s="170"/>
      <c r="CC3" s="170"/>
      <c r="CD3" s="170"/>
      <c r="CE3" s="170"/>
      <c r="CF3" s="170"/>
      <c r="CG3" s="170"/>
      <c r="CH3" s="170"/>
      <c r="CI3" s="170"/>
      <c r="CJ3" s="170"/>
      <c r="CK3" s="170"/>
      <c r="CL3" s="170"/>
      <c r="CM3" s="170"/>
      <c r="CN3" s="170"/>
      <c r="CO3" s="170"/>
      <c r="CP3" s="170"/>
      <c r="CQ3" s="170"/>
      <c r="CR3" s="170"/>
      <c r="CS3" s="170"/>
      <c r="CT3" s="170"/>
      <c r="CU3" s="170"/>
      <c r="CV3" s="170"/>
      <c r="CW3" s="170"/>
      <c r="CX3" s="170"/>
      <c r="CY3" s="170"/>
      <c r="CZ3" s="170"/>
      <c r="DA3" s="170"/>
      <c r="DB3" s="170"/>
      <c r="DC3" s="170"/>
      <c r="DD3" s="170"/>
      <c r="DE3" s="170"/>
      <c r="DF3" s="170"/>
      <c r="DG3" s="170"/>
      <c r="DH3" s="170"/>
      <c r="DI3" s="170"/>
      <c r="DJ3" s="170"/>
      <c r="DK3" s="170"/>
      <c r="DL3" s="170"/>
      <c r="DM3" s="170"/>
      <c r="DN3" s="170"/>
      <c r="DO3" s="170"/>
      <c r="DP3" s="170"/>
      <c r="DQ3" s="170"/>
      <c r="DR3" s="170"/>
      <c r="DS3" s="170"/>
      <c r="DT3" s="170"/>
      <c r="DU3" s="170"/>
      <c r="DV3" s="170"/>
      <c r="DW3" s="170"/>
      <c r="DX3" s="170"/>
      <c r="DY3" s="170"/>
      <c r="DZ3" s="170"/>
      <c r="EA3" s="170"/>
      <c r="EB3" s="170"/>
      <c r="EC3" s="170"/>
      <c r="ED3" s="170"/>
      <c r="EE3" s="170"/>
      <c r="EF3" s="170"/>
      <c r="EG3" s="170"/>
      <c r="EH3" s="170"/>
      <c r="EI3" s="170"/>
      <c r="EJ3" s="170"/>
      <c r="EK3" s="170"/>
      <c r="EL3" s="170"/>
      <c r="EM3" s="170"/>
      <c r="EN3" s="170"/>
      <c r="EO3" s="170"/>
      <c r="EP3" s="170"/>
      <c r="EQ3" s="170"/>
      <c r="ER3" s="170"/>
      <c r="ES3" s="170"/>
      <c r="ET3" s="170"/>
      <c r="EU3" s="170"/>
      <c r="EV3" s="170"/>
      <c r="EW3" s="170"/>
      <c r="EX3" s="170"/>
      <c r="EY3" s="170"/>
      <c r="EZ3" s="170"/>
      <c r="FA3" s="170"/>
      <c r="FB3" s="170"/>
      <c r="FC3" s="170"/>
      <c r="FD3" s="170"/>
      <c r="FE3" s="170"/>
      <c r="FF3" s="170"/>
      <c r="FG3" s="170"/>
      <c r="FH3" s="170"/>
      <c r="FI3" s="170"/>
      <c r="FJ3" s="170"/>
      <c r="FK3" s="170"/>
      <c r="FL3" s="170"/>
      <c r="FM3" s="170"/>
      <c r="FN3" s="170"/>
      <c r="FO3" s="170"/>
      <c r="FP3" s="170"/>
      <c r="FQ3" s="170"/>
      <c r="FR3" s="170"/>
      <c r="FS3" s="170"/>
      <c r="FT3" s="170"/>
      <c r="FU3" s="170"/>
      <c r="FV3" s="170"/>
      <c r="FW3" s="170"/>
      <c r="FX3" s="170"/>
      <c r="FY3" s="170"/>
      <c r="FZ3" s="170"/>
      <c r="GA3" s="170"/>
      <c r="GB3" s="170"/>
      <c r="GC3" s="170"/>
      <c r="GD3" s="170"/>
      <c r="GE3" s="170"/>
      <c r="GF3" s="170"/>
      <c r="GG3" s="170"/>
      <c r="GH3" s="170"/>
      <c r="GI3" s="170"/>
      <c r="GJ3" s="170"/>
      <c r="GK3" s="170"/>
      <c r="GL3" s="170"/>
      <c r="GM3" s="170"/>
      <c r="GN3" s="170"/>
      <c r="GO3" s="170"/>
      <c r="GP3" s="170"/>
      <c r="GQ3" s="170"/>
      <c r="GR3" s="170"/>
      <c r="GS3" s="170"/>
      <c r="GT3" s="170"/>
      <c r="GU3" s="170"/>
      <c r="GV3" s="170"/>
      <c r="GW3" s="170"/>
      <c r="GX3" s="170"/>
      <c r="GY3" s="170"/>
      <c r="GZ3" s="170"/>
      <c r="HA3" s="170"/>
      <c r="HB3" s="170"/>
      <c r="HC3" s="170"/>
      <c r="HD3" s="170"/>
      <c r="HE3" s="170"/>
      <c r="HF3" s="170"/>
      <c r="HG3" s="170"/>
      <c r="HH3" s="170"/>
      <c r="HI3" s="170"/>
      <c r="HJ3" s="170"/>
      <c r="HK3" s="170"/>
      <c r="HL3" s="170"/>
      <c r="HM3" s="170"/>
      <c r="HN3" s="170"/>
      <c r="HO3" s="170"/>
      <c r="HP3" s="170"/>
      <c r="HQ3" s="170"/>
      <c r="HR3" s="170"/>
      <c r="HS3" s="170"/>
      <c r="HT3" s="170"/>
      <c r="HU3" s="170"/>
      <c r="HV3" s="170"/>
      <c r="HW3" s="170"/>
      <c r="HX3" s="170"/>
      <c r="HY3" s="170"/>
      <c r="HZ3" s="170"/>
      <c r="IA3" s="170"/>
      <c r="IB3" s="170"/>
      <c r="IC3" s="170"/>
      <c r="ID3" s="170"/>
      <c r="IE3" s="170"/>
      <c r="IF3" s="170"/>
      <c r="IG3" s="170"/>
      <c r="IH3" s="170"/>
      <c r="II3" s="170"/>
      <c r="IJ3" s="170"/>
      <c r="IK3" s="170"/>
      <c r="IL3" s="170"/>
      <c r="IM3" s="170"/>
      <c r="IN3" s="170"/>
      <c r="IO3" s="170"/>
      <c r="IP3" s="170"/>
      <c r="IQ3" s="170"/>
      <c r="IR3" s="170"/>
      <c r="IS3" s="170"/>
      <c r="IT3" s="170"/>
      <c r="IU3" s="170"/>
      <c r="IV3" s="170"/>
      <c r="IW3" s="170"/>
      <c r="IX3" s="170"/>
      <c r="IY3" s="170"/>
      <c r="IZ3" s="170"/>
      <c r="JA3" s="170"/>
      <c r="JB3" s="170"/>
      <c r="JC3" s="170"/>
      <c r="JD3" s="170"/>
      <c r="JE3" s="170"/>
      <c r="JF3" s="170"/>
      <c r="JG3" s="170"/>
      <c r="JH3" s="170"/>
      <c r="JI3" s="170"/>
      <c r="JJ3" s="170"/>
      <c r="JK3" s="170"/>
      <c r="JL3" s="170"/>
      <c r="JM3" s="170"/>
      <c r="JN3" s="170"/>
      <c r="JO3" s="170"/>
      <c r="JP3" s="170"/>
      <c r="JQ3" s="170"/>
      <c r="JR3" s="170"/>
      <c r="JS3" s="170"/>
      <c r="JT3" s="170"/>
      <c r="JU3" s="170"/>
      <c r="JV3" s="170"/>
      <c r="JW3" s="170"/>
      <c r="JX3" s="170"/>
      <c r="JY3" s="170"/>
      <c r="JZ3" s="170"/>
      <c r="KA3" s="170"/>
      <c r="KB3" s="170"/>
      <c r="KC3" s="170"/>
      <c r="KD3" s="170"/>
      <c r="KE3" s="170"/>
      <c r="KF3" s="170"/>
      <c r="KG3" s="170"/>
      <c r="KH3" s="170"/>
      <c r="KI3" s="170"/>
      <c r="KJ3" s="170"/>
      <c r="KK3" s="170"/>
      <c r="KL3" s="170"/>
      <c r="KM3" s="170"/>
      <c r="KN3" s="170"/>
      <c r="KO3" s="170"/>
      <c r="KP3" s="170"/>
      <c r="KQ3" s="170"/>
      <c r="KR3" s="170"/>
      <c r="KS3" s="170"/>
      <c r="KT3" s="170"/>
      <c r="KU3" s="170"/>
      <c r="KV3" s="170"/>
      <c r="KW3" s="170"/>
      <c r="KX3" s="170"/>
      <c r="KY3" s="170"/>
      <c r="KZ3" s="170"/>
      <c r="LA3" s="170"/>
      <c r="LB3" s="170"/>
      <c r="LC3" s="170"/>
      <c r="LD3" s="170"/>
      <c r="LE3" s="170"/>
      <c r="LF3" s="170"/>
      <c r="LG3" s="170"/>
      <c r="LH3" s="170"/>
      <c r="LI3" s="170"/>
      <c r="LJ3" s="170"/>
      <c r="LK3" s="170"/>
      <c r="LL3" s="170"/>
      <c r="LM3" s="170"/>
      <c r="LN3" s="170"/>
      <c r="LO3" s="170"/>
      <c r="LP3" s="170"/>
      <c r="LQ3" s="170"/>
      <c r="LR3" s="170"/>
      <c r="LS3" s="170"/>
      <c r="LT3" s="170"/>
      <c r="LU3" s="170"/>
      <c r="LV3" s="170"/>
      <c r="LW3" s="170"/>
      <c r="LX3" s="170"/>
      <c r="LY3" s="170"/>
      <c r="LZ3" s="170"/>
      <c r="MA3" s="170"/>
      <c r="MB3" s="170"/>
      <c r="MC3" s="170"/>
      <c r="MD3" s="170"/>
      <c r="ME3" s="170"/>
      <c r="MF3" s="170"/>
      <c r="MG3" s="170"/>
      <c r="MH3" s="170"/>
      <c r="MI3" s="170"/>
      <c r="MJ3" s="170"/>
    </row>
    <row r="4" spans="1:348" s="31" customFormat="1" ht="14.45" customHeight="1" x14ac:dyDescent="0.25">
      <c r="A4" s="32"/>
      <c r="B4" s="64" t="s">
        <v>3</v>
      </c>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c r="HM4" s="32"/>
      <c r="HN4" s="32"/>
      <c r="HO4" s="32"/>
      <c r="HP4" s="32"/>
      <c r="HQ4" s="32"/>
      <c r="HR4" s="32"/>
      <c r="HS4" s="32"/>
      <c r="HT4" s="32"/>
      <c r="HU4" s="32"/>
      <c r="HV4" s="32"/>
      <c r="HW4" s="32"/>
      <c r="HX4" s="32"/>
      <c r="HY4" s="32"/>
      <c r="HZ4" s="32"/>
      <c r="IA4" s="32"/>
      <c r="IB4" s="32"/>
      <c r="IC4" s="32"/>
      <c r="ID4" s="32"/>
      <c r="IE4" s="32"/>
      <c r="IF4" s="32"/>
      <c r="IG4" s="32"/>
      <c r="IH4" s="32"/>
      <c r="II4" s="32"/>
      <c r="IJ4" s="32"/>
      <c r="IK4" s="32"/>
      <c r="IL4" s="32"/>
      <c r="IM4" s="32"/>
      <c r="IN4" s="32"/>
      <c r="IO4" s="32"/>
      <c r="IP4" s="32"/>
      <c r="IQ4" s="32"/>
      <c r="IR4" s="32"/>
      <c r="IS4" s="32"/>
      <c r="IT4" s="32"/>
      <c r="IU4" s="32"/>
      <c r="IV4" s="32"/>
      <c r="IW4" s="32"/>
      <c r="IX4" s="32"/>
      <c r="IY4" s="32"/>
      <c r="IZ4" s="32"/>
      <c r="JA4" s="32"/>
      <c r="JB4" s="32"/>
      <c r="JC4" s="32"/>
      <c r="JD4" s="32"/>
      <c r="JE4" s="32"/>
      <c r="JF4" s="32"/>
      <c r="JG4" s="32"/>
      <c r="JH4" s="32"/>
      <c r="JI4" s="32"/>
      <c r="JJ4" s="32"/>
      <c r="JK4" s="32"/>
      <c r="JL4" s="32"/>
      <c r="JM4" s="32"/>
      <c r="JN4" s="32"/>
      <c r="JO4" s="32"/>
      <c r="JP4" s="32"/>
      <c r="JQ4" s="32"/>
      <c r="JR4" s="32"/>
      <c r="JS4" s="32"/>
      <c r="JT4" s="32"/>
      <c r="JU4" s="32"/>
      <c r="JV4" s="32"/>
      <c r="JW4" s="32"/>
      <c r="JX4" s="32"/>
      <c r="JY4" s="32"/>
      <c r="JZ4" s="32"/>
      <c r="KA4" s="32"/>
      <c r="KB4" s="32"/>
      <c r="KC4" s="32"/>
      <c r="KD4" s="32"/>
      <c r="KE4" s="32"/>
      <c r="KF4" s="32"/>
      <c r="KG4" s="32"/>
      <c r="KH4" s="32"/>
      <c r="KI4" s="32"/>
      <c r="KJ4" s="32"/>
      <c r="KK4" s="32"/>
      <c r="KL4" s="32"/>
      <c r="KM4" s="32"/>
      <c r="KN4" s="32"/>
      <c r="KO4" s="32"/>
      <c r="KP4" s="32"/>
      <c r="KQ4" s="32"/>
      <c r="KR4" s="32"/>
      <c r="KS4" s="32"/>
      <c r="KT4" s="32"/>
      <c r="KU4" s="32"/>
      <c r="KV4" s="32"/>
      <c r="KW4" s="32"/>
      <c r="KX4" s="32"/>
      <c r="KY4" s="32"/>
      <c r="KZ4" s="32"/>
      <c r="LA4" s="32"/>
      <c r="LB4" s="32"/>
      <c r="LC4" s="32"/>
      <c r="LD4" s="32"/>
      <c r="LE4" s="32"/>
      <c r="LF4" s="32"/>
      <c r="LG4" s="32"/>
      <c r="LH4" s="32"/>
      <c r="LI4" s="32"/>
      <c r="LJ4" s="32"/>
      <c r="LK4" s="32"/>
      <c r="LL4" s="32"/>
      <c r="LM4" s="32"/>
      <c r="LN4" s="32"/>
      <c r="LO4" s="32"/>
      <c r="LP4" s="32"/>
      <c r="LQ4" s="32"/>
      <c r="LR4" s="32"/>
      <c r="LS4" s="32"/>
      <c r="LT4" s="32"/>
      <c r="LU4" s="32"/>
      <c r="LV4" s="32"/>
      <c r="LW4" s="32"/>
      <c r="LX4" s="32"/>
      <c r="LY4" s="32"/>
      <c r="LZ4" s="32"/>
      <c r="MA4" s="32"/>
      <c r="MB4" s="32"/>
      <c r="MC4" s="32"/>
      <c r="MD4" s="32"/>
      <c r="ME4" s="32"/>
      <c r="MF4" s="32"/>
      <c r="MG4" s="32"/>
      <c r="MH4" s="32"/>
      <c r="MI4" s="32"/>
      <c r="MJ4" s="32"/>
    </row>
    <row r="5" spans="1:348" s="31" customFormat="1" x14ac:dyDescent="0.25">
      <c r="A5" s="32"/>
      <c r="B5" s="64" t="s">
        <v>4</v>
      </c>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c r="HM5" s="32"/>
      <c r="HN5" s="32"/>
      <c r="HO5" s="32"/>
      <c r="HP5" s="32"/>
      <c r="HQ5" s="32"/>
      <c r="HR5" s="32"/>
      <c r="HS5" s="32"/>
      <c r="HT5" s="32"/>
      <c r="HU5" s="32"/>
      <c r="HV5" s="32"/>
      <c r="HW5" s="32"/>
      <c r="HX5" s="32"/>
      <c r="HY5" s="32"/>
      <c r="HZ5" s="32"/>
      <c r="IA5" s="32"/>
      <c r="IB5" s="32"/>
      <c r="IC5" s="32"/>
      <c r="ID5" s="32"/>
      <c r="IE5" s="32"/>
      <c r="IF5" s="32"/>
      <c r="IG5" s="32"/>
      <c r="IH5" s="32"/>
      <c r="II5" s="32"/>
      <c r="IJ5" s="32"/>
      <c r="IK5" s="32"/>
      <c r="IL5" s="32"/>
      <c r="IM5" s="32"/>
      <c r="IN5" s="32"/>
      <c r="IO5" s="32"/>
      <c r="IP5" s="32"/>
      <c r="IQ5" s="32"/>
      <c r="IR5" s="32"/>
      <c r="IS5" s="32"/>
      <c r="IT5" s="32"/>
      <c r="IU5" s="32"/>
      <c r="IV5" s="32"/>
      <c r="IW5" s="32"/>
      <c r="IX5" s="32"/>
      <c r="IY5" s="32"/>
      <c r="IZ5" s="32"/>
      <c r="JA5" s="32"/>
      <c r="JB5" s="32"/>
      <c r="JC5" s="32"/>
      <c r="JD5" s="32"/>
      <c r="JE5" s="32"/>
      <c r="JF5" s="32"/>
      <c r="JG5" s="32"/>
      <c r="JH5" s="32"/>
      <c r="JI5" s="32"/>
      <c r="JJ5" s="32"/>
      <c r="JK5" s="32"/>
      <c r="JL5" s="32"/>
      <c r="JM5" s="32"/>
      <c r="JN5" s="32"/>
      <c r="JO5" s="32"/>
      <c r="JP5" s="32"/>
      <c r="JQ5" s="32"/>
      <c r="JR5" s="32"/>
      <c r="JS5" s="32"/>
      <c r="JT5" s="32"/>
      <c r="JU5" s="32"/>
      <c r="JV5" s="32"/>
      <c r="JW5" s="32"/>
      <c r="JX5" s="32"/>
      <c r="JY5" s="32"/>
      <c r="JZ5" s="32"/>
      <c r="KA5" s="32"/>
      <c r="KB5" s="32"/>
      <c r="KC5" s="32"/>
      <c r="KD5" s="32"/>
      <c r="KE5" s="32"/>
      <c r="KF5" s="32"/>
      <c r="KG5" s="32"/>
      <c r="KH5" s="32"/>
      <c r="KI5" s="32"/>
      <c r="KJ5" s="32"/>
      <c r="KK5" s="32"/>
      <c r="KL5" s="32"/>
      <c r="KM5" s="32"/>
      <c r="KN5" s="32"/>
      <c r="KO5" s="32"/>
      <c r="KP5" s="32"/>
      <c r="KQ5" s="32"/>
      <c r="KR5" s="32"/>
      <c r="KS5" s="32"/>
      <c r="KT5" s="32"/>
      <c r="KU5" s="32"/>
      <c r="KV5" s="32"/>
      <c r="KW5" s="32"/>
      <c r="KX5" s="32"/>
      <c r="KY5" s="32"/>
      <c r="KZ5" s="32"/>
      <c r="LA5" s="32"/>
      <c r="LB5" s="32"/>
      <c r="LC5" s="32"/>
      <c r="LD5" s="32"/>
      <c r="LE5" s="32"/>
      <c r="LF5" s="32"/>
      <c r="LG5" s="32"/>
      <c r="LH5" s="32"/>
      <c r="LI5" s="32"/>
      <c r="LJ5" s="32"/>
      <c r="LK5" s="32"/>
      <c r="LL5" s="32"/>
      <c r="LM5" s="32"/>
      <c r="LN5" s="32"/>
      <c r="LO5" s="32"/>
      <c r="LP5" s="32"/>
      <c r="LQ5" s="32"/>
      <c r="LR5" s="32"/>
      <c r="LS5" s="32"/>
      <c r="LT5" s="32"/>
      <c r="LU5" s="32"/>
      <c r="LV5" s="32"/>
      <c r="LW5" s="32"/>
      <c r="LX5" s="32"/>
      <c r="LY5" s="32"/>
      <c r="LZ5" s="32"/>
      <c r="MA5" s="32"/>
      <c r="MB5" s="32"/>
      <c r="MC5" s="32"/>
      <c r="MD5" s="32"/>
      <c r="ME5" s="32"/>
      <c r="MF5" s="32"/>
      <c r="MG5" s="32"/>
      <c r="MH5" s="32"/>
      <c r="MI5" s="32"/>
      <c r="MJ5" s="32"/>
    </row>
    <row r="6" spans="1:348" s="31" customFormat="1" x14ac:dyDescent="0.25">
      <c r="A6" s="32"/>
      <c r="B6" s="64" t="s">
        <v>5</v>
      </c>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2"/>
      <c r="FY6" s="32"/>
      <c r="FZ6" s="32"/>
      <c r="GA6" s="32"/>
      <c r="GB6" s="32"/>
      <c r="GC6" s="32"/>
      <c r="GD6" s="32"/>
      <c r="GE6" s="32"/>
      <c r="GF6" s="32"/>
      <c r="GG6" s="32"/>
      <c r="GH6" s="32"/>
      <c r="GI6" s="32"/>
      <c r="GJ6" s="32"/>
      <c r="GK6" s="32"/>
      <c r="GL6" s="32"/>
      <c r="GM6" s="32"/>
      <c r="GN6" s="32"/>
      <c r="GO6" s="32"/>
      <c r="GP6" s="32"/>
      <c r="GQ6" s="32"/>
      <c r="GR6" s="32"/>
      <c r="GS6" s="32"/>
      <c r="GT6" s="32"/>
      <c r="GU6" s="32"/>
      <c r="GV6" s="32"/>
      <c r="GW6" s="32"/>
      <c r="GX6" s="32"/>
      <c r="GY6" s="32"/>
      <c r="GZ6" s="32"/>
      <c r="HA6" s="32"/>
      <c r="HB6" s="32"/>
      <c r="HC6" s="32"/>
      <c r="HD6" s="32"/>
      <c r="HE6" s="32"/>
      <c r="HF6" s="32"/>
      <c r="HG6" s="32"/>
      <c r="HH6" s="32"/>
      <c r="HI6" s="32"/>
      <c r="HJ6" s="32"/>
      <c r="HK6" s="32"/>
      <c r="HL6" s="32"/>
      <c r="HM6" s="32"/>
      <c r="HN6" s="32"/>
      <c r="HO6" s="32"/>
      <c r="HP6" s="32"/>
      <c r="HQ6" s="32"/>
      <c r="HR6" s="32"/>
      <c r="HS6" s="32"/>
      <c r="HT6" s="32"/>
      <c r="HU6" s="32"/>
      <c r="HV6" s="32"/>
      <c r="HW6" s="32"/>
      <c r="HX6" s="32"/>
      <c r="HY6" s="32"/>
      <c r="HZ6" s="32"/>
      <c r="IA6" s="32"/>
      <c r="IB6" s="32"/>
      <c r="IC6" s="32"/>
      <c r="ID6" s="32"/>
      <c r="IE6" s="32"/>
      <c r="IF6" s="32"/>
      <c r="IG6" s="32"/>
      <c r="IH6" s="32"/>
      <c r="II6" s="32"/>
      <c r="IJ6" s="32"/>
      <c r="IK6" s="32"/>
      <c r="IL6" s="32"/>
      <c r="IM6" s="32"/>
      <c r="IN6" s="32"/>
      <c r="IO6" s="32"/>
      <c r="IP6" s="32"/>
      <c r="IQ6" s="32"/>
      <c r="IR6" s="32"/>
      <c r="IS6" s="32"/>
      <c r="IT6" s="32"/>
      <c r="IU6" s="32"/>
      <c r="IV6" s="32"/>
      <c r="IW6" s="32"/>
      <c r="IX6" s="32"/>
      <c r="IY6" s="32"/>
      <c r="IZ6" s="32"/>
      <c r="JA6" s="32"/>
      <c r="JB6" s="32"/>
      <c r="JC6" s="32"/>
      <c r="JD6" s="32"/>
      <c r="JE6" s="32"/>
      <c r="JF6" s="32"/>
      <c r="JG6" s="32"/>
      <c r="JH6" s="32"/>
      <c r="JI6" s="32"/>
      <c r="JJ6" s="32"/>
      <c r="JK6" s="32"/>
      <c r="JL6" s="32"/>
      <c r="JM6" s="32"/>
      <c r="JN6" s="32"/>
      <c r="JO6" s="32"/>
      <c r="JP6" s="32"/>
      <c r="JQ6" s="32"/>
      <c r="JR6" s="32"/>
      <c r="JS6" s="32"/>
      <c r="JT6" s="32"/>
      <c r="JU6" s="32"/>
      <c r="JV6" s="32"/>
      <c r="JW6" s="32"/>
      <c r="JX6" s="32"/>
      <c r="JY6" s="32"/>
      <c r="JZ6" s="32"/>
      <c r="KA6" s="32"/>
      <c r="KB6" s="32"/>
      <c r="KC6" s="32"/>
      <c r="KD6" s="32"/>
      <c r="KE6" s="32"/>
      <c r="KF6" s="32"/>
      <c r="KG6" s="32"/>
      <c r="KH6" s="32"/>
      <c r="KI6" s="32"/>
      <c r="KJ6" s="32"/>
      <c r="KK6" s="32"/>
      <c r="KL6" s="32"/>
      <c r="KM6" s="32"/>
      <c r="KN6" s="32"/>
      <c r="KO6" s="32"/>
      <c r="KP6" s="32"/>
      <c r="KQ6" s="32"/>
      <c r="KR6" s="32"/>
      <c r="KS6" s="32"/>
      <c r="KT6" s="32"/>
      <c r="KU6" s="32"/>
      <c r="KV6" s="32"/>
      <c r="KW6" s="32"/>
      <c r="KX6" s="32"/>
      <c r="KY6" s="32"/>
      <c r="KZ6" s="32"/>
      <c r="LA6" s="32"/>
      <c r="LB6" s="32"/>
      <c r="LC6" s="32"/>
      <c r="LD6" s="32"/>
      <c r="LE6" s="32"/>
      <c r="LF6" s="32"/>
      <c r="LG6" s="32"/>
      <c r="LH6" s="32"/>
      <c r="LI6" s="32"/>
      <c r="LJ6" s="32"/>
      <c r="LK6" s="32"/>
      <c r="LL6" s="32"/>
      <c r="LM6" s="32"/>
      <c r="LN6" s="32"/>
      <c r="LO6" s="32"/>
      <c r="LP6" s="32"/>
      <c r="LQ6" s="32"/>
      <c r="LR6" s="32"/>
      <c r="LS6" s="32"/>
      <c r="LT6" s="32"/>
      <c r="LU6" s="32"/>
      <c r="LV6" s="32"/>
      <c r="LW6" s="32"/>
      <c r="LX6" s="32"/>
      <c r="LY6" s="32"/>
      <c r="LZ6" s="32"/>
      <c r="MA6" s="32"/>
      <c r="MB6" s="32"/>
      <c r="MC6" s="32"/>
      <c r="MD6" s="32"/>
      <c r="ME6" s="32"/>
      <c r="MF6" s="32"/>
      <c r="MG6" s="32"/>
      <c r="MH6" s="32"/>
      <c r="MI6" s="32"/>
      <c r="MJ6" s="32"/>
    </row>
    <row r="7" spans="1:348" s="31" customFormat="1" x14ac:dyDescent="0.25">
      <c r="A7" s="32"/>
      <c r="B7" s="64" t="s">
        <v>4</v>
      </c>
      <c r="D7" s="33"/>
      <c r="E7" s="33"/>
      <c r="F7" s="33"/>
      <c r="G7" s="28"/>
      <c r="H7" s="28"/>
      <c r="I7" s="28"/>
      <c r="J7" s="28"/>
      <c r="K7" s="28"/>
      <c r="L7" s="28"/>
      <c r="M7" s="28"/>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c r="IW7" s="32"/>
      <c r="IX7" s="32"/>
      <c r="IY7" s="32"/>
      <c r="IZ7" s="32"/>
      <c r="JA7" s="32"/>
      <c r="JB7" s="32"/>
      <c r="JC7" s="32"/>
      <c r="JD7" s="32"/>
      <c r="JE7" s="32"/>
      <c r="JF7" s="32"/>
      <c r="JG7" s="32"/>
      <c r="JH7" s="32"/>
      <c r="JI7" s="32"/>
      <c r="JJ7" s="32"/>
      <c r="JK7" s="32"/>
      <c r="JL7" s="32"/>
      <c r="JM7" s="32"/>
      <c r="JN7" s="32"/>
      <c r="JO7" s="32"/>
      <c r="JP7" s="32"/>
      <c r="JQ7" s="32"/>
      <c r="JR7" s="32"/>
      <c r="JS7" s="32"/>
      <c r="JT7" s="32"/>
      <c r="JU7" s="32"/>
      <c r="JV7" s="32"/>
      <c r="JW7" s="32"/>
      <c r="JX7" s="32"/>
      <c r="JY7" s="32"/>
      <c r="JZ7" s="32"/>
      <c r="KA7" s="32"/>
      <c r="KB7" s="32"/>
      <c r="KC7" s="32"/>
      <c r="KD7" s="32"/>
      <c r="KE7" s="32"/>
      <c r="KF7" s="32"/>
      <c r="KG7" s="32"/>
      <c r="KH7" s="32"/>
      <c r="KI7" s="32"/>
      <c r="KJ7" s="32"/>
      <c r="KK7" s="32"/>
      <c r="KL7" s="32"/>
      <c r="KM7" s="32"/>
      <c r="KN7" s="32"/>
      <c r="KO7" s="32"/>
      <c r="KP7" s="32"/>
      <c r="KQ7" s="32"/>
      <c r="KR7" s="32"/>
      <c r="KS7" s="32"/>
      <c r="KT7" s="32"/>
      <c r="KU7" s="32"/>
      <c r="KV7" s="32"/>
      <c r="KW7" s="32"/>
      <c r="KX7" s="32"/>
      <c r="KY7" s="32"/>
      <c r="KZ7" s="32"/>
      <c r="LA7" s="32"/>
      <c r="LB7" s="32"/>
      <c r="LC7" s="32"/>
      <c r="LD7" s="32"/>
      <c r="LE7" s="32"/>
      <c r="LF7" s="32"/>
      <c r="LG7" s="32"/>
      <c r="LH7" s="32"/>
      <c r="LI7" s="32"/>
      <c r="LJ7" s="32"/>
      <c r="LK7" s="32"/>
      <c r="LL7" s="32"/>
      <c r="LM7" s="32"/>
      <c r="LN7" s="32"/>
      <c r="LO7" s="32"/>
      <c r="LP7" s="32"/>
      <c r="LQ7" s="32"/>
      <c r="LR7" s="32"/>
      <c r="LS7" s="32"/>
      <c r="LT7" s="32"/>
      <c r="LU7" s="32"/>
      <c r="LV7" s="32"/>
      <c r="LW7" s="32"/>
      <c r="LX7" s="32"/>
      <c r="LY7" s="32"/>
      <c r="LZ7" s="32"/>
      <c r="MA7" s="32"/>
      <c r="MB7" s="32"/>
      <c r="MC7" s="32"/>
      <c r="MD7" s="32"/>
      <c r="ME7" s="32"/>
      <c r="MF7" s="32"/>
      <c r="MG7" s="32"/>
      <c r="MH7" s="32"/>
      <c r="MI7" s="32"/>
      <c r="MJ7" s="32"/>
    </row>
    <row r="8" spans="1:348" s="31" customFormat="1" x14ac:dyDescent="0.25">
      <c r="A8" s="32"/>
      <c r="B8" s="64" t="s">
        <v>6</v>
      </c>
      <c r="D8" s="170"/>
      <c r="E8" s="170"/>
      <c r="F8" s="170"/>
      <c r="G8" s="170"/>
      <c r="H8" s="170"/>
      <c r="I8" s="170"/>
      <c r="J8" s="170"/>
      <c r="K8" s="170"/>
      <c r="L8" s="170"/>
      <c r="M8" s="170"/>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c r="HR8" s="32"/>
      <c r="HS8" s="32"/>
      <c r="HT8" s="32"/>
      <c r="HU8" s="32"/>
      <c r="HV8" s="32"/>
      <c r="HW8" s="32"/>
      <c r="HX8" s="32"/>
      <c r="HY8" s="32"/>
      <c r="HZ8" s="32"/>
      <c r="IA8" s="32"/>
      <c r="IB8" s="32"/>
      <c r="IC8" s="32"/>
      <c r="ID8" s="32"/>
      <c r="IE8" s="32"/>
      <c r="IF8" s="32"/>
      <c r="IG8" s="32"/>
      <c r="IH8" s="32"/>
      <c r="II8" s="32"/>
      <c r="IJ8" s="32"/>
      <c r="IK8" s="32"/>
      <c r="IL8" s="32"/>
      <c r="IM8" s="32"/>
      <c r="IN8" s="32"/>
      <c r="IO8" s="32"/>
      <c r="IP8" s="32"/>
      <c r="IQ8" s="32"/>
      <c r="IR8" s="32"/>
      <c r="IS8" s="32"/>
      <c r="IT8" s="32"/>
      <c r="IU8" s="32"/>
      <c r="IV8" s="32"/>
      <c r="IW8" s="32"/>
      <c r="IX8" s="32"/>
      <c r="IY8" s="32"/>
      <c r="IZ8" s="32"/>
      <c r="JA8" s="32"/>
      <c r="JB8" s="32"/>
      <c r="JC8" s="32"/>
      <c r="JD8" s="32"/>
      <c r="JE8" s="32"/>
      <c r="JF8" s="32"/>
      <c r="JG8" s="32"/>
      <c r="JH8" s="32"/>
      <c r="JI8" s="32"/>
      <c r="JJ8" s="32"/>
      <c r="JK8" s="32"/>
      <c r="JL8" s="32"/>
      <c r="JM8" s="32"/>
      <c r="JN8" s="32"/>
      <c r="JO8" s="32"/>
      <c r="JP8" s="32"/>
      <c r="JQ8" s="32"/>
      <c r="JR8" s="32"/>
      <c r="JS8" s="32"/>
      <c r="JT8" s="32"/>
      <c r="JU8" s="32"/>
      <c r="JV8" s="32"/>
      <c r="JW8" s="32"/>
      <c r="JX8" s="32"/>
      <c r="JY8" s="32"/>
      <c r="JZ8" s="32"/>
      <c r="KA8" s="32"/>
      <c r="KB8" s="32"/>
      <c r="KC8" s="32"/>
      <c r="KD8" s="32"/>
      <c r="KE8" s="32"/>
      <c r="KF8" s="32"/>
      <c r="KG8" s="32"/>
      <c r="KH8" s="32"/>
      <c r="KI8" s="32"/>
      <c r="KJ8" s="32"/>
      <c r="KK8" s="32"/>
      <c r="KL8" s="32"/>
      <c r="KM8" s="32"/>
      <c r="KN8" s="32"/>
      <c r="KO8" s="32"/>
      <c r="KP8" s="32"/>
      <c r="KQ8" s="32"/>
      <c r="KR8" s="32"/>
      <c r="KS8" s="32"/>
      <c r="KT8" s="32"/>
      <c r="KU8" s="32"/>
      <c r="KV8" s="32"/>
      <c r="KW8" s="32"/>
      <c r="KX8" s="32"/>
      <c r="KY8" s="32"/>
      <c r="KZ8" s="32"/>
      <c r="LA8" s="32"/>
      <c r="LB8" s="32"/>
      <c r="LC8" s="32"/>
      <c r="LD8" s="32"/>
      <c r="LE8" s="32"/>
      <c r="LF8" s="32"/>
      <c r="LG8" s="32"/>
      <c r="LH8" s="32"/>
      <c r="LI8" s="32"/>
      <c r="LJ8" s="32"/>
      <c r="LK8" s="32"/>
      <c r="LL8" s="32"/>
      <c r="LM8" s="32"/>
      <c r="LN8" s="32"/>
      <c r="LO8" s="32"/>
      <c r="LP8" s="32"/>
      <c r="LQ8" s="32"/>
      <c r="LR8" s="32"/>
      <c r="LS8" s="32"/>
      <c r="LT8" s="32"/>
      <c r="LU8" s="32"/>
      <c r="LV8" s="32"/>
      <c r="LW8" s="32"/>
      <c r="LX8" s="32"/>
      <c r="LY8" s="32"/>
      <c r="LZ8" s="32"/>
      <c r="MA8" s="32"/>
      <c r="MB8" s="32"/>
      <c r="MC8" s="32"/>
      <c r="MD8" s="32"/>
      <c r="ME8" s="32"/>
      <c r="MF8" s="32"/>
      <c r="MG8" s="32"/>
      <c r="MH8" s="32"/>
      <c r="MI8" s="32"/>
      <c r="MJ8" s="32"/>
    </row>
    <row r="9" spans="1:348" s="33" customFormat="1" ht="5.45" customHeight="1" thickBot="1" x14ac:dyDescent="0.3">
      <c r="A9" s="28"/>
      <c r="B9" s="170"/>
      <c r="C9" s="170"/>
      <c r="D9" s="170"/>
      <c r="E9" s="170"/>
      <c r="F9" s="170"/>
      <c r="G9" s="170"/>
      <c r="H9" s="170"/>
      <c r="I9" s="170"/>
      <c r="J9" s="170"/>
      <c r="K9" s="170"/>
      <c r="L9" s="170"/>
      <c r="M9" s="170"/>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8"/>
      <c r="EZ9" s="28"/>
      <c r="FA9" s="28"/>
      <c r="FB9" s="28"/>
      <c r="FC9" s="28"/>
      <c r="FD9" s="28"/>
      <c r="FE9" s="28"/>
      <c r="FF9" s="28"/>
      <c r="FG9" s="28"/>
      <c r="FH9" s="28"/>
      <c r="FI9" s="28"/>
      <c r="FJ9" s="28"/>
      <c r="FK9" s="28"/>
      <c r="FL9" s="28"/>
      <c r="FM9" s="28"/>
      <c r="FN9" s="28"/>
      <c r="FO9" s="28"/>
      <c r="FP9" s="28"/>
      <c r="FQ9" s="28"/>
      <c r="FR9" s="28"/>
      <c r="FS9" s="28"/>
      <c r="FT9" s="28"/>
      <c r="FU9" s="28"/>
      <c r="FV9" s="28"/>
      <c r="FW9" s="28"/>
      <c r="FX9" s="28"/>
      <c r="FY9" s="28"/>
      <c r="FZ9" s="28"/>
      <c r="GA9" s="28"/>
      <c r="GB9" s="28"/>
      <c r="GC9" s="28"/>
      <c r="GD9" s="28"/>
      <c r="GE9" s="28"/>
      <c r="GF9" s="28"/>
      <c r="GG9" s="28"/>
      <c r="GH9" s="28"/>
      <c r="GI9" s="28"/>
      <c r="GJ9" s="28"/>
      <c r="GK9" s="28"/>
      <c r="GL9" s="28"/>
      <c r="GM9" s="28"/>
      <c r="GN9" s="28"/>
      <c r="GO9" s="28"/>
      <c r="GP9" s="28"/>
      <c r="GQ9" s="28"/>
      <c r="GR9" s="28"/>
      <c r="GS9" s="28"/>
      <c r="GT9" s="28"/>
      <c r="GU9" s="28"/>
      <c r="GV9" s="28"/>
      <c r="GW9" s="28"/>
      <c r="GX9" s="28"/>
      <c r="GY9" s="28"/>
      <c r="GZ9" s="28"/>
      <c r="HA9" s="28"/>
      <c r="HB9" s="28"/>
      <c r="HC9" s="28"/>
      <c r="HD9" s="28"/>
      <c r="HE9" s="28"/>
      <c r="HF9" s="28"/>
      <c r="HG9" s="28"/>
      <c r="HH9" s="28"/>
      <c r="HI9" s="28"/>
      <c r="HJ9" s="28"/>
      <c r="HK9" s="28"/>
      <c r="HL9" s="28"/>
      <c r="HM9" s="28"/>
      <c r="HN9" s="28"/>
      <c r="HO9" s="28"/>
      <c r="HP9" s="28"/>
      <c r="HQ9" s="28"/>
      <c r="HR9" s="28"/>
      <c r="HS9" s="28"/>
      <c r="HT9" s="28"/>
      <c r="HU9" s="28"/>
      <c r="HV9" s="28"/>
      <c r="HW9" s="28"/>
      <c r="HX9" s="28"/>
      <c r="HY9" s="28"/>
      <c r="HZ9" s="28"/>
      <c r="IA9" s="28"/>
      <c r="IB9" s="28"/>
      <c r="IC9" s="28"/>
      <c r="ID9" s="28"/>
      <c r="IE9" s="28"/>
      <c r="IF9" s="28"/>
      <c r="IG9" s="28"/>
      <c r="IH9" s="28"/>
      <c r="II9" s="28"/>
      <c r="IJ9" s="28"/>
      <c r="IK9" s="28"/>
      <c r="IL9" s="28"/>
      <c r="IM9" s="28"/>
      <c r="IN9" s="28"/>
      <c r="IO9" s="28"/>
      <c r="IP9" s="28"/>
      <c r="IQ9" s="28"/>
      <c r="IR9" s="28"/>
      <c r="IS9" s="28"/>
      <c r="IT9" s="28"/>
      <c r="IU9" s="28"/>
      <c r="IV9" s="28"/>
      <c r="IW9" s="28"/>
      <c r="IX9" s="28"/>
      <c r="IY9" s="28"/>
      <c r="IZ9" s="28"/>
      <c r="JA9" s="28"/>
      <c r="JB9" s="28"/>
      <c r="JC9" s="28"/>
      <c r="JD9" s="28"/>
      <c r="JE9" s="28"/>
      <c r="JF9" s="28"/>
      <c r="JG9" s="28"/>
      <c r="JH9" s="28"/>
      <c r="JI9" s="28"/>
      <c r="JJ9" s="28"/>
      <c r="JK9" s="28"/>
      <c r="JL9" s="28"/>
      <c r="JM9" s="28"/>
      <c r="JN9" s="28"/>
      <c r="JO9" s="28"/>
      <c r="JP9" s="28"/>
      <c r="JQ9" s="28"/>
      <c r="JR9" s="28"/>
      <c r="JS9" s="28"/>
      <c r="JT9" s="28"/>
      <c r="JU9" s="28"/>
      <c r="JV9" s="28"/>
      <c r="JW9" s="28"/>
      <c r="JX9" s="28"/>
      <c r="JY9" s="28"/>
      <c r="JZ9" s="28"/>
      <c r="KA9" s="28"/>
      <c r="KB9" s="28"/>
      <c r="KC9" s="28"/>
      <c r="KD9" s="28"/>
      <c r="KE9" s="28"/>
      <c r="KF9" s="28"/>
      <c r="KG9" s="28"/>
      <c r="KH9" s="28"/>
      <c r="KI9" s="28"/>
      <c r="KJ9" s="28"/>
      <c r="KK9" s="28"/>
      <c r="KL9" s="28"/>
      <c r="KM9" s="28"/>
      <c r="KN9" s="28"/>
      <c r="KO9" s="28"/>
      <c r="KP9" s="28"/>
      <c r="KQ9" s="28"/>
      <c r="KR9" s="28"/>
      <c r="KS9" s="28"/>
      <c r="KT9" s="28"/>
      <c r="KU9" s="28"/>
      <c r="KV9" s="28"/>
      <c r="KW9" s="28"/>
      <c r="KX9" s="28"/>
      <c r="KY9" s="28"/>
      <c r="KZ9" s="28"/>
      <c r="LA9" s="28"/>
      <c r="LB9" s="28"/>
      <c r="LC9" s="28"/>
      <c r="LD9" s="28"/>
      <c r="LE9" s="28"/>
      <c r="LF9" s="28"/>
      <c r="LG9" s="28"/>
      <c r="LH9" s="28"/>
      <c r="LI9" s="28"/>
      <c r="LJ9" s="28"/>
      <c r="LK9" s="28"/>
      <c r="LL9" s="28"/>
      <c r="LM9" s="28"/>
      <c r="LN9" s="28"/>
      <c r="LO9" s="28"/>
      <c r="LP9" s="28"/>
      <c r="LQ9" s="28"/>
      <c r="LR9" s="28"/>
      <c r="LS9" s="28"/>
      <c r="LT9" s="28"/>
      <c r="LU9" s="28"/>
      <c r="LV9" s="28"/>
      <c r="LW9" s="28"/>
      <c r="LX9" s="28"/>
      <c r="LY9" s="28"/>
      <c r="LZ9" s="28"/>
      <c r="MA9" s="28"/>
      <c r="MB9" s="28"/>
      <c r="MC9" s="28"/>
      <c r="MD9" s="28"/>
      <c r="ME9" s="28"/>
      <c r="MF9" s="28"/>
      <c r="MG9" s="28"/>
      <c r="MH9" s="28"/>
      <c r="MI9" s="28"/>
      <c r="MJ9" s="28"/>
    </row>
    <row r="10" spans="1:348" ht="30.75" thickBot="1" x14ac:dyDescent="0.3">
      <c r="A10" s="170"/>
      <c r="B10" s="34" t="s">
        <v>7</v>
      </c>
      <c r="C10" s="34" t="s">
        <v>8</v>
      </c>
      <c r="D10" s="34" t="s">
        <v>9</v>
      </c>
      <c r="E10" s="34" t="s">
        <v>10</v>
      </c>
      <c r="F10" s="34" t="s">
        <v>11</v>
      </c>
      <c r="G10" s="170"/>
      <c r="H10" s="170"/>
      <c r="I10" s="170"/>
      <c r="J10" s="170"/>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70"/>
      <c r="AH10" s="170"/>
      <c r="AI10" s="170"/>
      <c r="AJ10" s="170"/>
      <c r="AK10" s="170"/>
      <c r="AL10" s="170"/>
      <c r="AM10" s="170"/>
      <c r="AN10" s="170"/>
      <c r="AO10" s="170"/>
      <c r="AP10" s="170"/>
      <c r="AQ10" s="170"/>
      <c r="AR10" s="170"/>
      <c r="AS10" s="170"/>
      <c r="AT10" s="170"/>
      <c r="AU10" s="170"/>
      <c r="AV10" s="170"/>
      <c r="AW10" s="170"/>
      <c r="AX10" s="170"/>
      <c r="AY10" s="170"/>
      <c r="AZ10" s="170"/>
      <c r="BA10" s="170"/>
      <c r="BB10" s="170"/>
      <c r="BC10" s="170"/>
      <c r="BD10" s="170"/>
      <c r="BE10" s="170"/>
      <c r="BF10" s="170"/>
      <c r="BG10" s="170"/>
      <c r="BH10" s="170"/>
      <c r="BI10" s="170"/>
      <c r="BJ10" s="170"/>
      <c r="BK10" s="170"/>
      <c r="BL10" s="170"/>
      <c r="BM10" s="170"/>
      <c r="BN10" s="170"/>
      <c r="BO10" s="170"/>
      <c r="BP10" s="170"/>
      <c r="BQ10" s="170"/>
      <c r="BR10" s="170"/>
      <c r="BS10" s="170"/>
      <c r="BT10" s="170"/>
      <c r="BU10" s="170"/>
      <c r="BV10" s="170"/>
      <c r="BW10" s="170"/>
      <c r="BX10" s="170"/>
      <c r="BY10" s="170"/>
      <c r="BZ10" s="170"/>
      <c r="CA10" s="170"/>
      <c r="CB10" s="170"/>
      <c r="CC10" s="170"/>
      <c r="CD10" s="170"/>
      <c r="CE10" s="170"/>
      <c r="CF10" s="170"/>
      <c r="CG10" s="170"/>
      <c r="CH10" s="170"/>
      <c r="CI10" s="170"/>
      <c r="CJ10" s="170"/>
      <c r="CK10" s="170"/>
      <c r="CL10" s="170"/>
      <c r="CM10" s="170"/>
      <c r="CN10" s="170"/>
      <c r="CO10" s="170"/>
      <c r="CP10" s="170"/>
      <c r="CQ10" s="170"/>
      <c r="CR10" s="170"/>
      <c r="CS10" s="170"/>
      <c r="CT10" s="170"/>
      <c r="CU10" s="170"/>
      <c r="CV10" s="170"/>
      <c r="CW10" s="170"/>
      <c r="CX10" s="170"/>
      <c r="CY10" s="170"/>
      <c r="CZ10" s="170"/>
      <c r="DA10" s="170"/>
      <c r="DB10" s="170"/>
      <c r="DC10" s="170"/>
      <c r="DD10" s="170"/>
      <c r="DE10" s="170"/>
      <c r="DF10" s="170"/>
      <c r="DG10" s="170"/>
      <c r="DH10" s="170"/>
      <c r="DI10" s="170"/>
      <c r="DJ10" s="170"/>
      <c r="DK10" s="170"/>
      <c r="DL10" s="170"/>
      <c r="DM10" s="170"/>
      <c r="DN10" s="170"/>
      <c r="DO10" s="170"/>
      <c r="DP10" s="170"/>
      <c r="DQ10" s="170"/>
      <c r="DR10" s="170"/>
      <c r="DS10" s="170"/>
      <c r="DT10" s="170"/>
      <c r="DU10" s="170"/>
      <c r="DV10" s="170"/>
      <c r="DW10" s="170"/>
      <c r="DX10" s="170"/>
      <c r="DY10" s="170"/>
      <c r="DZ10" s="170"/>
      <c r="EA10" s="170"/>
      <c r="EB10" s="170"/>
      <c r="EC10" s="170"/>
      <c r="ED10" s="170"/>
      <c r="EE10" s="170"/>
      <c r="EF10" s="170"/>
      <c r="EG10" s="170"/>
      <c r="EH10" s="170"/>
      <c r="EI10" s="170"/>
      <c r="EJ10" s="170"/>
      <c r="EK10" s="170"/>
      <c r="EL10" s="170"/>
      <c r="EM10" s="170"/>
      <c r="EN10" s="170"/>
      <c r="EO10" s="170"/>
      <c r="EP10" s="170"/>
      <c r="EQ10" s="170"/>
      <c r="ER10" s="170"/>
      <c r="ES10" s="170"/>
      <c r="ET10" s="170"/>
      <c r="EU10" s="170"/>
      <c r="EV10" s="170"/>
      <c r="EW10" s="170"/>
      <c r="EX10" s="170"/>
      <c r="EY10" s="170"/>
      <c r="EZ10" s="170"/>
      <c r="FA10" s="170"/>
      <c r="FB10" s="170"/>
      <c r="FC10" s="170"/>
      <c r="FD10" s="170"/>
      <c r="FE10" s="170"/>
      <c r="FF10" s="170"/>
      <c r="FG10" s="170"/>
      <c r="FH10" s="170"/>
      <c r="FI10" s="170"/>
      <c r="FJ10" s="170"/>
      <c r="FK10" s="170"/>
      <c r="FL10" s="170"/>
      <c r="FM10" s="170"/>
      <c r="FN10" s="170"/>
      <c r="FO10" s="170"/>
      <c r="FP10" s="170"/>
      <c r="FQ10" s="170"/>
      <c r="FR10" s="170"/>
      <c r="FS10" s="170"/>
      <c r="FT10" s="170"/>
      <c r="FU10" s="170"/>
      <c r="FV10" s="170"/>
      <c r="FW10" s="170"/>
      <c r="FX10" s="170"/>
      <c r="FY10" s="170"/>
      <c r="FZ10" s="170"/>
      <c r="GA10" s="170"/>
      <c r="GB10" s="170"/>
      <c r="GC10" s="170"/>
      <c r="GD10" s="170"/>
      <c r="GE10" s="170"/>
      <c r="GF10" s="170"/>
      <c r="GG10" s="170"/>
      <c r="GH10" s="170"/>
      <c r="GI10" s="170"/>
      <c r="GJ10" s="170"/>
      <c r="GK10" s="170"/>
      <c r="GL10" s="170"/>
      <c r="GM10" s="170"/>
      <c r="GN10" s="170"/>
      <c r="GO10" s="170"/>
      <c r="GP10" s="170"/>
      <c r="GQ10" s="170"/>
      <c r="GR10" s="170"/>
      <c r="GS10" s="170"/>
      <c r="GT10" s="170"/>
      <c r="GU10" s="170"/>
      <c r="GV10" s="170"/>
      <c r="GW10" s="170"/>
      <c r="GX10" s="170"/>
      <c r="GY10" s="170"/>
      <c r="GZ10" s="170"/>
      <c r="HA10" s="170"/>
      <c r="HB10" s="170"/>
      <c r="HC10" s="170"/>
      <c r="HD10" s="170"/>
      <c r="HE10" s="170"/>
      <c r="HF10" s="170"/>
      <c r="HG10" s="170"/>
      <c r="HH10" s="170"/>
      <c r="HI10" s="170"/>
      <c r="HJ10" s="170"/>
      <c r="HK10" s="170"/>
      <c r="HL10" s="170"/>
      <c r="HM10" s="170"/>
      <c r="HN10" s="170"/>
      <c r="HO10" s="170"/>
      <c r="HP10" s="170"/>
      <c r="HQ10" s="170"/>
      <c r="HR10" s="170"/>
      <c r="HS10" s="170"/>
      <c r="HT10" s="170"/>
      <c r="HU10" s="170"/>
      <c r="HV10" s="170"/>
      <c r="HW10" s="170"/>
      <c r="HX10" s="170"/>
      <c r="HY10" s="170"/>
      <c r="HZ10" s="170"/>
      <c r="IA10" s="170"/>
      <c r="IB10" s="170"/>
      <c r="IC10" s="170"/>
      <c r="ID10" s="170"/>
      <c r="IE10" s="170"/>
      <c r="IF10" s="170"/>
      <c r="IG10" s="170"/>
      <c r="IH10" s="170"/>
      <c r="II10" s="170"/>
      <c r="IJ10" s="170"/>
      <c r="IK10" s="170"/>
      <c r="IL10" s="170"/>
      <c r="IM10" s="170"/>
      <c r="IN10" s="170"/>
      <c r="IO10" s="170"/>
      <c r="IP10" s="170"/>
      <c r="IQ10" s="170"/>
      <c r="IR10" s="170"/>
      <c r="IS10" s="170"/>
      <c r="IT10" s="170"/>
      <c r="IU10" s="170"/>
      <c r="IV10" s="170"/>
      <c r="IW10" s="170"/>
      <c r="IX10" s="170"/>
      <c r="IY10" s="170"/>
      <c r="IZ10" s="170"/>
      <c r="JA10" s="170"/>
      <c r="JB10" s="170"/>
      <c r="JC10" s="170"/>
      <c r="JD10" s="170"/>
      <c r="JE10" s="170"/>
      <c r="JF10" s="170"/>
      <c r="JG10" s="170"/>
      <c r="JH10" s="170"/>
      <c r="JI10" s="170"/>
      <c r="JJ10" s="170"/>
      <c r="JK10" s="170"/>
      <c r="JL10" s="170"/>
      <c r="JM10" s="170"/>
      <c r="JN10" s="170"/>
      <c r="JO10" s="170"/>
      <c r="JP10" s="170"/>
      <c r="JQ10" s="170"/>
      <c r="JR10" s="170"/>
      <c r="JS10" s="170"/>
      <c r="JT10" s="170"/>
      <c r="JU10" s="170"/>
      <c r="JV10" s="170"/>
      <c r="JW10" s="170"/>
      <c r="JX10" s="170"/>
      <c r="JY10" s="170"/>
      <c r="JZ10" s="170"/>
      <c r="KA10" s="170"/>
      <c r="KB10" s="170"/>
      <c r="KC10" s="170"/>
      <c r="KD10" s="170"/>
      <c r="KE10" s="170"/>
      <c r="KF10" s="170"/>
      <c r="KG10" s="170"/>
      <c r="KH10" s="170"/>
      <c r="KI10" s="170"/>
      <c r="KJ10" s="170"/>
      <c r="KK10" s="170"/>
      <c r="KL10" s="170"/>
      <c r="KM10" s="170"/>
      <c r="KN10" s="170"/>
      <c r="KO10" s="170"/>
      <c r="KP10" s="170"/>
      <c r="KQ10" s="170"/>
      <c r="KR10" s="170"/>
      <c r="KS10" s="170"/>
      <c r="KT10" s="170"/>
      <c r="KU10" s="170"/>
      <c r="KV10" s="170"/>
      <c r="KW10" s="170"/>
      <c r="KX10" s="170"/>
      <c r="KY10" s="170"/>
      <c r="KZ10" s="170"/>
      <c r="LA10" s="170"/>
      <c r="LB10" s="170"/>
      <c r="LC10" s="170"/>
      <c r="LD10" s="170"/>
      <c r="LE10" s="170"/>
      <c r="LF10" s="170"/>
      <c r="LG10" s="170"/>
      <c r="LH10" s="170"/>
      <c r="LI10" s="170"/>
      <c r="LJ10" s="170"/>
      <c r="LK10" s="170"/>
      <c r="LL10" s="170"/>
      <c r="LM10" s="170"/>
      <c r="LN10" s="170"/>
      <c r="LO10" s="170"/>
      <c r="LP10" s="170"/>
      <c r="LQ10" s="170"/>
      <c r="LR10" s="170"/>
      <c r="LS10" s="170"/>
      <c r="LT10" s="170"/>
      <c r="LU10" s="170"/>
      <c r="LV10" s="170"/>
      <c r="LW10" s="170"/>
      <c r="LX10" s="170"/>
      <c r="LY10" s="170"/>
      <c r="LZ10" s="170"/>
      <c r="MA10" s="170"/>
      <c r="MB10" s="170"/>
      <c r="MC10" s="170"/>
      <c r="MD10" s="170"/>
      <c r="ME10" s="170"/>
      <c r="MF10" s="170"/>
      <c r="MG10" s="171"/>
      <c r="MH10" s="171"/>
      <c r="MI10" s="171"/>
      <c r="MJ10" s="171"/>
    </row>
    <row r="11" spans="1:348" x14ac:dyDescent="0.25">
      <c r="A11" s="170"/>
      <c r="B11" s="172" t="s">
        <v>12</v>
      </c>
      <c r="C11" s="173">
        <v>40909.041666666664</v>
      </c>
      <c r="D11" s="174">
        <v>428.82</v>
      </c>
      <c r="E11" s="173">
        <v>41275.041666666664</v>
      </c>
      <c r="F11" s="175">
        <v>408.35</v>
      </c>
      <c r="G11" s="170"/>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70"/>
      <c r="AJ11" s="170"/>
      <c r="AK11" s="170"/>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170"/>
      <c r="BL11" s="170"/>
      <c r="BM11" s="170"/>
      <c r="BN11" s="170"/>
      <c r="BO11" s="170"/>
      <c r="BP11" s="170"/>
      <c r="BQ11" s="170"/>
      <c r="BR11" s="170"/>
      <c r="BS11" s="170"/>
      <c r="BT11" s="170"/>
      <c r="BU11" s="170"/>
      <c r="BV11" s="170"/>
      <c r="BW11" s="170"/>
      <c r="BX11" s="170"/>
      <c r="BY11" s="170"/>
      <c r="BZ11" s="170"/>
      <c r="CA11" s="170"/>
      <c r="CB11" s="170"/>
      <c r="CC11" s="170"/>
      <c r="CD11" s="170"/>
      <c r="CE11" s="170"/>
      <c r="CF11" s="170"/>
      <c r="CG11" s="170"/>
      <c r="CH11" s="170"/>
      <c r="CI11" s="170"/>
      <c r="CJ11" s="170"/>
      <c r="CK11" s="170"/>
      <c r="CL11" s="170"/>
      <c r="CM11" s="170"/>
      <c r="CN11" s="170"/>
      <c r="CO11" s="170"/>
      <c r="CP11" s="170"/>
      <c r="CQ11" s="170"/>
      <c r="CR11" s="170"/>
      <c r="CS11" s="170"/>
      <c r="CT11" s="170"/>
      <c r="CU11" s="170"/>
      <c r="CV11" s="170"/>
      <c r="CW11" s="170"/>
      <c r="CX11" s="170"/>
      <c r="CY11" s="170"/>
      <c r="CZ11" s="170"/>
      <c r="DA11" s="170"/>
      <c r="DB11" s="170"/>
      <c r="DC11" s="170"/>
      <c r="DD11" s="170"/>
      <c r="DE11" s="170"/>
      <c r="DF11" s="170"/>
      <c r="DG11" s="170"/>
      <c r="DH11" s="170"/>
      <c r="DI11" s="170"/>
      <c r="DJ11" s="170"/>
      <c r="DK11" s="170"/>
      <c r="DL11" s="170"/>
      <c r="DM11" s="170"/>
      <c r="DN11" s="170"/>
      <c r="DO11" s="170"/>
      <c r="DP11" s="170"/>
      <c r="DQ11" s="170"/>
      <c r="DR11" s="170"/>
      <c r="DS11" s="170"/>
      <c r="DT11" s="170"/>
      <c r="DU11" s="170"/>
      <c r="DV11" s="170"/>
      <c r="DW11" s="170"/>
      <c r="DX11" s="170"/>
      <c r="DY11" s="170"/>
      <c r="DZ11" s="170"/>
      <c r="EA11" s="170"/>
      <c r="EB11" s="170"/>
      <c r="EC11" s="170"/>
      <c r="ED11" s="170"/>
      <c r="EE11" s="170"/>
      <c r="EF11" s="170"/>
      <c r="EG11" s="170"/>
      <c r="EH11" s="170"/>
      <c r="EI11" s="170"/>
      <c r="EJ11" s="170"/>
      <c r="EK11" s="170"/>
      <c r="EL11" s="170"/>
      <c r="EM11" s="170"/>
      <c r="EN11" s="170"/>
      <c r="EO11" s="170"/>
      <c r="EP11" s="170"/>
      <c r="EQ11" s="170"/>
      <c r="ER11" s="170"/>
      <c r="ES11" s="170"/>
      <c r="ET11" s="170"/>
      <c r="EU11" s="170"/>
      <c r="EV11" s="170"/>
      <c r="EW11" s="170"/>
      <c r="EX11" s="170"/>
      <c r="EY11" s="170"/>
      <c r="EZ11" s="170"/>
      <c r="FA11" s="170"/>
      <c r="FB11" s="170"/>
      <c r="FC11" s="170"/>
      <c r="FD11" s="170"/>
      <c r="FE11" s="170"/>
      <c r="FF11" s="170"/>
      <c r="FG11" s="170"/>
      <c r="FH11" s="170"/>
      <c r="FI11" s="170"/>
      <c r="FJ11" s="170"/>
      <c r="FK11" s="170"/>
      <c r="FL11" s="170"/>
      <c r="FM11" s="170"/>
      <c r="FN11" s="170"/>
      <c r="FO11" s="170"/>
      <c r="FP11" s="170"/>
      <c r="FQ11" s="170"/>
      <c r="FR11" s="170"/>
      <c r="FS11" s="170"/>
      <c r="FT11" s="170"/>
      <c r="FU11" s="170"/>
      <c r="FV11" s="170"/>
      <c r="FW11" s="170"/>
      <c r="FX11" s="170"/>
      <c r="FY11" s="170"/>
      <c r="FZ11" s="170"/>
      <c r="GA11" s="170"/>
      <c r="GB11" s="170"/>
      <c r="GC11" s="170"/>
      <c r="GD11" s="170"/>
      <c r="GE11" s="170"/>
      <c r="GF11" s="170"/>
      <c r="GG11" s="170"/>
      <c r="GH11" s="170"/>
      <c r="GI11" s="170"/>
      <c r="GJ11" s="170"/>
      <c r="GK11" s="170"/>
      <c r="GL11" s="170"/>
      <c r="GM11" s="170"/>
      <c r="GN11" s="170"/>
      <c r="GO11" s="170"/>
      <c r="GP11" s="170"/>
      <c r="GQ11" s="170"/>
      <c r="GR11" s="170"/>
      <c r="GS11" s="170"/>
      <c r="GT11" s="170"/>
      <c r="GU11" s="170"/>
      <c r="GV11" s="170"/>
      <c r="GW11" s="170"/>
      <c r="GX11" s="170"/>
      <c r="GY11" s="170"/>
      <c r="GZ11" s="170"/>
      <c r="HA11" s="170"/>
      <c r="HB11" s="170"/>
      <c r="HC11" s="170"/>
      <c r="HD11" s="170"/>
      <c r="HE11" s="170"/>
      <c r="HF11" s="170"/>
      <c r="HG11" s="170"/>
      <c r="HH11" s="170"/>
      <c r="HI11" s="170"/>
      <c r="HJ11" s="170"/>
      <c r="HK11" s="170"/>
      <c r="HL11" s="170"/>
      <c r="HM11" s="170"/>
      <c r="HN11" s="170"/>
      <c r="HO11" s="170"/>
      <c r="HP11" s="170"/>
      <c r="HQ11" s="170"/>
      <c r="HR11" s="170"/>
      <c r="HS11" s="170"/>
      <c r="HT11" s="170"/>
      <c r="HU11" s="170"/>
      <c r="HV11" s="170"/>
      <c r="HW11" s="170"/>
      <c r="HX11" s="170"/>
      <c r="HY11" s="170"/>
      <c r="HZ11" s="170"/>
      <c r="IA11" s="170"/>
      <c r="IB11" s="170"/>
      <c r="IC11" s="170"/>
      <c r="ID11" s="170"/>
      <c r="IE11" s="170"/>
      <c r="IF11" s="170"/>
      <c r="IG11" s="170"/>
      <c r="IH11" s="170"/>
      <c r="II11" s="170"/>
      <c r="IJ11" s="170"/>
      <c r="IK11" s="170"/>
      <c r="IL11" s="170"/>
      <c r="IM11" s="170"/>
      <c r="IN11" s="170"/>
      <c r="IO11" s="170"/>
      <c r="IP11" s="170"/>
      <c r="IQ11" s="170"/>
      <c r="IR11" s="170"/>
      <c r="IS11" s="170"/>
      <c r="IT11" s="170"/>
      <c r="IU11" s="170"/>
      <c r="IV11" s="170"/>
      <c r="IW11" s="170"/>
      <c r="IX11" s="170"/>
      <c r="IY11" s="170"/>
      <c r="IZ11" s="170"/>
      <c r="JA11" s="170"/>
      <c r="JB11" s="170"/>
      <c r="JC11" s="170"/>
      <c r="JD11" s="170"/>
      <c r="JE11" s="170"/>
      <c r="JF11" s="170"/>
      <c r="JG11" s="170"/>
      <c r="JH11" s="170"/>
      <c r="JI11" s="170"/>
      <c r="JJ11" s="170"/>
      <c r="JK11" s="170"/>
      <c r="JL11" s="170"/>
      <c r="JM11" s="170"/>
      <c r="JN11" s="170"/>
      <c r="JO11" s="170"/>
      <c r="JP11" s="170"/>
      <c r="JQ11" s="170"/>
      <c r="JR11" s="170"/>
      <c r="JS11" s="170"/>
      <c r="JT11" s="170"/>
      <c r="JU11" s="170"/>
      <c r="JV11" s="170"/>
      <c r="JW11" s="170"/>
      <c r="JX11" s="170"/>
      <c r="JY11" s="170"/>
      <c r="JZ11" s="170"/>
      <c r="KA11" s="170"/>
      <c r="KB11" s="170"/>
      <c r="KC11" s="170"/>
      <c r="KD11" s="170"/>
      <c r="KE11" s="170"/>
      <c r="KF11" s="170"/>
      <c r="KG11" s="170"/>
      <c r="KH11" s="170"/>
      <c r="KI11" s="170"/>
      <c r="KJ11" s="170"/>
      <c r="KK11" s="170"/>
      <c r="KL11" s="170"/>
      <c r="KM11" s="170"/>
      <c r="KN11" s="170"/>
      <c r="KO11" s="170"/>
      <c r="KP11" s="170"/>
      <c r="KQ11" s="170"/>
      <c r="KR11" s="170"/>
      <c r="KS11" s="170"/>
      <c r="KT11" s="170"/>
      <c r="KU11" s="170"/>
      <c r="KV11" s="170"/>
      <c r="KW11" s="170"/>
      <c r="KX11" s="170"/>
      <c r="KY11" s="170"/>
      <c r="KZ11" s="170"/>
      <c r="LA11" s="170"/>
      <c r="LB11" s="170"/>
      <c r="LC11" s="170"/>
      <c r="LD11" s="170"/>
      <c r="LE11" s="170"/>
      <c r="LF11" s="170"/>
      <c r="LG11" s="170"/>
      <c r="LH11" s="170"/>
      <c r="LI11" s="170"/>
      <c r="LJ11" s="170"/>
      <c r="LK11" s="170"/>
      <c r="LL11" s="170"/>
      <c r="LM11" s="170"/>
      <c r="LN11" s="170"/>
      <c r="LO11" s="170"/>
      <c r="LP11" s="170"/>
      <c r="LQ11" s="170"/>
      <c r="LR11" s="170"/>
      <c r="LS11" s="170"/>
      <c r="LT11" s="170"/>
      <c r="LU11" s="170"/>
      <c r="LV11" s="170"/>
      <c r="LW11" s="170"/>
      <c r="LX11" s="170"/>
      <c r="LY11" s="170"/>
      <c r="LZ11" s="170"/>
      <c r="MA11" s="170"/>
      <c r="MB11" s="170"/>
      <c r="MC11" s="170"/>
      <c r="MD11" s="170"/>
      <c r="ME11" s="170"/>
      <c r="MF11" s="170"/>
      <c r="MG11" s="170"/>
      <c r="MH11" s="170"/>
      <c r="MI11" s="170"/>
      <c r="MJ11" s="170"/>
    </row>
    <row r="12" spans="1:348" x14ac:dyDescent="0.25">
      <c r="A12" s="170"/>
      <c r="B12" s="176">
        <v>1</v>
      </c>
      <c r="C12" s="177"/>
      <c r="D12" s="178"/>
      <c r="E12" s="177"/>
      <c r="F12" s="179"/>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170"/>
      <c r="AL12" s="170"/>
      <c r="AM12" s="170"/>
      <c r="AN12" s="170"/>
      <c r="AO12" s="170"/>
      <c r="AP12" s="170"/>
      <c r="AQ12" s="170"/>
      <c r="AR12" s="170"/>
      <c r="AS12" s="170"/>
      <c r="AT12" s="170"/>
      <c r="AU12" s="170"/>
      <c r="AV12" s="170"/>
      <c r="AW12" s="170"/>
      <c r="AX12" s="170"/>
      <c r="AY12" s="170"/>
      <c r="AZ12" s="170"/>
      <c r="BA12" s="170"/>
      <c r="BB12" s="170"/>
      <c r="BC12" s="170"/>
      <c r="BD12" s="170"/>
      <c r="BE12" s="170"/>
      <c r="BF12" s="170"/>
      <c r="BG12" s="170"/>
      <c r="BH12" s="170"/>
      <c r="BI12" s="170"/>
      <c r="BJ12" s="170"/>
      <c r="BK12" s="170"/>
      <c r="BL12" s="170"/>
      <c r="BM12" s="170"/>
      <c r="BN12" s="170"/>
      <c r="BO12" s="170"/>
      <c r="BP12" s="170"/>
      <c r="BQ12" s="170"/>
      <c r="BR12" s="170"/>
      <c r="BS12" s="170"/>
      <c r="BT12" s="170"/>
      <c r="BU12" s="170"/>
      <c r="BV12" s="170"/>
      <c r="BW12" s="170"/>
      <c r="BX12" s="170"/>
      <c r="BY12" s="170"/>
      <c r="BZ12" s="170"/>
      <c r="CA12" s="170"/>
      <c r="CB12" s="170"/>
      <c r="CC12" s="170"/>
      <c r="CD12" s="170"/>
      <c r="CE12" s="170"/>
      <c r="CF12" s="170"/>
      <c r="CG12" s="170"/>
      <c r="CH12" s="170"/>
      <c r="CI12" s="170"/>
      <c r="CJ12" s="170"/>
      <c r="CK12" s="170"/>
      <c r="CL12" s="170"/>
      <c r="CM12" s="170"/>
      <c r="CN12" s="170"/>
      <c r="CO12" s="170"/>
      <c r="CP12" s="170"/>
      <c r="CQ12" s="170"/>
      <c r="CR12" s="170"/>
      <c r="CS12" s="170"/>
      <c r="CT12" s="170"/>
      <c r="CU12" s="170"/>
      <c r="CV12" s="170"/>
      <c r="CW12" s="170"/>
      <c r="CX12" s="170"/>
      <c r="CY12" s="170"/>
      <c r="CZ12" s="170"/>
      <c r="DA12" s="170"/>
      <c r="DB12" s="170"/>
      <c r="DC12" s="170"/>
      <c r="DD12" s="170"/>
      <c r="DE12" s="170"/>
      <c r="DF12" s="170"/>
      <c r="DG12" s="170"/>
      <c r="DH12" s="170"/>
      <c r="DI12" s="170"/>
      <c r="DJ12" s="170"/>
      <c r="DK12" s="170"/>
      <c r="DL12" s="170"/>
      <c r="DM12" s="170"/>
      <c r="DN12" s="170"/>
      <c r="DO12" s="170"/>
      <c r="DP12" s="170"/>
      <c r="DQ12" s="170"/>
      <c r="DR12" s="170"/>
      <c r="DS12" s="170"/>
      <c r="DT12" s="170"/>
      <c r="DU12" s="170"/>
      <c r="DV12" s="170"/>
      <c r="DW12" s="170"/>
      <c r="DX12" s="170"/>
      <c r="DY12" s="170"/>
      <c r="DZ12" s="170"/>
      <c r="EA12" s="170"/>
      <c r="EB12" s="170"/>
      <c r="EC12" s="170"/>
      <c r="ED12" s="170"/>
      <c r="EE12" s="170"/>
      <c r="EF12" s="170"/>
      <c r="EG12" s="170"/>
      <c r="EH12" s="170"/>
      <c r="EI12" s="170"/>
      <c r="EJ12" s="170"/>
      <c r="EK12" s="170"/>
      <c r="EL12" s="170"/>
      <c r="EM12" s="170"/>
      <c r="EN12" s="170"/>
      <c r="EO12" s="170"/>
      <c r="EP12" s="170"/>
      <c r="EQ12" s="170"/>
      <c r="ER12" s="170"/>
      <c r="ES12" s="170"/>
      <c r="ET12" s="170"/>
      <c r="EU12" s="170"/>
      <c r="EV12" s="170"/>
      <c r="EW12" s="170"/>
      <c r="EX12" s="170"/>
      <c r="EY12" s="170"/>
      <c r="EZ12" s="170"/>
      <c r="FA12" s="170"/>
      <c r="FB12" s="170"/>
      <c r="FC12" s="170"/>
      <c r="FD12" s="170"/>
      <c r="FE12" s="170"/>
      <c r="FF12" s="170"/>
      <c r="FG12" s="170"/>
      <c r="FH12" s="170"/>
      <c r="FI12" s="170"/>
      <c r="FJ12" s="170"/>
      <c r="FK12" s="170"/>
      <c r="FL12" s="170"/>
      <c r="FM12" s="170"/>
      <c r="FN12" s="170"/>
      <c r="FO12" s="170"/>
      <c r="FP12" s="170"/>
      <c r="FQ12" s="170"/>
      <c r="FR12" s="170"/>
      <c r="FS12" s="170"/>
      <c r="FT12" s="170"/>
      <c r="FU12" s="170"/>
      <c r="FV12" s="170"/>
      <c r="FW12" s="170"/>
      <c r="FX12" s="170"/>
      <c r="FY12" s="170"/>
      <c r="FZ12" s="170"/>
      <c r="GA12" s="170"/>
      <c r="GB12" s="170"/>
      <c r="GC12" s="170"/>
      <c r="GD12" s="170"/>
      <c r="GE12" s="170"/>
      <c r="GF12" s="170"/>
      <c r="GG12" s="170"/>
      <c r="GH12" s="170"/>
      <c r="GI12" s="170"/>
      <c r="GJ12" s="170"/>
      <c r="GK12" s="170"/>
      <c r="GL12" s="170"/>
      <c r="GM12" s="170"/>
      <c r="GN12" s="170"/>
      <c r="GO12" s="170"/>
      <c r="GP12" s="170"/>
      <c r="GQ12" s="170"/>
      <c r="GR12" s="170"/>
      <c r="GS12" s="170"/>
      <c r="GT12" s="170"/>
      <c r="GU12" s="170"/>
      <c r="GV12" s="170"/>
      <c r="GW12" s="170"/>
      <c r="GX12" s="170"/>
      <c r="GY12" s="170"/>
      <c r="GZ12" s="170"/>
      <c r="HA12" s="170"/>
      <c r="HB12" s="170"/>
      <c r="HC12" s="170"/>
      <c r="HD12" s="170"/>
      <c r="HE12" s="170"/>
      <c r="HF12" s="170"/>
      <c r="HG12" s="170"/>
      <c r="HH12" s="170"/>
      <c r="HI12" s="170"/>
      <c r="HJ12" s="170"/>
      <c r="HK12" s="170"/>
      <c r="HL12" s="170"/>
      <c r="HM12" s="170"/>
      <c r="HN12" s="170"/>
      <c r="HO12" s="170"/>
      <c r="HP12" s="170"/>
      <c r="HQ12" s="170"/>
      <c r="HR12" s="170"/>
      <c r="HS12" s="170"/>
      <c r="HT12" s="170"/>
      <c r="HU12" s="170"/>
      <c r="HV12" s="170"/>
      <c r="HW12" s="170"/>
      <c r="HX12" s="170"/>
      <c r="HY12" s="170"/>
      <c r="HZ12" s="170"/>
      <c r="IA12" s="170"/>
      <c r="IB12" s="170"/>
      <c r="IC12" s="170"/>
      <c r="ID12" s="170"/>
      <c r="IE12" s="170"/>
      <c r="IF12" s="170"/>
      <c r="IG12" s="170"/>
      <c r="IH12" s="170"/>
      <c r="II12" s="170"/>
      <c r="IJ12" s="170"/>
      <c r="IK12" s="170"/>
      <c r="IL12" s="170"/>
      <c r="IM12" s="170"/>
      <c r="IN12" s="170"/>
      <c r="IO12" s="170"/>
      <c r="IP12" s="170"/>
      <c r="IQ12" s="170"/>
      <c r="IR12" s="170"/>
      <c r="IS12" s="170"/>
      <c r="IT12" s="170"/>
      <c r="IU12" s="170"/>
      <c r="IV12" s="170"/>
      <c r="IW12" s="170"/>
      <c r="IX12" s="170"/>
      <c r="IY12" s="170"/>
      <c r="IZ12" s="170"/>
      <c r="JA12" s="170"/>
      <c r="JB12" s="170"/>
      <c r="JC12" s="170"/>
      <c r="JD12" s="170"/>
      <c r="JE12" s="170"/>
      <c r="JF12" s="170"/>
      <c r="JG12" s="170"/>
      <c r="JH12" s="170"/>
      <c r="JI12" s="170"/>
      <c r="JJ12" s="170"/>
      <c r="JK12" s="170"/>
      <c r="JL12" s="170"/>
      <c r="JM12" s="170"/>
      <c r="JN12" s="170"/>
      <c r="JO12" s="170"/>
      <c r="JP12" s="170"/>
      <c r="JQ12" s="170"/>
      <c r="JR12" s="170"/>
      <c r="JS12" s="170"/>
      <c r="JT12" s="170"/>
      <c r="JU12" s="170"/>
      <c r="JV12" s="170"/>
      <c r="JW12" s="170"/>
      <c r="JX12" s="170"/>
      <c r="JY12" s="170"/>
      <c r="JZ12" s="170"/>
      <c r="KA12" s="170"/>
      <c r="KB12" s="170"/>
      <c r="KC12" s="170"/>
      <c r="KD12" s="170"/>
      <c r="KE12" s="170"/>
      <c r="KF12" s="170"/>
      <c r="KG12" s="170"/>
      <c r="KH12" s="170"/>
      <c r="KI12" s="170"/>
      <c r="KJ12" s="170"/>
      <c r="KK12" s="170"/>
      <c r="KL12" s="170"/>
      <c r="KM12" s="170"/>
      <c r="KN12" s="170"/>
      <c r="KO12" s="170"/>
      <c r="KP12" s="170"/>
      <c r="KQ12" s="170"/>
      <c r="KR12" s="170"/>
      <c r="KS12" s="170"/>
      <c r="KT12" s="170"/>
      <c r="KU12" s="170"/>
      <c r="KV12" s="170"/>
      <c r="KW12" s="170"/>
      <c r="KX12" s="170"/>
      <c r="KY12" s="170"/>
      <c r="KZ12" s="170"/>
      <c r="LA12" s="170"/>
      <c r="LB12" s="170"/>
      <c r="LC12" s="170"/>
      <c r="LD12" s="170"/>
      <c r="LE12" s="170"/>
      <c r="LF12" s="170"/>
      <c r="LG12" s="170"/>
      <c r="LH12" s="170"/>
      <c r="LI12" s="170"/>
      <c r="LJ12" s="170"/>
      <c r="LK12" s="170"/>
      <c r="LL12" s="170"/>
      <c r="LM12" s="170"/>
      <c r="LN12" s="170"/>
      <c r="LO12" s="170"/>
      <c r="LP12" s="170"/>
      <c r="LQ12" s="170"/>
      <c r="LR12" s="170"/>
      <c r="LS12" s="170"/>
      <c r="LT12" s="170"/>
      <c r="LU12" s="170"/>
      <c r="LV12" s="170"/>
      <c r="LW12" s="170"/>
      <c r="LX12" s="170"/>
      <c r="LY12" s="170"/>
      <c r="LZ12" s="170"/>
      <c r="MA12" s="170"/>
      <c r="MB12" s="170"/>
      <c r="MC12" s="170"/>
      <c r="MD12" s="170"/>
      <c r="ME12" s="170"/>
      <c r="MF12" s="170"/>
      <c r="MG12" s="171"/>
      <c r="MH12" s="171"/>
      <c r="MI12" s="171"/>
      <c r="MJ12" s="171"/>
    </row>
    <row r="13" spans="1:348" x14ac:dyDescent="0.25">
      <c r="A13" s="170"/>
      <c r="B13" s="172">
        <v>2</v>
      </c>
      <c r="C13" s="180"/>
      <c r="D13" s="181"/>
      <c r="E13" s="180"/>
      <c r="F13" s="182"/>
      <c r="G13" s="170"/>
      <c r="H13" s="170"/>
      <c r="I13" s="170"/>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c r="AL13" s="170"/>
      <c r="AM13" s="170"/>
      <c r="AN13" s="170"/>
      <c r="AO13" s="170"/>
      <c r="AP13" s="170"/>
      <c r="AQ13" s="170"/>
      <c r="AR13" s="170"/>
      <c r="AS13" s="170"/>
      <c r="AT13" s="170"/>
      <c r="AU13" s="170"/>
      <c r="AV13" s="170"/>
      <c r="AW13" s="170"/>
      <c r="AX13" s="170"/>
      <c r="AY13" s="170"/>
      <c r="AZ13" s="170"/>
      <c r="BA13" s="170"/>
      <c r="BB13" s="170"/>
      <c r="BC13" s="170"/>
      <c r="BD13" s="170"/>
      <c r="BE13" s="170"/>
      <c r="BF13" s="170"/>
      <c r="BG13" s="170"/>
      <c r="BH13" s="170"/>
      <c r="BI13" s="170"/>
      <c r="BJ13" s="170"/>
      <c r="BK13" s="170"/>
      <c r="BL13" s="170"/>
      <c r="BM13" s="170"/>
      <c r="BN13" s="170"/>
      <c r="BO13" s="170"/>
      <c r="BP13" s="170"/>
      <c r="BQ13" s="170"/>
      <c r="BR13" s="170"/>
      <c r="BS13" s="170"/>
      <c r="BT13" s="170"/>
      <c r="BU13" s="170"/>
      <c r="BV13" s="170"/>
      <c r="BW13" s="170"/>
      <c r="BX13" s="170"/>
      <c r="BY13" s="170"/>
      <c r="BZ13" s="170"/>
      <c r="CA13" s="170"/>
      <c r="CB13" s="170"/>
      <c r="CC13" s="170"/>
      <c r="CD13" s="170"/>
      <c r="CE13" s="170"/>
      <c r="CF13" s="170"/>
      <c r="CG13" s="170"/>
      <c r="CH13" s="170"/>
      <c r="CI13" s="170"/>
      <c r="CJ13" s="170"/>
      <c r="CK13" s="170"/>
      <c r="CL13" s="170"/>
      <c r="CM13" s="170"/>
      <c r="CN13" s="170"/>
      <c r="CO13" s="170"/>
      <c r="CP13" s="170"/>
      <c r="CQ13" s="170"/>
      <c r="CR13" s="170"/>
      <c r="CS13" s="170"/>
      <c r="CT13" s="170"/>
      <c r="CU13" s="170"/>
      <c r="CV13" s="170"/>
      <c r="CW13" s="170"/>
      <c r="CX13" s="170"/>
      <c r="CY13" s="170"/>
      <c r="CZ13" s="170"/>
      <c r="DA13" s="170"/>
      <c r="DB13" s="170"/>
      <c r="DC13" s="170"/>
      <c r="DD13" s="170"/>
      <c r="DE13" s="170"/>
      <c r="DF13" s="170"/>
      <c r="DG13" s="170"/>
      <c r="DH13" s="170"/>
      <c r="DI13" s="170"/>
      <c r="DJ13" s="170"/>
      <c r="DK13" s="170"/>
      <c r="DL13" s="170"/>
      <c r="DM13" s="170"/>
      <c r="DN13" s="170"/>
      <c r="DO13" s="170"/>
      <c r="DP13" s="170"/>
      <c r="DQ13" s="170"/>
      <c r="DR13" s="170"/>
      <c r="DS13" s="170"/>
      <c r="DT13" s="170"/>
      <c r="DU13" s="170"/>
      <c r="DV13" s="170"/>
      <c r="DW13" s="170"/>
      <c r="DX13" s="170"/>
      <c r="DY13" s="170"/>
      <c r="DZ13" s="170"/>
      <c r="EA13" s="170"/>
      <c r="EB13" s="170"/>
      <c r="EC13" s="170"/>
      <c r="ED13" s="170"/>
      <c r="EE13" s="170"/>
      <c r="EF13" s="170"/>
      <c r="EG13" s="170"/>
      <c r="EH13" s="170"/>
      <c r="EI13" s="170"/>
      <c r="EJ13" s="170"/>
      <c r="EK13" s="170"/>
      <c r="EL13" s="170"/>
      <c r="EM13" s="170"/>
      <c r="EN13" s="170"/>
      <c r="EO13" s="170"/>
      <c r="EP13" s="170"/>
      <c r="EQ13" s="170"/>
      <c r="ER13" s="170"/>
      <c r="ES13" s="170"/>
      <c r="ET13" s="170"/>
      <c r="EU13" s="170"/>
      <c r="EV13" s="170"/>
      <c r="EW13" s="170"/>
      <c r="EX13" s="170"/>
      <c r="EY13" s="170"/>
      <c r="EZ13" s="170"/>
      <c r="FA13" s="170"/>
      <c r="FB13" s="170"/>
      <c r="FC13" s="170"/>
      <c r="FD13" s="170"/>
      <c r="FE13" s="170"/>
      <c r="FF13" s="170"/>
      <c r="FG13" s="170"/>
      <c r="FH13" s="170"/>
      <c r="FI13" s="170"/>
      <c r="FJ13" s="170"/>
      <c r="FK13" s="170"/>
      <c r="FL13" s="170"/>
      <c r="FM13" s="170"/>
      <c r="FN13" s="170"/>
      <c r="FO13" s="170"/>
      <c r="FP13" s="170"/>
      <c r="FQ13" s="170"/>
      <c r="FR13" s="170"/>
      <c r="FS13" s="170"/>
      <c r="FT13" s="170"/>
      <c r="FU13" s="170"/>
      <c r="FV13" s="170"/>
      <c r="FW13" s="170"/>
      <c r="FX13" s="170"/>
      <c r="FY13" s="170"/>
      <c r="FZ13" s="170"/>
      <c r="GA13" s="170"/>
      <c r="GB13" s="170"/>
      <c r="GC13" s="170"/>
      <c r="GD13" s="170"/>
      <c r="GE13" s="170"/>
      <c r="GF13" s="170"/>
      <c r="GG13" s="170"/>
      <c r="GH13" s="170"/>
      <c r="GI13" s="170"/>
      <c r="GJ13" s="170"/>
      <c r="GK13" s="170"/>
      <c r="GL13" s="170"/>
      <c r="GM13" s="170"/>
      <c r="GN13" s="170"/>
      <c r="GO13" s="170"/>
      <c r="GP13" s="170"/>
      <c r="GQ13" s="170"/>
      <c r="GR13" s="170"/>
      <c r="GS13" s="170"/>
      <c r="GT13" s="170"/>
      <c r="GU13" s="170"/>
      <c r="GV13" s="170"/>
      <c r="GW13" s="170"/>
      <c r="GX13" s="170"/>
      <c r="GY13" s="170"/>
      <c r="GZ13" s="170"/>
      <c r="HA13" s="170"/>
      <c r="HB13" s="170"/>
      <c r="HC13" s="170"/>
      <c r="HD13" s="170"/>
      <c r="HE13" s="170"/>
      <c r="HF13" s="170"/>
      <c r="HG13" s="170"/>
      <c r="HH13" s="170"/>
      <c r="HI13" s="170"/>
      <c r="HJ13" s="170"/>
      <c r="HK13" s="170"/>
      <c r="HL13" s="170"/>
      <c r="HM13" s="170"/>
      <c r="HN13" s="170"/>
      <c r="HO13" s="170"/>
      <c r="HP13" s="170"/>
      <c r="HQ13" s="170"/>
      <c r="HR13" s="170"/>
      <c r="HS13" s="170"/>
      <c r="HT13" s="170"/>
      <c r="HU13" s="170"/>
      <c r="HV13" s="170"/>
      <c r="HW13" s="170"/>
      <c r="HX13" s="170"/>
      <c r="HY13" s="170"/>
      <c r="HZ13" s="170"/>
      <c r="IA13" s="170"/>
      <c r="IB13" s="170"/>
      <c r="IC13" s="170"/>
      <c r="ID13" s="170"/>
      <c r="IE13" s="170"/>
      <c r="IF13" s="170"/>
      <c r="IG13" s="170"/>
      <c r="IH13" s="170"/>
      <c r="II13" s="170"/>
      <c r="IJ13" s="170"/>
      <c r="IK13" s="170"/>
      <c r="IL13" s="170"/>
      <c r="IM13" s="170"/>
      <c r="IN13" s="170"/>
      <c r="IO13" s="170"/>
      <c r="IP13" s="170"/>
      <c r="IQ13" s="170"/>
      <c r="IR13" s="170"/>
      <c r="IS13" s="170"/>
      <c r="IT13" s="170"/>
      <c r="IU13" s="170"/>
      <c r="IV13" s="170"/>
      <c r="IW13" s="170"/>
      <c r="IX13" s="170"/>
      <c r="IY13" s="170"/>
      <c r="IZ13" s="170"/>
      <c r="JA13" s="170"/>
      <c r="JB13" s="170"/>
      <c r="JC13" s="170"/>
      <c r="JD13" s="170"/>
      <c r="JE13" s="170"/>
      <c r="JF13" s="170"/>
      <c r="JG13" s="170"/>
      <c r="JH13" s="170"/>
      <c r="JI13" s="170"/>
      <c r="JJ13" s="170"/>
      <c r="JK13" s="170"/>
      <c r="JL13" s="170"/>
      <c r="JM13" s="170"/>
      <c r="JN13" s="170"/>
      <c r="JO13" s="170"/>
      <c r="JP13" s="170"/>
      <c r="JQ13" s="170"/>
      <c r="JR13" s="170"/>
      <c r="JS13" s="170"/>
      <c r="JT13" s="170"/>
      <c r="JU13" s="170"/>
      <c r="JV13" s="170"/>
      <c r="JW13" s="170"/>
      <c r="JX13" s="170"/>
      <c r="JY13" s="170"/>
      <c r="JZ13" s="170"/>
      <c r="KA13" s="170"/>
      <c r="KB13" s="170"/>
      <c r="KC13" s="170"/>
      <c r="KD13" s="170"/>
      <c r="KE13" s="170"/>
      <c r="KF13" s="170"/>
      <c r="KG13" s="170"/>
      <c r="KH13" s="170"/>
      <c r="KI13" s="170"/>
      <c r="KJ13" s="170"/>
      <c r="KK13" s="170"/>
      <c r="KL13" s="170"/>
      <c r="KM13" s="170"/>
      <c r="KN13" s="170"/>
      <c r="KO13" s="170"/>
      <c r="KP13" s="170"/>
      <c r="KQ13" s="170"/>
      <c r="KR13" s="170"/>
      <c r="KS13" s="170"/>
      <c r="KT13" s="170"/>
      <c r="KU13" s="170"/>
      <c r="KV13" s="170"/>
      <c r="KW13" s="170"/>
      <c r="KX13" s="170"/>
      <c r="KY13" s="170"/>
      <c r="KZ13" s="170"/>
      <c r="LA13" s="170"/>
      <c r="LB13" s="170"/>
      <c r="LC13" s="170"/>
      <c r="LD13" s="170"/>
      <c r="LE13" s="170"/>
      <c r="LF13" s="170"/>
      <c r="LG13" s="170"/>
      <c r="LH13" s="170"/>
      <c r="LI13" s="170"/>
      <c r="LJ13" s="170"/>
      <c r="LK13" s="170"/>
      <c r="LL13" s="170"/>
      <c r="LM13" s="170"/>
      <c r="LN13" s="170"/>
      <c r="LO13" s="170"/>
      <c r="LP13" s="170"/>
      <c r="LQ13" s="170"/>
      <c r="LR13" s="170"/>
      <c r="LS13" s="170"/>
      <c r="LT13" s="170"/>
      <c r="LU13" s="170"/>
      <c r="LV13" s="170"/>
      <c r="LW13" s="170"/>
      <c r="LX13" s="170"/>
      <c r="LY13" s="170"/>
      <c r="LZ13" s="170"/>
      <c r="MA13" s="170"/>
      <c r="MB13" s="170"/>
      <c r="MC13" s="170"/>
      <c r="MD13" s="170"/>
      <c r="ME13" s="170"/>
      <c r="MF13" s="170"/>
      <c r="MG13" s="170"/>
      <c r="MH13" s="170"/>
      <c r="MI13" s="170"/>
      <c r="MJ13" s="170"/>
    </row>
    <row r="14" spans="1:348" x14ac:dyDescent="0.25">
      <c r="A14" s="170"/>
      <c r="B14" s="176">
        <v>3</v>
      </c>
      <c r="C14" s="177"/>
      <c r="D14" s="178"/>
      <c r="E14" s="177"/>
      <c r="F14" s="179"/>
      <c r="G14" s="170"/>
      <c r="H14" s="170"/>
      <c r="I14" s="170"/>
      <c r="J14" s="170"/>
      <c r="K14" s="170"/>
      <c r="L14" s="170"/>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0"/>
      <c r="AK14" s="170"/>
      <c r="AL14" s="170"/>
      <c r="AM14" s="170"/>
      <c r="AN14" s="170"/>
      <c r="AO14" s="170"/>
      <c r="AP14" s="170"/>
      <c r="AQ14" s="170"/>
      <c r="AR14" s="170"/>
      <c r="AS14" s="170"/>
      <c r="AT14" s="170"/>
      <c r="AU14" s="170"/>
      <c r="AV14" s="170"/>
      <c r="AW14" s="170"/>
      <c r="AX14" s="170"/>
      <c r="AY14" s="170"/>
      <c r="AZ14" s="170"/>
      <c r="BA14" s="170"/>
      <c r="BB14" s="170"/>
      <c r="BC14" s="170"/>
      <c r="BD14" s="170"/>
      <c r="BE14" s="170"/>
      <c r="BF14" s="170"/>
      <c r="BG14" s="170"/>
      <c r="BH14" s="170"/>
      <c r="BI14" s="170"/>
      <c r="BJ14" s="170"/>
      <c r="BK14" s="170"/>
      <c r="BL14" s="170"/>
      <c r="BM14" s="170"/>
      <c r="BN14" s="170"/>
      <c r="BO14" s="170"/>
      <c r="BP14" s="170"/>
      <c r="BQ14" s="170"/>
      <c r="BR14" s="170"/>
      <c r="BS14" s="170"/>
      <c r="BT14" s="170"/>
      <c r="BU14" s="170"/>
      <c r="BV14" s="170"/>
      <c r="BW14" s="170"/>
      <c r="BX14" s="170"/>
      <c r="BY14" s="170"/>
      <c r="BZ14" s="170"/>
      <c r="CA14" s="170"/>
      <c r="CB14" s="170"/>
      <c r="CC14" s="170"/>
      <c r="CD14" s="170"/>
      <c r="CE14" s="170"/>
      <c r="CF14" s="170"/>
      <c r="CG14" s="170"/>
      <c r="CH14" s="170"/>
      <c r="CI14" s="170"/>
      <c r="CJ14" s="170"/>
      <c r="CK14" s="170"/>
      <c r="CL14" s="170"/>
      <c r="CM14" s="170"/>
      <c r="CN14" s="170"/>
      <c r="CO14" s="170"/>
      <c r="CP14" s="170"/>
      <c r="CQ14" s="170"/>
      <c r="CR14" s="170"/>
      <c r="CS14" s="170"/>
      <c r="CT14" s="170"/>
      <c r="CU14" s="170"/>
      <c r="CV14" s="170"/>
      <c r="CW14" s="170"/>
      <c r="CX14" s="170"/>
      <c r="CY14" s="170"/>
      <c r="CZ14" s="170"/>
      <c r="DA14" s="170"/>
      <c r="DB14" s="170"/>
      <c r="DC14" s="170"/>
      <c r="DD14" s="170"/>
      <c r="DE14" s="170"/>
      <c r="DF14" s="170"/>
      <c r="DG14" s="170"/>
      <c r="DH14" s="170"/>
      <c r="DI14" s="170"/>
      <c r="DJ14" s="170"/>
      <c r="DK14" s="170"/>
      <c r="DL14" s="170"/>
      <c r="DM14" s="170"/>
      <c r="DN14" s="170"/>
      <c r="DO14" s="170"/>
      <c r="DP14" s="170"/>
      <c r="DQ14" s="170"/>
      <c r="DR14" s="170"/>
      <c r="DS14" s="170"/>
      <c r="DT14" s="170"/>
      <c r="DU14" s="170"/>
      <c r="DV14" s="170"/>
      <c r="DW14" s="170"/>
      <c r="DX14" s="170"/>
      <c r="DY14" s="170"/>
      <c r="DZ14" s="170"/>
      <c r="EA14" s="170"/>
      <c r="EB14" s="170"/>
      <c r="EC14" s="170"/>
      <c r="ED14" s="170"/>
      <c r="EE14" s="170"/>
      <c r="EF14" s="170"/>
      <c r="EG14" s="170"/>
      <c r="EH14" s="170"/>
      <c r="EI14" s="170"/>
      <c r="EJ14" s="170"/>
      <c r="EK14" s="170"/>
      <c r="EL14" s="170"/>
      <c r="EM14" s="170"/>
      <c r="EN14" s="170"/>
      <c r="EO14" s="170"/>
      <c r="EP14" s="170"/>
      <c r="EQ14" s="170"/>
      <c r="ER14" s="170"/>
      <c r="ES14" s="170"/>
      <c r="ET14" s="170"/>
      <c r="EU14" s="170"/>
      <c r="EV14" s="170"/>
      <c r="EW14" s="170"/>
      <c r="EX14" s="170"/>
      <c r="EY14" s="170"/>
      <c r="EZ14" s="170"/>
      <c r="FA14" s="170"/>
      <c r="FB14" s="170"/>
      <c r="FC14" s="170"/>
      <c r="FD14" s="170"/>
      <c r="FE14" s="170"/>
      <c r="FF14" s="170"/>
      <c r="FG14" s="170"/>
      <c r="FH14" s="170"/>
      <c r="FI14" s="170"/>
      <c r="FJ14" s="170"/>
      <c r="FK14" s="170"/>
      <c r="FL14" s="170"/>
      <c r="FM14" s="170"/>
      <c r="FN14" s="170"/>
      <c r="FO14" s="170"/>
      <c r="FP14" s="170"/>
      <c r="FQ14" s="170"/>
      <c r="FR14" s="170"/>
      <c r="FS14" s="170"/>
      <c r="FT14" s="170"/>
      <c r="FU14" s="170"/>
      <c r="FV14" s="170"/>
      <c r="FW14" s="170"/>
      <c r="FX14" s="170"/>
      <c r="FY14" s="170"/>
      <c r="FZ14" s="170"/>
      <c r="GA14" s="170"/>
      <c r="GB14" s="170"/>
      <c r="GC14" s="170"/>
      <c r="GD14" s="170"/>
      <c r="GE14" s="170"/>
      <c r="GF14" s="170"/>
      <c r="GG14" s="170"/>
      <c r="GH14" s="170"/>
      <c r="GI14" s="170"/>
      <c r="GJ14" s="170"/>
      <c r="GK14" s="170"/>
      <c r="GL14" s="170"/>
      <c r="GM14" s="170"/>
      <c r="GN14" s="170"/>
      <c r="GO14" s="170"/>
      <c r="GP14" s="170"/>
      <c r="GQ14" s="170"/>
      <c r="GR14" s="170"/>
      <c r="GS14" s="170"/>
      <c r="GT14" s="170"/>
      <c r="GU14" s="170"/>
      <c r="GV14" s="170"/>
      <c r="GW14" s="170"/>
      <c r="GX14" s="170"/>
      <c r="GY14" s="170"/>
      <c r="GZ14" s="170"/>
      <c r="HA14" s="170"/>
      <c r="HB14" s="170"/>
      <c r="HC14" s="170"/>
      <c r="HD14" s="170"/>
      <c r="HE14" s="170"/>
      <c r="HF14" s="170"/>
      <c r="HG14" s="170"/>
      <c r="HH14" s="170"/>
      <c r="HI14" s="170"/>
      <c r="HJ14" s="170"/>
      <c r="HK14" s="170"/>
      <c r="HL14" s="170"/>
      <c r="HM14" s="170"/>
      <c r="HN14" s="170"/>
      <c r="HO14" s="170"/>
      <c r="HP14" s="170"/>
      <c r="HQ14" s="170"/>
      <c r="HR14" s="170"/>
      <c r="HS14" s="170"/>
      <c r="HT14" s="170"/>
      <c r="HU14" s="170"/>
      <c r="HV14" s="170"/>
      <c r="HW14" s="170"/>
      <c r="HX14" s="170"/>
      <c r="HY14" s="170"/>
      <c r="HZ14" s="170"/>
      <c r="IA14" s="170"/>
      <c r="IB14" s="170"/>
      <c r="IC14" s="170"/>
      <c r="ID14" s="170"/>
      <c r="IE14" s="170"/>
      <c r="IF14" s="170"/>
      <c r="IG14" s="170"/>
      <c r="IH14" s="170"/>
      <c r="II14" s="170"/>
      <c r="IJ14" s="170"/>
      <c r="IK14" s="170"/>
      <c r="IL14" s="170"/>
      <c r="IM14" s="170"/>
      <c r="IN14" s="170"/>
      <c r="IO14" s="170"/>
      <c r="IP14" s="170"/>
      <c r="IQ14" s="170"/>
      <c r="IR14" s="170"/>
      <c r="IS14" s="170"/>
      <c r="IT14" s="170"/>
      <c r="IU14" s="170"/>
      <c r="IV14" s="170"/>
      <c r="IW14" s="170"/>
      <c r="IX14" s="170"/>
      <c r="IY14" s="170"/>
      <c r="IZ14" s="170"/>
      <c r="JA14" s="170"/>
      <c r="JB14" s="170"/>
      <c r="JC14" s="170"/>
      <c r="JD14" s="170"/>
      <c r="JE14" s="170"/>
      <c r="JF14" s="170"/>
      <c r="JG14" s="170"/>
      <c r="JH14" s="170"/>
      <c r="JI14" s="170"/>
      <c r="JJ14" s="170"/>
      <c r="JK14" s="170"/>
      <c r="JL14" s="170"/>
      <c r="JM14" s="170"/>
      <c r="JN14" s="170"/>
      <c r="JO14" s="170"/>
      <c r="JP14" s="170"/>
      <c r="JQ14" s="170"/>
      <c r="JR14" s="170"/>
      <c r="JS14" s="170"/>
      <c r="JT14" s="170"/>
      <c r="JU14" s="170"/>
      <c r="JV14" s="170"/>
      <c r="JW14" s="170"/>
      <c r="JX14" s="170"/>
      <c r="JY14" s="170"/>
      <c r="JZ14" s="170"/>
      <c r="KA14" s="170"/>
      <c r="KB14" s="170"/>
      <c r="KC14" s="170"/>
      <c r="KD14" s="170"/>
      <c r="KE14" s="170"/>
      <c r="KF14" s="170"/>
      <c r="KG14" s="170"/>
      <c r="KH14" s="170"/>
      <c r="KI14" s="170"/>
      <c r="KJ14" s="170"/>
      <c r="KK14" s="170"/>
      <c r="KL14" s="170"/>
      <c r="KM14" s="170"/>
      <c r="KN14" s="170"/>
      <c r="KO14" s="170"/>
      <c r="KP14" s="170"/>
      <c r="KQ14" s="170"/>
      <c r="KR14" s="170"/>
      <c r="KS14" s="170"/>
      <c r="KT14" s="170"/>
      <c r="KU14" s="170"/>
      <c r="KV14" s="170"/>
      <c r="KW14" s="170"/>
      <c r="KX14" s="170"/>
      <c r="KY14" s="170"/>
      <c r="KZ14" s="170"/>
      <c r="LA14" s="170"/>
      <c r="LB14" s="170"/>
      <c r="LC14" s="170"/>
      <c r="LD14" s="170"/>
      <c r="LE14" s="170"/>
      <c r="LF14" s="170"/>
      <c r="LG14" s="170"/>
      <c r="LH14" s="170"/>
      <c r="LI14" s="170"/>
      <c r="LJ14" s="170"/>
      <c r="LK14" s="170"/>
      <c r="LL14" s="170"/>
      <c r="LM14" s="170"/>
      <c r="LN14" s="170"/>
      <c r="LO14" s="170"/>
      <c r="LP14" s="170"/>
      <c r="LQ14" s="170"/>
      <c r="LR14" s="170"/>
      <c r="LS14" s="170"/>
      <c r="LT14" s="170"/>
      <c r="LU14" s="170"/>
      <c r="LV14" s="170"/>
      <c r="LW14" s="170"/>
      <c r="LX14" s="170"/>
      <c r="LY14" s="170"/>
      <c r="LZ14" s="170"/>
      <c r="MA14" s="170"/>
      <c r="MB14" s="170"/>
      <c r="MC14" s="170"/>
      <c r="MD14" s="170"/>
      <c r="ME14" s="170"/>
      <c r="MF14" s="170"/>
      <c r="MG14" s="170"/>
      <c r="MH14" s="170"/>
      <c r="MI14" s="170"/>
      <c r="MJ14" s="170"/>
    </row>
    <row r="15" spans="1:348" x14ac:dyDescent="0.25">
      <c r="A15" s="170"/>
      <c r="B15" s="172">
        <v>4</v>
      </c>
      <c r="C15" s="180"/>
      <c r="D15" s="181"/>
      <c r="E15" s="180"/>
      <c r="F15" s="182"/>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0"/>
      <c r="AS15" s="170"/>
      <c r="AT15" s="170"/>
      <c r="AU15" s="170"/>
      <c r="AV15" s="170"/>
      <c r="AW15" s="170"/>
      <c r="AX15" s="170"/>
      <c r="AY15" s="170"/>
      <c r="AZ15" s="170"/>
      <c r="BA15" s="170"/>
      <c r="BB15" s="170"/>
      <c r="BC15" s="170"/>
      <c r="BD15" s="170"/>
      <c r="BE15" s="170"/>
      <c r="BF15" s="170"/>
      <c r="BG15" s="170"/>
      <c r="BH15" s="170"/>
      <c r="BI15" s="170"/>
      <c r="BJ15" s="170"/>
      <c r="BK15" s="170"/>
      <c r="BL15" s="170"/>
      <c r="BM15" s="170"/>
      <c r="BN15" s="170"/>
      <c r="BO15" s="170"/>
      <c r="BP15" s="170"/>
      <c r="BQ15" s="170"/>
      <c r="BR15" s="170"/>
      <c r="BS15" s="170"/>
      <c r="BT15" s="170"/>
      <c r="BU15" s="170"/>
      <c r="BV15" s="170"/>
      <c r="BW15" s="170"/>
      <c r="BX15" s="170"/>
      <c r="BY15" s="170"/>
      <c r="BZ15" s="170"/>
      <c r="CA15" s="170"/>
      <c r="CB15" s="170"/>
      <c r="CC15" s="170"/>
      <c r="CD15" s="170"/>
      <c r="CE15" s="170"/>
      <c r="CF15" s="170"/>
      <c r="CG15" s="170"/>
      <c r="CH15" s="170"/>
      <c r="CI15" s="170"/>
      <c r="CJ15" s="170"/>
      <c r="CK15" s="170"/>
      <c r="CL15" s="170"/>
      <c r="CM15" s="170"/>
      <c r="CN15" s="170"/>
      <c r="CO15" s="170"/>
      <c r="CP15" s="170"/>
      <c r="CQ15" s="170"/>
      <c r="CR15" s="170"/>
      <c r="CS15" s="170"/>
      <c r="CT15" s="170"/>
      <c r="CU15" s="170"/>
      <c r="CV15" s="170"/>
      <c r="CW15" s="170"/>
      <c r="CX15" s="170"/>
      <c r="CY15" s="170"/>
      <c r="CZ15" s="170"/>
      <c r="DA15" s="170"/>
      <c r="DB15" s="170"/>
      <c r="DC15" s="170"/>
      <c r="DD15" s="170"/>
      <c r="DE15" s="170"/>
      <c r="DF15" s="170"/>
      <c r="DG15" s="170"/>
      <c r="DH15" s="170"/>
      <c r="DI15" s="170"/>
      <c r="DJ15" s="170"/>
      <c r="DK15" s="170"/>
      <c r="DL15" s="170"/>
      <c r="DM15" s="170"/>
      <c r="DN15" s="170"/>
      <c r="DO15" s="170"/>
      <c r="DP15" s="170"/>
      <c r="DQ15" s="170"/>
      <c r="DR15" s="170"/>
      <c r="DS15" s="170"/>
      <c r="DT15" s="170"/>
      <c r="DU15" s="170"/>
      <c r="DV15" s="170"/>
      <c r="DW15" s="170"/>
      <c r="DX15" s="170"/>
      <c r="DY15" s="170"/>
      <c r="DZ15" s="170"/>
      <c r="EA15" s="170"/>
      <c r="EB15" s="170"/>
      <c r="EC15" s="170"/>
      <c r="ED15" s="170"/>
      <c r="EE15" s="170"/>
      <c r="EF15" s="170"/>
      <c r="EG15" s="170"/>
      <c r="EH15" s="170"/>
      <c r="EI15" s="170"/>
      <c r="EJ15" s="170"/>
      <c r="EK15" s="170"/>
      <c r="EL15" s="170"/>
      <c r="EM15" s="170"/>
      <c r="EN15" s="170"/>
      <c r="EO15" s="170"/>
      <c r="EP15" s="170"/>
      <c r="EQ15" s="170"/>
      <c r="ER15" s="170"/>
      <c r="ES15" s="170"/>
      <c r="ET15" s="170"/>
      <c r="EU15" s="170"/>
      <c r="EV15" s="170"/>
      <c r="EW15" s="170"/>
      <c r="EX15" s="170"/>
      <c r="EY15" s="170"/>
      <c r="EZ15" s="170"/>
      <c r="FA15" s="170"/>
      <c r="FB15" s="170"/>
      <c r="FC15" s="170"/>
      <c r="FD15" s="170"/>
      <c r="FE15" s="170"/>
      <c r="FF15" s="170"/>
      <c r="FG15" s="170"/>
      <c r="FH15" s="170"/>
      <c r="FI15" s="170"/>
      <c r="FJ15" s="170"/>
      <c r="FK15" s="170"/>
      <c r="FL15" s="170"/>
      <c r="FM15" s="170"/>
      <c r="FN15" s="170"/>
      <c r="FO15" s="170"/>
      <c r="FP15" s="170"/>
      <c r="FQ15" s="170"/>
      <c r="FR15" s="170"/>
      <c r="FS15" s="170"/>
      <c r="FT15" s="170"/>
      <c r="FU15" s="170"/>
      <c r="FV15" s="170"/>
      <c r="FW15" s="170"/>
      <c r="FX15" s="170"/>
      <c r="FY15" s="170"/>
      <c r="FZ15" s="170"/>
      <c r="GA15" s="170"/>
      <c r="GB15" s="170"/>
      <c r="GC15" s="170"/>
      <c r="GD15" s="170"/>
      <c r="GE15" s="170"/>
      <c r="GF15" s="170"/>
      <c r="GG15" s="170"/>
      <c r="GH15" s="170"/>
      <c r="GI15" s="170"/>
      <c r="GJ15" s="170"/>
      <c r="GK15" s="170"/>
      <c r="GL15" s="170"/>
      <c r="GM15" s="170"/>
      <c r="GN15" s="170"/>
      <c r="GO15" s="170"/>
      <c r="GP15" s="170"/>
      <c r="GQ15" s="170"/>
      <c r="GR15" s="170"/>
      <c r="GS15" s="170"/>
      <c r="GT15" s="170"/>
      <c r="GU15" s="170"/>
      <c r="GV15" s="170"/>
      <c r="GW15" s="170"/>
      <c r="GX15" s="170"/>
      <c r="GY15" s="170"/>
      <c r="GZ15" s="170"/>
      <c r="HA15" s="170"/>
      <c r="HB15" s="170"/>
      <c r="HC15" s="170"/>
      <c r="HD15" s="170"/>
      <c r="HE15" s="170"/>
      <c r="HF15" s="170"/>
      <c r="HG15" s="170"/>
      <c r="HH15" s="170"/>
      <c r="HI15" s="170"/>
      <c r="HJ15" s="170"/>
      <c r="HK15" s="170"/>
      <c r="HL15" s="170"/>
      <c r="HM15" s="170"/>
      <c r="HN15" s="170"/>
      <c r="HO15" s="170"/>
      <c r="HP15" s="170"/>
      <c r="HQ15" s="170"/>
      <c r="HR15" s="170"/>
      <c r="HS15" s="170"/>
      <c r="HT15" s="170"/>
      <c r="HU15" s="170"/>
      <c r="HV15" s="170"/>
      <c r="HW15" s="170"/>
      <c r="HX15" s="170"/>
      <c r="HY15" s="170"/>
      <c r="HZ15" s="170"/>
      <c r="IA15" s="170"/>
      <c r="IB15" s="170"/>
      <c r="IC15" s="170"/>
      <c r="ID15" s="170"/>
      <c r="IE15" s="170"/>
      <c r="IF15" s="170"/>
      <c r="IG15" s="170"/>
      <c r="IH15" s="170"/>
      <c r="II15" s="170"/>
      <c r="IJ15" s="170"/>
      <c r="IK15" s="170"/>
      <c r="IL15" s="170"/>
      <c r="IM15" s="170"/>
      <c r="IN15" s="170"/>
      <c r="IO15" s="170"/>
      <c r="IP15" s="170"/>
      <c r="IQ15" s="170"/>
      <c r="IR15" s="170"/>
      <c r="IS15" s="170"/>
      <c r="IT15" s="170"/>
      <c r="IU15" s="170"/>
      <c r="IV15" s="170"/>
      <c r="IW15" s="170"/>
      <c r="IX15" s="170"/>
      <c r="IY15" s="170"/>
      <c r="IZ15" s="170"/>
      <c r="JA15" s="170"/>
      <c r="JB15" s="170"/>
      <c r="JC15" s="170"/>
      <c r="JD15" s="170"/>
      <c r="JE15" s="170"/>
      <c r="JF15" s="170"/>
      <c r="JG15" s="170"/>
      <c r="JH15" s="170"/>
      <c r="JI15" s="170"/>
      <c r="JJ15" s="170"/>
      <c r="JK15" s="170"/>
      <c r="JL15" s="170"/>
      <c r="JM15" s="170"/>
      <c r="JN15" s="170"/>
      <c r="JO15" s="170"/>
      <c r="JP15" s="170"/>
      <c r="JQ15" s="170"/>
      <c r="JR15" s="170"/>
      <c r="JS15" s="170"/>
      <c r="JT15" s="170"/>
      <c r="JU15" s="170"/>
      <c r="JV15" s="170"/>
      <c r="JW15" s="170"/>
      <c r="JX15" s="170"/>
      <c r="JY15" s="170"/>
      <c r="JZ15" s="170"/>
      <c r="KA15" s="170"/>
      <c r="KB15" s="170"/>
      <c r="KC15" s="170"/>
      <c r="KD15" s="170"/>
      <c r="KE15" s="170"/>
      <c r="KF15" s="170"/>
      <c r="KG15" s="170"/>
      <c r="KH15" s="170"/>
      <c r="KI15" s="170"/>
      <c r="KJ15" s="170"/>
      <c r="KK15" s="170"/>
      <c r="KL15" s="170"/>
      <c r="KM15" s="170"/>
      <c r="KN15" s="170"/>
      <c r="KO15" s="170"/>
      <c r="KP15" s="170"/>
      <c r="KQ15" s="170"/>
      <c r="KR15" s="170"/>
      <c r="KS15" s="170"/>
      <c r="KT15" s="170"/>
      <c r="KU15" s="170"/>
      <c r="KV15" s="170"/>
      <c r="KW15" s="170"/>
      <c r="KX15" s="170"/>
      <c r="KY15" s="170"/>
      <c r="KZ15" s="170"/>
      <c r="LA15" s="170"/>
      <c r="LB15" s="170"/>
      <c r="LC15" s="170"/>
      <c r="LD15" s="170"/>
      <c r="LE15" s="170"/>
      <c r="LF15" s="170"/>
      <c r="LG15" s="170"/>
      <c r="LH15" s="170"/>
      <c r="LI15" s="170"/>
      <c r="LJ15" s="170"/>
      <c r="LK15" s="170"/>
      <c r="LL15" s="170"/>
      <c r="LM15" s="170"/>
      <c r="LN15" s="170"/>
      <c r="LO15" s="170"/>
      <c r="LP15" s="170"/>
      <c r="LQ15" s="170"/>
      <c r="LR15" s="170"/>
      <c r="LS15" s="170"/>
      <c r="LT15" s="170"/>
      <c r="LU15" s="170"/>
      <c r="LV15" s="170"/>
      <c r="LW15" s="170"/>
      <c r="LX15" s="170"/>
      <c r="LY15" s="170"/>
      <c r="LZ15" s="170"/>
      <c r="MA15" s="170"/>
      <c r="MB15" s="170"/>
      <c r="MC15" s="170"/>
      <c r="MD15" s="170"/>
      <c r="ME15" s="170"/>
      <c r="MF15" s="170"/>
      <c r="MG15" s="170"/>
      <c r="MH15" s="170"/>
      <c r="MI15" s="170"/>
      <c r="MJ15" s="170"/>
    </row>
    <row r="16" spans="1:348" x14ac:dyDescent="0.25">
      <c r="A16" s="170"/>
      <c r="B16" s="176">
        <v>5</v>
      </c>
      <c r="C16" s="177"/>
      <c r="D16" s="178"/>
      <c r="E16" s="177"/>
      <c r="F16" s="179"/>
      <c r="G16" s="170"/>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70"/>
      <c r="AL16" s="170"/>
      <c r="AM16" s="170"/>
      <c r="AN16" s="170"/>
      <c r="AO16" s="170"/>
      <c r="AP16" s="170"/>
      <c r="AQ16" s="170"/>
      <c r="AR16" s="170"/>
      <c r="AS16" s="170"/>
      <c r="AT16" s="170"/>
      <c r="AU16" s="170"/>
      <c r="AV16" s="170"/>
      <c r="AW16" s="170"/>
      <c r="AX16" s="170"/>
      <c r="AY16" s="170"/>
      <c r="AZ16" s="170"/>
      <c r="BA16" s="170"/>
      <c r="BB16" s="170"/>
      <c r="BC16" s="170"/>
      <c r="BD16" s="170"/>
      <c r="BE16" s="170"/>
      <c r="BF16" s="170"/>
      <c r="BG16" s="170"/>
      <c r="BH16" s="170"/>
      <c r="BI16" s="170"/>
      <c r="BJ16" s="170"/>
      <c r="BK16" s="170"/>
      <c r="BL16" s="170"/>
      <c r="BM16" s="170"/>
      <c r="BN16" s="170"/>
      <c r="BO16" s="170"/>
      <c r="BP16" s="170"/>
      <c r="BQ16" s="170"/>
      <c r="BR16" s="170"/>
      <c r="BS16" s="170"/>
      <c r="BT16" s="170"/>
      <c r="BU16" s="170"/>
      <c r="BV16" s="170"/>
      <c r="BW16" s="170"/>
      <c r="BX16" s="170"/>
      <c r="BY16" s="170"/>
      <c r="BZ16" s="170"/>
      <c r="CA16" s="170"/>
      <c r="CB16" s="170"/>
      <c r="CC16" s="170"/>
      <c r="CD16" s="170"/>
      <c r="CE16" s="170"/>
      <c r="CF16" s="170"/>
      <c r="CG16" s="170"/>
      <c r="CH16" s="170"/>
      <c r="CI16" s="170"/>
      <c r="CJ16" s="170"/>
      <c r="CK16" s="170"/>
      <c r="CL16" s="170"/>
      <c r="CM16" s="170"/>
      <c r="CN16" s="170"/>
      <c r="CO16" s="170"/>
      <c r="CP16" s="170"/>
      <c r="CQ16" s="170"/>
      <c r="CR16" s="170"/>
      <c r="CS16" s="170"/>
      <c r="CT16" s="170"/>
      <c r="CU16" s="170"/>
      <c r="CV16" s="170"/>
      <c r="CW16" s="170"/>
      <c r="CX16" s="170"/>
      <c r="CY16" s="170"/>
      <c r="CZ16" s="170"/>
      <c r="DA16" s="170"/>
      <c r="DB16" s="170"/>
      <c r="DC16" s="170"/>
      <c r="DD16" s="170"/>
      <c r="DE16" s="170"/>
      <c r="DF16" s="170"/>
      <c r="DG16" s="170"/>
      <c r="DH16" s="170"/>
      <c r="DI16" s="170"/>
      <c r="DJ16" s="170"/>
      <c r="DK16" s="170"/>
      <c r="DL16" s="170"/>
      <c r="DM16" s="170"/>
      <c r="DN16" s="170"/>
      <c r="DO16" s="170"/>
      <c r="DP16" s="170"/>
      <c r="DQ16" s="170"/>
      <c r="DR16" s="170"/>
      <c r="DS16" s="170"/>
      <c r="DT16" s="170"/>
      <c r="DU16" s="170"/>
      <c r="DV16" s="170"/>
      <c r="DW16" s="170"/>
      <c r="DX16" s="170"/>
      <c r="DY16" s="170"/>
      <c r="DZ16" s="170"/>
      <c r="EA16" s="170"/>
      <c r="EB16" s="170"/>
      <c r="EC16" s="170"/>
      <c r="ED16" s="170"/>
      <c r="EE16" s="170"/>
      <c r="EF16" s="170"/>
      <c r="EG16" s="170"/>
      <c r="EH16" s="170"/>
      <c r="EI16" s="170"/>
      <c r="EJ16" s="170"/>
      <c r="EK16" s="170"/>
      <c r="EL16" s="170"/>
      <c r="EM16" s="170"/>
      <c r="EN16" s="170"/>
      <c r="EO16" s="170"/>
      <c r="EP16" s="170"/>
      <c r="EQ16" s="170"/>
      <c r="ER16" s="170"/>
      <c r="ES16" s="170"/>
      <c r="ET16" s="170"/>
      <c r="EU16" s="170"/>
      <c r="EV16" s="170"/>
      <c r="EW16" s="170"/>
      <c r="EX16" s="170"/>
      <c r="EY16" s="170"/>
      <c r="EZ16" s="170"/>
      <c r="FA16" s="170"/>
      <c r="FB16" s="170"/>
      <c r="FC16" s="170"/>
      <c r="FD16" s="170"/>
      <c r="FE16" s="170"/>
      <c r="FF16" s="170"/>
      <c r="FG16" s="170"/>
      <c r="FH16" s="170"/>
      <c r="FI16" s="170"/>
      <c r="FJ16" s="170"/>
      <c r="FK16" s="170"/>
      <c r="FL16" s="170"/>
      <c r="FM16" s="170"/>
      <c r="FN16" s="170"/>
      <c r="FO16" s="170"/>
      <c r="FP16" s="170"/>
      <c r="FQ16" s="170"/>
      <c r="FR16" s="170"/>
      <c r="FS16" s="170"/>
      <c r="FT16" s="170"/>
      <c r="FU16" s="170"/>
      <c r="FV16" s="170"/>
      <c r="FW16" s="170"/>
      <c r="FX16" s="170"/>
      <c r="FY16" s="170"/>
      <c r="FZ16" s="170"/>
      <c r="GA16" s="170"/>
      <c r="GB16" s="170"/>
      <c r="GC16" s="170"/>
      <c r="GD16" s="170"/>
      <c r="GE16" s="170"/>
      <c r="GF16" s="170"/>
      <c r="GG16" s="170"/>
      <c r="GH16" s="170"/>
      <c r="GI16" s="170"/>
      <c r="GJ16" s="170"/>
      <c r="GK16" s="170"/>
      <c r="GL16" s="170"/>
      <c r="GM16" s="170"/>
      <c r="GN16" s="170"/>
      <c r="GO16" s="170"/>
      <c r="GP16" s="170"/>
      <c r="GQ16" s="170"/>
      <c r="GR16" s="170"/>
      <c r="GS16" s="170"/>
      <c r="GT16" s="170"/>
      <c r="GU16" s="170"/>
      <c r="GV16" s="170"/>
      <c r="GW16" s="170"/>
      <c r="GX16" s="170"/>
      <c r="GY16" s="170"/>
      <c r="GZ16" s="170"/>
      <c r="HA16" s="170"/>
      <c r="HB16" s="170"/>
      <c r="HC16" s="170"/>
      <c r="HD16" s="170"/>
      <c r="HE16" s="170"/>
      <c r="HF16" s="170"/>
      <c r="HG16" s="170"/>
      <c r="HH16" s="170"/>
      <c r="HI16" s="170"/>
      <c r="HJ16" s="170"/>
      <c r="HK16" s="170"/>
      <c r="HL16" s="170"/>
      <c r="HM16" s="170"/>
      <c r="HN16" s="170"/>
      <c r="HO16" s="170"/>
      <c r="HP16" s="170"/>
      <c r="HQ16" s="170"/>
      <c r="HR16" s="170"/>
      <c r="HS16" s="170"/>
      <c r="HT16" s="170"/>
      <c r="HU16" s="170"/>
      <c r="HV16" s="170"/>
      <c r="HW16" s="170"/>
      <c r="HX16" s="170"/>
      <c r="HY16" s="170"/>
      <c r="HZ16" s="170"/>
      <c r="IA16" s="170"/>
      <c r="IB16" s="170"/>
      <c r="IC16" s="170"/>
      <c r="ID16" s="170"/>
      <c r="IE16" s="170"/>
      <c r="IF16" s="170"/>
      <c r="IG16" s="170"/>
      <c r="IH16" s="170"/>
      <c r="II16" s="170"/>
      <c r="IJ16" s="170"/>
      <c r="IK16" s="170"/>
      <c r="IL16" s="170"/>
      <c r="IM16" s="170"/>
      <c r="IN16" s="170"/>
      <c r="IO16" s="170"/>
      <c r="IP16" s="170"/>
      <c r="IQ16" s="170"/>
      <c r="IR16" s="170"/>
      <c r="IS16" s="170"/>
      <c r="IT16" s="170"/>
      <c r="IU16" s="170"/>
      <c r="IV16" s="170"/>
      <c r="IW16" s="170"/>
      <c r="IX16" s="170"/>
      <c r="IY16" s="170"/>
      <c r="IZ16" s="170"/>
      <c r="JA16" s="170"/>
      <c r="JB16" s="170"/>
      <c r="JC16" s="170"/>
      <c r="JD16" s="170"/>
      <c r="JE16" s="170"/>
      <c r="JF16" s="170"/>
      <c r="JG16" s="170"/>
      <c r="JH16" s="170"/>
      <c r="JI16" s="170"/>
      <c r="JJ16" s="170"/>
      <c r="JK16" s="170"/>
      <c r="JL16" s="170"/>
      <c r="JM16" s="170"/>
      <c r="JN16" s="170"/>
      <c r="JO16" s="170"/>
      <c r="JP16" s="170"/>
      <c r="JQ16" s="170"/>
      <c r="JR16" s="170"/>
      <c r="JS16" s="170"/>
      <c r="JT16" s="170"/>
      <c r="JU16" s="170"/>
      <c r="JV16" s="170"/>
      <c r="JW16" s="170"/>
      <c r="JX16" s="170"/>
      <c r="JY16" s="170"/>
      <c r="JZ16" s="170"/>
      <c r="KA16" s="170"/>
      <c r="KB16" s="170"/>
      <c r="KC16" s="170"/>
      <c r="KD16" s="170"/>
      <c r="KE16" s="170"/>
      <c r="KF16" s="170"/>
      <c r="KG16" s="170"/>
      <c r="KH16" s="170"/>
      <c r="KI16" s="170"/>
      <c r="KJ16" s="170"/>
      <c r="KK16" s="170"/>
      <c r="KL16" s="170"/>
      <c r="KM16" s="170"/>
      <c r="KN16" s="170"/>
      <c r="KO16" s="170"/>
      <c r="KP16" s="170"/>
      <c r="KQ16" s="170"/>
      <c r="KR16" s="170"/>
      <c r="KS16" s="170"/>
      <c r="KT16" s="170"/>
      <c r="KU16" s="170"/>
      <c r="KV16" s="170"/>
      <c r="KW16" s="170"/>
      <c r="KX16" s="170"/>
      <c r="KY16" s="170"/>
      <c r="KZ16" s="170"/>
      <c r="LA16" s="170"/>
      <c r="LB16" s="170"/>
      <c r="LC16" s="170"/>
      <c r="LD16" s="170"/>
      <c r="LE16" s="170"/>
      <c r="LF16" s="170"/>
      <c r="LG16" s="170"/>
      <c r="LH16" s="170"/>
      <c r="LI16" s="170"/>
      <c r="LJ16" s="170"/>
      <c r="LK16" s="170"/>
      <c r="LL16" s="170"/>
      <c r="LM16" s="170"/>
      <c r="LN16" s="170"/>
      <c r="LO16" s="170"/>
      <c r="LP16" s="170"/>
      <c r="LQ16" s="170"/>
      <c r="LR16" s="170"/>
      <c r="LS16" s="170"/>
      <c r="LT16" s="170"/>
      <c r="LU16" s="170"/>
      <c r="LV16" s="170"/>
      <c r="LW16" s="170"/>
      <c r="LX16" s="170"/>
      <c r="LY16" s="170"/>
      <c r="LZ16" s="170"/>
      <c r="MA16" s="170"/>
      <c r="MB16" s="170"/>
      <c r="MC16" s="170"/>
      <c r="MD16" s="170"/>
      <c r="ME16" s="170"/>
      <c r="MF16" s="170"/>
      <c r="MG16" s="170"/>
      <c r="MH16" s="170"/>
      <c r="MI16" s="170"/>
      <c r="MJ16" s="170"/>
    </row>
    <row r="17" spans="2:6" x14ac:dyDescent="0.25">
      <c r="B17" s="172">
        <v>6</v>
      </c>
      <c r="C17" s="180"/>
      <c r="D17" s="181"/>
      <c r="E17" s="180"/>
      <c r="F17" s="182"/>
    </row>
    <row r="18" spans="2:6" x14ac:dyDescent="0.25">
      <c r="B18" s="176">
        <v>7</v>
      </c>
      <c r="C18" s="177"/>
      <c r="D18" s="178"/>
      <c r="E18" s="177"/>
      <c r="F18" s="179"/>
    </row>
    <row r="19" spans="2:6" x14ac:dyDescent="0.25">
      <c r="B19" s="172">
        <v>8</v>
      </c>
      <c r="C19" s="180"/>
      <c r="D19" s="181"/>
      <c r="E19" s="180"/>
      <c r="F19" s="182"/>
    </row>
    <row r="20" spans="2:6" x14ac:dyDescent="0.25">
      <c r="B20" s="176">
        <v>9</v>
      </c>
      <c r="C20" s="177"/>
      <c r="D20" s="178"/>
      <c r="E20" s="177"/>
      <c r="F20" s="179"/>
    </row>
    <row r="21" spans="2:6" x14ac:dyDescent="0.25">
      <c r="B21" s="172">
        <v>10</v>
      </c>
      <c r="C21" s="180"/>
      <c r="D21" s="181"/>
      <c r="E21" s="180"/>
      <c r="F21" s="182"/>
    </row>
    <row r="22" spans="2:6" x14ac:dyDescent="0.25">
      <c r="B22" s="176">
        <v>11</v>
      </c>
      <c r="C22" s="177"/>
      <c r="D22" s="178"/>
      <c r="E22" s="177"/>
      <c r="F22" s="179"/>
    </row>
    <row r="23" spans="2:6" x14ac:dyDescent="0.25">
      <c r="B23" s="172">
        <v>12</v>
      </c>
      <c r="C23" s="180"/>
      <c r="D23" s="181"/>
      <c r="E23" s="180"/>
      <c r="F23" s="182"/>
    </row>
    <row r="24" spans="2:6" x14ac:dyDescent="0.25">
      <c r="B24" s="176">
        <v>13</v>
      </c>
      <c r="C24" s="177"/>
      <c r="D24" s="178"/>
      <c r="E24" s="177"/>
      <c r="F24" s="179"/>
    </row>
    <row r="25" spans="2:6" x14ac:dyDescent="0.25">
      <c r="B25" s="172">
        <v>14</v>
      </c>
      <c r="C25" s="180"/>
      <c r="D25" s="181"/>
      <c r="E25" s="180"/>
      <c r="F25" s="182"/>
    </row>
    <row r="26" spans="2:6" x14ac:dyDescent="0.25">
      <c r="B26" s="176">
        <v>15</v>
      </c>
      <c r="C26" s="177"/>
      <c r="D26" s="178"/>
      <c r="E26" s="177"/>
      <c r="F26" s="179"/>
    </row>
    <row r="27" spans="2:6" x14ac:dyDescent="0.25">
      <c r="B27" s="172">
        <v>16</v>
      </c>
      <c r="C27" s="180"/>
      <c r="D27" s="181"/>
      <c r="E27" s="180"/>
      <c r="F27" s="182"/>
    </row>
    <row r="28" spans="2:6" x14ac:dyDescent="0.25">
      <c r="B28" s="176">
        <v>17</v>
      </c>
      <c r="C28" s="177"/>
      <c r="D28" s="178"/>
      <c r="E28" s="177"/>
      <c r="F28" s="179"/>
    </row>
    <row r="29" spans="2:6" x14ac:dyDescent="0.25">
      <c r="B29" s="172">
        <v>18</v>
      </c>
      <c r="C29" s="180"/>
      <c r="D29" s="181"/>
      <c r="E29" s="180"/>
      <c r="F29" s="182"/>
    </row>
    <row r="30" spans="2:6" x14ac:dyDescent="0.25">
      <c r="B30" s="176">
        <v>19</v>
      </c>
      <c r="C30" s="177"/>
      <c r="D30" s="178"/>
      <c r="E30" s="177"/>
      <c r="F30" s="179"/>
    </row>
    <row r="31" spans="2:6" x14ac:dyDescent="0.25">
      <c r="B31" s="172">
        <v>20</v>
      </c>
      <c r="C31" s="180"/>
      <c r="D31" s="181"/>
      <c r="E31" s="180"/>
      <c r="F31" s="182"/>
    </row>
    <row r="32" spans="2:6" x14ac:dyDescent="0.25">
      <c r="B32" s="176">
        <v>21</v>
      </c>
      <c r="C32" s="177"/>
      <c r="D32" s="178"/>
      <c r="E32" s="177"/>
      <c r="F32" s="179"/>
    </row>
    <row r="33" spans="2:6" x14ac:dyDescent="0.25">
      <c r="B33" s="172">
        <v>22</v>
      </c>
      <c r="C33" s="180"/>
      <c r="D33" s="181"/>
      <c r="E33" s="180"/>
      <c r="F33" s="182"/>
    </row>
    <row r="34" spans="2:6" x14ac:dyDescent="0.25">
      <c r="B34" s="176">
        <v>23</v>
      </c>
      <c r="C34" s="177"/>
      <c r="D34" s="178"/>
      <c r="E34" s="177"/>
      <c r="F34" s="179"/>
    </row>
    <row r="35" spans="2:6" x14ac:dyDescent="0.25">
      <c r="B35" s="172">
        <v>24</v>
      </c>
      <c r="C35" s="180"/>
      <c r="D35" s="181"/>
      <c r="E35" s="180"/>
      <c r="F35" s="182"/>
    </row>
    <row r="36" spans="2:6" x14ac:dyDescent="0.25">
      <c r="B36" s="176">
        <v>25</v>
      </c>
      <c r="C36" s="177"/>
      <c r="D36" s="178"/>
      <c r="E36" s="177"/>
      <c r="F36" s="179"/>
    </row>
    <row r="37" spans="2:6" x14ac:dyDescent="0.25">
      <c r="B37" s="172">
        <v>26</v>
      </c>
      <c r="C37" s="180"/>
      <c r="D37" s="181"/>
      <c r="E37" s="180"/>
      <c r="F37" s="182"/>
    </row>
    <row r="38" spans="2:6" x14ac:dyDescent="0.25">
      <c r="B38" s="176">
        <v>27</v>
      </c>
      <c r="C38" s="177"/>
      <c r="D38" s="178"/>
      <c r="E38" s="177"/>
      <c r="F38" s="179"/>
    </row>
    <row r="39" spans="2:6" x14ac:dyDescent="0.25">
      <c r="B39" s="172">
        <v>28</v>
      </c>
      <c r="C39" s="180"/>
      <c r="D39" s="181"/>
      <c r="E39" s="180"/>
      <c r="F39" s="182"/>
    </row>
    <row r="40" spans="2:6" x14ac:dyDescent="0.25">
      <c r="B40" s="176">
        <v>29</v>
      </c>
      <c r="C40" s="177"/>
      <c r="D40" s="178"/>
      <c r="E40" s="177"/>
      <c r="F40" s="179"/>
    </row>
    <row r="41" spans="2:6" x14ac:dyDescent="0.25">
      <c r="B41" s="172">
        <v>30</v>
      </c>
      <c r="C41" s="180"/>
      <c r="D41" s="181"/>
      <c r="E41" s="180"/>
      <c r="F41" s="182"/>
    </row>
    <row r="42" spans="2:6" x14ac:dyDescent="0.25">
      <c r="B42" s="176">
        <v>31</v>
      </c>
      <c r="C42" s="177"/>
      <c r="D42" s="178"/>
      <c r="E42" s="177"/>
      <c r="F42" s="179"/>
    </row>
    <row r="43" spans="2:6" x14ac:dyDescent="0.25">
      <c r="B43" s="172">
        <v>32</v>
      </c>
      <c r="C43" s="180"/>
      <c r="D43" s="181"/>
      <c r="E43" s="180"/>
      <c r="F43" s="182"/>
    </row>
    <row r="44" spans="2:6" x14ac:dyDescent="0.25">
      <c r="B44" s="176">
        <v>33</v>
      </c>
      <c r="C44" s="177"/>
      <c r="D44" s="178"/>
      <c r="E44" s="177"/>
      <c r="F44" s="179"/>
    </row>
    <row r="45" spans="2:6" x14ac:dyDescent="0.25">
      <c r="B45" s="172">
        <v>34</v>
      </c>
      <c r="C45" s="180"/>
      <c r="D45" s="181"/>
      <c r="E45" s="180"/>
      <c r="F45" s="182"/>
    </row>
    <row r="46" spans="2:6" x14ac:dyDescent="0.25">
      <c r="B46" s="176">
        <v>35</v>
      </c>
      <c r="C46" s="177"/>
      <c r="D46" s="178"/>
      <c r="E46" s="177"/>
      <c r="F46" s="179"/>
    </row>
    <row r="47" spans="2:6" x14ac:dyDescent="0.25">
      <c r="B47" s="172">
        <v>36</v>
      </c>
      <c r="C47" s="180"/>
      <c r="D47" s="181"/>
      <c r="E47" s="180"/>
      <c r="F47" s="182"/>
    </row>
    <row r="48" spans="2:6" x14ac:dyDescent="0.25">
      <c r="B48" s="176">
        <v>37</v>
      </c>
      <c r="C48" s="177"/>
      <c r="D48" s="178"/>
      <c r="E48" s="177"/>
      <c r="F48" s="179"/>
    </row>
    <row r="49" spans="2:6" x14ac:dyDescent="0.25">
      <c r="B49" s="172">
        <v>38</v>
      </c>
      <c r="C49" s="180"/>
      <c r="D49" s="181"/>
      <c r="E49" s="180"/>
      <c r="F49" s="182"/>
    </row>
    <row r="50" spans="2:6" x14ac:dyDescent="0.25">
      <c r="B50" s="176">
        <v>39</v>
      </c>
      <c r="C50" s="177"/>
      <c r="D50" s="178"/>
      <c r="E50" s="177"/>
      <c r="F50" s="179"/>
    </row>
    <row r="51" spans="2:6" x14ac:dyDescent="0.25">
      <c r="B51" s="172">
        <v>40</v>
      </c>
      <c r="C51" s="180"/>
      <c r="D51" s="181"/>
      <c r="E51" s="180"/>
      <c r="F51" s="182"/>
    </row>
    <row r="52" spans="2:6" x14ac:dyDescent="0.25">
      <c r="B52" s="176">
        <v>41</v>
      </c>
      <c r="C52" s="177"/>
      <c r="D52" s="178"/>
      <c r="E52" s="177"/>
      <c r="F52" s="179"/>
    </row>
    <row r="53" spans="2:6" x14ac:dyDescent="0.25">
      <c r="B53" s="172">
        <v>42</v>
      </c>
      <c r="C53" s="180"/>
      <c r="D53" s="181"/>
      <c r="E53" s="180"/>
      <c r="F53" s="182"/>
    </row>
    <row r="54" spans="2:6" x14ac:dyDescent="0.25">
      <c r="B54" s="176">
        <v>43</v>
      </c>
      <c r="C54" s="177"/>
      <c r="D54" s="178"/>
      <c r="E54" s="177"/>
      <c r="F54" s="179"/>
    </row>
    <row r="55" spans="2:6" x14ac:dyDescent="0.25">
      <c r="B55" s="172">
        <v>44</v>
      </c>
      <c r="C55" s="180"/>
      <c r="D55" s="181"/>
      <c r="E55" s="180"/>
      <c r="F55" s="182"/>
    </row>
    <row r="56" spans="2:6" x14ac:dyDescent="0.25">
      <c r="B56" s="176">
        <v>45</v>
      </c>
      <c r="C56" s="177"/>
      <c r="D56" s="178"/>
      <c r="E56" s="177"/>
      <c r="F56" s="179"/>
    </row>
    <row r="57" spans="2:6" x14ac:dyDescent="0.25">
      <c r="B57" s="172">
        <v>46</v>
      </c>
      <c r="C57" s="180"/>
      <c r="D57" s="181"/>
      <c r="E57" s="180"/>
      <c r="F57" s="182"/>
    </row>
    <row r="58" spans="2:6" x14ac:dyDescent="0.25">
      <c r="B58" s="176">
        <v>47</v>
      </c>
      <c r="C58" s="177"/>
      <c r="D58" s="178"/>
      <c r="E58" s="177"/>
      <c r="F58" s="179"/>
    </row>
    <row r="59" spans="2:6" x14ac:dyDescent="0.25">
      <c r="B59" s="172">
        <v>48</v>
      </c>
      <c r="C59" s="180"/>
      <c r="D59" s="181"/>
      <c r="E59" s="180"/>
      <c r="F59" s="182"/>
    </row>
    <row r="60" spans="2:6" x14ac:dyDescent="0.25">
      <c r="B60" s="176">
        <v>49</v>
      </c>
      <c r="C60" s="177"/>
      <c r="D60" s="178"/>
      <c r="E60" s="177"/>
      <c r="F60" s="179"/>
    </row>
    <row r="61" spans="2:6" x14ac:dyDescent="0.25">
      <c r="B61" s="172">
        <v>50</v>
      </c>
      <c r="C61" s="180"/>
      <c r="D61" s="181"/>
      <c r="E61" s="180"/>
      <c r="F61" s="182"/>
    </row>
    <row r="62" spans="2:6" x14ac:dyDescent="0.25">
      <c r="B62" s="176">
        <v>51</v>
      </c>
      <c r="C62" s="177"/>
      <c r="D62" s="178"/>
      <c r="E62" s="177"/>
      <c r="F62" s="179"/>
    </row>
    <row r="63" spans="2:6" x14ac:dyDescent="0.25">
      <c r="B63" s="172">
        <v>52</v>
      </c>
      <c r="C63" s="180"/>
      <c r="D63" s="181"/>
      <c r="E63" s="180"/>
      <c r="F63" s="182"/>
    </row>
    <row r="64" spans="2:6" x14ac:dyDescent="0.25">
      <c r="B64" s="176">
        <v>53</v>
      </c>
      <c r="C64" s="177"/>
      <c r="D64" s="178"/>
      <c r="E64" s="177"/>
      <c r="F64" s="179"/>
    </row>
    <row r="65" spans="2:6" x14ac:dyDescent="0.25">
      <c r="B65" s="172">
        <v>54</v>
      </c>
      <c r="C65" s="180"/>
      <c r="D65" s="181"/>
      <c r="E65" s="180"/>
      <c r="F65" s="182"/>
    </row>
    <row r="66" spans="2:6" x14ac:dyDescent="0.25">
      <c r="B66" s="176">
        <v>55</v>
      </c>
      <c r="C66" s="177"/>
      <c r="D66" s="178"/>
      <c r="E66" s="177"/>
      <c r="F66" s="179"/>
    </row>
    <row r="67" spans="2:6" x14ac:dyDescent="0.25">
      <c r="B67" s="172">
        <v>56</v>
      </c>
      <c r="C67" s="180"/>
      <c r="D67" s="181"/>
      <c r="E67" s="180"/>
      <c r="F67" s="182"/>
    </row>
    <row r="68" spans="2:6" x14ac:dyDescent="0.25">
      <c r="B68" s="176">
        <v>57</v>
      </c>
      <c r="C68" s="177"/>
      <c r="D68" s="178"/>
      <c r="E68" s="177"/>
      <c r="F68" s="179"/>
    </row>
    <row r="69" spans="2:6" x14ac:dyDescent="0.25">
      <c r="B69" s="172">
        <v>58</v>
      </c>
      <c r="C69" s="180"/>
      <c r="D69" s="181"/>
      <c r="E69" s="180"/>
      <c r="F69" s="182"/>
    </row>
    <row r="70" spans="2:6" x14ac:dyDescent="0.25">
      <c r="B70" s="176">
        <v>59</v>
      </c>
      <c r="C70" s="177"/>
      <c r="D70" s="178"/>
      <c r="E70" s="177"/>
      <c r="F70" s="179"/>
    </row>
    <row r="71" spans="2:6" x14ac:dyDescent="0.25">
      <c r="B71" s="172">
        <v>60</v>
      </c>
      <c r="C71" s="180"/>
      <c r="D71" s="181"/>
      <c r="E71" s="180"/>
      <c r="F71" s="182"/>
    </row>
    <row r="72" spans="2:6" x14ac:dyDescent="0.25">
      <c r="B72" s="176">
        <v>61</v>
      </c>
      <c r="C72" s="177"/>
      <c r="D72" s="178"/>
      <c r="E72" s="177"/>
      <c r="F72" s="179"/>
    </row>
    <row r="73" spans="2:6" x14ac:dyDescent="0.25">
      <c r="B73" s="172">
        <v>62</v>
      </c>
      <c r="C73" s="180"/>
      <c r="D73" s="181"/>
      <c r="E73" s="180"/>
      <c r="F73" s="182"/>
    </row>
    <row r="74" spans="2:6" x14ac:dyDescent="0.25">
      <c r="B74" s="176">
        <v>63</v>
      </c>
      <c r="C74" s="177"/>
      <c r="D74" s="178"/>
      <c r="E74" s="177"/>
      <c r="F74" s="179"/>
    </row>
    <row r="75" spans="2:6" x14ac:dyDescent="0.25">
      <c r="B75" s="172">
        <v>64</v>
      </c>
      <c r="C75" s="180"/>
      <c r="D75" s="181"/>
      <c r="E75" s="180"/>
      <c r="F75" s="182"/>
    </row>
    <row r="76" spans="2:6" x14ac:dyDescent="0.25">
      <c r="B76" s="176">
        <v>65</v>
      </c>
      <c r="C76" s="177"/>
      <c r="D76" s="178"/>
      <c r="E76" s="177"/>
      <c r="F76" s="179"/>
    </row>
    <row r="77" spans="2:6" x14ac:dyDescent="0.25">
      <c r="B77" s="172">
        <v>66</v>
      </c>
      <c r="C77" s="180"/>
      <c r="D77" s="181"/>
      <c r="E77" s="180"/>
      <c r="F77" s="182"/>
    </row>
    <row r="78" spans="2:6" x14ac:dyDescent="0.25">
      <c r="B78" s="176">
        <v>67</v>
      </c>
      <c r="C78" s="177"/>
      <c r="D78" s="178"/>
      <c r="E78" s="177"/>
      <c r="F78" s="179"/>
    </row>
    <row r="79" spans="2:6" x14ac:dyDescent="0.25">
      <c r="B79" s="172">
        <v>68</v>
      </c>
      <c r="C79" s="180"/>
      <c r="D79" s="181"/>
      <c r="E79" s="180"/>
      <c r="F79" s="182"/>
    </row>
    <row r="80" spans="2:6" x14ac:dyDescent="0.25">
      <c r="B80" s="176">
        <v>69</v>
      </c>
      <c r="C80" s="177"/>
      <c r="D80" s="178"/>
      <c r="E80" s="177"/>
      <c r="F80" s="179"/>
    </row>
    <row r="81" spans="2:6" x14ac:dyDescent="0.25">
      <c r="B81" s="172">
        <v>70</v>
      </c>
      <c r="C81" s="180"/>
      <c r="D81" s="181"/>
      <c r="E81" s="180"/>
      <c r="F81" s="182"/>
    </row>
    <row r="82" spans="2:6" x14ac:dyDescent="0.25">
      <c r="B82" s="176">
        <v>71</v>
      </c>
      <c r="C82" s="177"/>
      <c r="D82" s="178"/>
      <c r="E82" s="177"/>
      <c r="F82" s="179"/>
    </row>
    <row r="83" spans="2:6" x14ac:dyDescent="0.25">
      <c r="B83" s="172">
        <v>72</v>
      </c>
      <c r="C83" s="180"/>
      <c r="D83" s="181"/>
      <c r="E83" s="180"/>
      <c r="F83" s="182"/>
    </row>
    <row r="84" spans="2:6" x14ac:dyDescent="0.25">
      <c r="B84" s="176">
        <v>73</v>
      </c>
      <c r="C84" s="177"/>
      <c r="D84" s="178"/>
      <c r="E84" s="177"/>
      <c r="F84" s="179"/>
    </row>
    <row r="85" spans="2:6" x14ac:dyDescent="0.25">
      <c r="B85" s="172">
        <v>74</v>
      </c>
      <c r="C85" s="180"/>
      <c r="D85" s="181"/>
      <c r="E85" s="180"/>
      <c r="F85" s="182"/>
    </row>
    <row r="86" spans="2:6" x14ac:dyDescent="0.25">
      <c r="B86" s="176">
        <v>75</v>
      </c>
      <c r="C86" s="177"/>
      <c r="D86" s="178"/>
      <c r="E86" s="177"/>
      <c r="F86" s="179"/>
    </row>
    <row r="87" spans="2:6" x14ac:dyDescent="0.25">
      <c r="B87" s="172">
        <v>76</v>
      </c>
      <c r="C87" s="180"/>
      <c r="D87" s="181"/>
      <c r="E87" s="180"/>
      <c r="F87" s="182"/>
    </row>
    <row r="88" spans="2:6" x14ac:dyDescent="0.25">
      <c r="B88" s="176">
        <v>77</v>
      </c>
      <c r="C88" s="177"/>
      <c r="D88" s="178"/>
      <c r="E88" s="177"/>
      <c r="F88" s="179"/>
    </row>
    <row r="89" spans="2:6" x14ac:dyDescent="0.25">
      <c r="B89" s="172">
        <v>78</v>
      </c>
      <c r="C89" s="180"/>
      <c r="D89" s="181"/>
      <c r="E89" s="180"/>
      <c r="F89" s="182"/>
    </row>
    <row r="90" spans="2:6" x14ac:dyDescent="0.25">
      <c r="B90" s="176">
        <v>79</v>
      </c>
      <c r="C90" s="177"/>
      <c r="D90" s="178"/>
      <c r="E90" s="177"/>
      <c r="F90" s="179"/>
    </row>
    <row r="91" spans="2:6" x14ac:dyDescent="0.25">
      <c r="B91" s="172">
        <v>80</v>
      </c>
      <c r="C91" s="180"/>
      <c r="D91" s="181"/>
      <c r="E91" s="180"/>
      <c r="F91" s="182"/>
    </row>
    <row r="92" spans="2:6" x14ac:dyDescent="0.25">
      <c r="B92" s="176">
        <v>81</v>
      </c>
      <c r="C92" s="177"/>
      <c r="D92" s="178"/>
      <c r="E92" s="177"/>
      <c r="F92" s="179"/>
    </row>
    <row r="93" spans="2:6" x14ac:dyDescent="0.25">
      <c r="B93" s="172">
        <v>82</v>
      </c>
      <c r="C93" s="180"/>
      <c r="D93" s="181"/>
      <c r="E93" s="180"/>
      <c r="F93" s="182"/>
    </row>
    <row r="94" spans="2:6" x14ac:dyDescent="0.25">
      <c r="B94" s="176">
        <v>83</v>
      </c>
      <c r="C94" s="177"/>
      <c r="D94" s="178"/>
      <c r="E94" s="177"/>
      <c r="F94" s="179"/>
    </row>
    <row r="95" spans="2:6" x14ac:dyDescent="0.25">
      <c r="B95" s="172">
        <v>84</v>
      </c>
      <c r="C95" s="180"/>
      <c r="D95" s="181"/>
      <c r="E95" s="180"/>
      <c r="F95" s="182"/>
    </row>
    <row r="96" spans="2:6" x14ac:dyDescent="0.25">
      <c r="B96" s="176">
        <v>85</v>
      </c>
      <c r="C96" s="177"/>
      <c r="D96" s="178"/>
      <c r="E96" s="177"/>
      <c r="F96" s="179"/>
    </row>
    <row r="97" spans="2:6" x14ac:dyDescent="0.25">
      <c r="B97" s="172">
        <v>86</v>
      </c>
      <c r="C97" s="180"/>
      <c r="D97" s="181"/>
      <c r="E97" s="180"/>
      <c r="F97" s="182"/>
    </row>
    <row r="98" spans="2:6" x14ac:dyDescent="0.25">
      <c r="B98" s="176">
        <v>87</v>
      </c>
      <c r="C98" s="177"/>
      <c r="D98" s="178"/>
      <c r="E98" s="177"/>
      <c r="F98" s="179"/>
    </row>
    <row r="99" spans="2:6" x14ac:dyDescent="0.25">
      <c r="B99" s="172">
        <v>88</v>
      </c>
      <c r="C99" s="180"/>
      <c r="D99" s="181"/>
      <c r="E99" s="180"/>
      <c r="F99" s="182"/>
    </row>
    <row r="100" spans="2:6" x14ac:dyDescent="0.25">
      <c r="B100" s="176">
        <v>89</v>
      </c>
      <c r="C100" s="177"/>
      <c r="D100" s="178"/>
      <c r="E100" s="177"/>
      <c r="F100" s="179"/>
    </row>
    <row r="101" spans="2:6" x14ac:dyDescent="0.25">
      <c r="B101" s="172">
        <v>90</v>
      </c>
      <c r="C101" s="180"/>
      <c r="D101" s="181"/>
      <c r="E101" s="180"/>
      <c r="F101" s="182"/>
    </row>
    <row r="102" spans="2:6" x14ac:dyDescent="0.25">
      <c r="B102" s="176">
        <v>91</v>
      </c>
      <c r="C102" s="177"/>
      <c r="D102" s="178"/>
      <c r="E102" s="177"/>
      <c r="F102" s="179"/>
    </row>
    <row r="103" spans="2:6" x14ac:dyDescent="0.25">
      <c r="B103" s="172">
        <v>92</v>
      </c>
      <c r="C103" s="180"/>
      <c r="D103" s="181"/>
      <c r="E103" s="180"/>
      <c r="F103" s="182"/>
    </row>
    <row r="104" spans="2:6" x14ac:dyDescent="0.25">
      <c r="B104" s="176">
        <v>93</v>
      </c>
      <c r="C104" s="177"/>
      <c r="D104" s="178"/>
      <c r="E104" s="177"/>
      <c r="F104" s="179"/>
    </row>
    <row r="105" spans="2:6" x14ac:dyDescent="0.25">
      <c r="B105" s="172">
        <v>94</v>
      </c>
      <c r="C105" s="180"/>
      <c r="D105" s="181"/>
      <c r="E105" s="180"/>
      <c r="F105" s="182"/>
    </row>
    <row r="106" spans="2:6" x14ac:dyDescent="0.25">
      <c r="B106" s="176">
        <v>95</v>
      </c>
      <c r="C106" s="177"/>
      <c r="D106" s="178"/>
      <c r="E106" s="177"/>
      <c r="F106" s="179"/>
    </row>
    <row r="107" spans="2:6" x14ac:dyDescent="0.25">
      <c r="B107" s="172">
        <v>96</v>
      </c>
      <c r="C107" s="180"/>
      <c r="D107" s="181"/>
      <c r="E107" s="180"/>
      <c r="F107" s="182"/>
    </row>
    <row r="108" spans="2:6" x14ac:dyDescent="0.25">
      <c r="B108" s="176">
        <v>97</v>
      </c>
      <c r="C108" s="177"/>
      <c r="D108" s="178"/>
      <c r="E108" s="177"/>
      <c r="F108" s="179"/>
    </row>
    <row r="109" spans="2:6" x14ac:dyDescent="0.25">
      <c r="B109" s="172">
        <v>98</v>
      </c>
      <c r="C109" s="180"/>
      <c r="D109" s="181"/>
      <c r="E109" s="180"/>
      <c r="F109" s="182"/>
    </row>
    <row r="110" spans="2:6" x14ac:dyDescent="0.25">
      <c r="B110" s="176">
        <v>99</v>
      </c>
      <c r="C110" s="177"/>
      <c r="D110" s="178"/>
      <c r="E110" s="177"/>
      <c r="F110" s="179"/>
    </row>
    <row r="111" spans="2:6" x14ac:dyDescent="0.25">
      <c r="B111" s="172">
        <v>100</v>
      </c>
      <c r="C111" s="180"/>
      <c r="D111" s="181"/>
      <c r="E111" s="180"/>
      <c r="F111" s="182"/>
    </row>
    <row r="112" spans="2:6" x14ac:dyDescent="0.25">
      <c r="B112" s="176">
        <v>101</v>
      </c>
      <c r="C112" s="177"/>
      <c r="D112" s="178"/>
      <c r="E112" s="177"/>
      <c r="F112" s="179"/>
    </row>
    <row r="113" spans="2:6" x14ac:dyDescent="0.25">
      <c r="B113" s="172">
        <v>102</v>
      </c>
      <c r="C113" s="180"/>
      <c r="D113" s="181"/>
      <c r="E113" s="180"/>
      <c r="F113" s="182"/>
    </row>
    <row r="114" spans="2:6" x14ac:dyDescent="0.25">
      <c r="B114" s="176">
        <v>103</v>
      </c>
      <c r="C114" s="177"/>
      <c r="D114" s="178"/>
      <c r="E114" s="177"/>
      <c r="F114" s="179"/>
    </row>
    <row r="115" spans="2:6" x14ac:dyDescent="0.25">
      <c r="B115" s="172">
        <v>104</v>
      </c>
      <c r="C115" s="180"/>
      <c r="D115" s="181"/>
      <c r="E115" s="180"/>
      <c r="F115" s="182"/>
    </row>
    <row r="116" spans="2:6" x14ac:dyDescent="0.25">
      <c r="B116" s="176">
        <v>105</v>
      </c>
      <c r="C116" s="177"/>
      <c r="D116" s="178"/>
      <c r="E116" s="177"/>
      <c r="F116" s="179"/>
    </row>
    <row r="117" spans="2:6" x14ac:dyDescent="0.25">
      <c r="B117" s="172">
        <v>106</v>
      </c>
      <c r="C117" s="180"/>
      <c r="D117" s="181"/>
      <c r="E117" s="180"/>
      <c r="F117" s="182"/>
    </row>
    <row r="118" spans="2:6" x14ac:dyDescent="0.25">
      <c r="B118" s="176">
        <v>107</v>
      </c>
      <c r="C118" s="177"/>
      <c r="D118" s="178"/>
      <c r="E118" s="177"/>
      <c r="F118" s="179"/>
    </row>
    <row r="119" spans="2:6" x14ac:dyDescent="0.25">
      <c r="B119" s="172">
        <v>108</v>
      </c>
      <c r="C119" s="180"/>
      <c r="D119" s="181"/>
      <c r="E119" s="180"/>
      <c r="F119" s="182"/>
    </row>
    <row r="120" spans="2:6" x14ac:dyDescent="0.25">
      <c r="B120" s="176">
        <v>109</v>
      </c>
      <c r="C120" s="177"/>
      <c r="D120" s="178"/>
      <c r="E120" s="177"/>
      <c r="F120" s="179"/>
    </row>
    <row r="121" spans="2:6" x14ac:dyDescent="0.25">
      <c r="B121" s="172">
        <v>110</v>
      </c>
      <c r="C121" s="180"/>
      <c r="D121" s="181"/>
      <c r="E121" s="180"/>
      <c r="F121" s="182"/>
    </row>
    <row r="122" spans="2:6" x14ac:dyDescent="0.25">
      <c r="B122" s="176">
        <v>111</v>
      </c>
      <c r="C122" s="177"/>
      <c r="D122" s="178"/>
      <c r="E122" s="177"/>
      <c r="F122" s="179"/>
    </row>
    <row r="123" spans="2:6" x14ac:dyDescent="0.25">
      <c r="B123" s="172">
        <v>112</v>
      </c>
      <c r="C123" s="180"/>
      <c r="D123" s="181"/>
      <c r="E123" s="180"/>
      <c r="F123" s="182"/>
    </row>
    <row r="124" spans="2:6" x14ac:dyDescent="0.25">
      <c r="B124" s="176">
        <v>113</v>
      </c>
      <c r="C124" s="177"/>
      <c r="D124" s="178"/>
      <c r="E124" s="177"/>
      <c r="F124" s="179"/>
    </row>
    <row r="125" spans="2:6" x14ac:dyDescent="0.25">
      <c r="B125" s="172">
        <v>114</v>
      </c>
      <c r="C125" s="180"/>
      <c r="D125" s="181"/>
      <c r="E125" s="180"/>
      <c r="F125" s="182"/>
    </row>
    <row r="126" spans="2:6" x14ac:dyDescent="0.25">
      <c r="B126" s="176">
        <v>115</v>
      </c>
      <c r="C126" s="177"/>
      <c r="D126" s="178"/>
      <c r="E126" s="177"/>
      <c r="F126" s="179"/>
    </row>
    <row r="127" spans="2:6" x14ac:dyDescent="0.25">
      <c r="B127" s="172">
        <v>116</v>
      </c>
      <c r="C127" s="180"/>
      <c r="D127" s="181"/>
      <c r="E127" s="180"/>
      <c r="F127" s="182"/>
    </row>
    <row r="128" spans="2:6" x14ac:dyDescent="0.25">
      <c r="B128" s="176">
        <v>117</v>
      </c>
      <c r="C128" s="177"/>
      <c r="D128" s="178"/>
      <c r="E128" s="177"/>
      <c r="F128" s="179"/>
    </row>
    <row r="129" spans="2:6" x14ac:dyDescent="0.25">
      <c r="B129" s="172">
        <v>118</v>
      </c>
      <c r="C129" s="180"/>
      <c r="D129" s="181"/>
      <c r="E129" s="180"/>
      <c r="F129" s="182"/>
    </row>
    <row r="130" spans="2:6" x14ac:dyDescent="0.25">
      <c r="B130" s="176">
        <v>119</v>
      </c>
      <c r="C130" s="177"/>
      <c r="D130" s="178"/>
      <c r="E130" s="177"/>
      <c r="F130" s="179"/>
    </row>
    <row r="131" spans="2:6" x14ac:dyDescent="0.25">
      <c r="B131" s="172">
        <v>120</v>
      </c>
      <c r="C131" s="180"/>
      <c r="D131" s="181"/>
      <c r="E131" s="180"/>
      <c r="F131" s="182"/>
    </row>
    <row r="132" spans="2:6" x14ac:dyDescent="0.25">
      <c r="B132" s="176">
        <v>121</v>
      </c>
      <c r="C132" s="177"/>
      <c r="D132" s="178"/>
      <c r="E132" s="177"/>
      <c r="F132" s="179"/>
    </row>
    <row r="133" spans="2:6" x14ac:dyDescent="0.25">
      <c r="B133" s="172">
        <v>122</v>
      </c>
      <c r="C133" s="180"/>
      <c r="D133" s="181"/>
      <c r="E133" s="180"/>
      <c r="F133" s="182"/>
    </row>
    <row r="134" spans="2:6" x14ac:dyDescent="0.25">
      <c r="B134" s="176">
        <v>123</v>
      </c>
      <c r="C134" s="177"/>
      <c r="D134" s="178"/>
      <c r="E134" s="177"/>
      <c r="F134" s="179"/>
    </row>
    <row r="135" spans="2:6" x14ac:dyDescent="0.25">
      <c r="B135" s="172">
        <v>124</v>
      </c>
      <c r="C135" s="180"/>
      <c r="D135" s="181"/>
      <c r="E135" s="180"/>
      <c r="F135" s="182"/>
    </row>
    <row r="136" spans="2:6" x14ac:dyDescent="0.25">
      <c r="B136" s="176">
        <v>125</v>
      </c>
      <c r="C136" s="177"/>
      <c r="D136" s="178"/>
      <c r="E136" s="177"/>
      <c r="F136" s="179"/>
    </row>
    <row r="137" spans="2:6" x14ac:dyDescent="0.25">
      <c r="B137" s="172">
        <v>126</v>
      </c>
      <c r="C137" s="180"/>
      <c r="D137" s="181"/>
      <c r="E137" s="180"/>
      <c r="F137" s="182"/>
    </row>
    <row r="138" spans="2:6" x14ac:dyDescent="0.25">
      <c r="B138" s="176">
        <v>127</v>
      </c>
      <c r="C138" s="177"/>
      <c r="D138" s="178"/>
      <c r="E138" s="177"/>
      <c r="F138" s="179"/>
    </row>
    <row r="139" spans="2:6" x14ac:dyDescent="0.25">
      <c r="B139" s="172">
        <v>128</v>
      </c>
      <c r="C139" s="180"/>
      <c r="D139" s="181"/>
      <c r="E139" s="180"/>
      <c r="F139" s="182"/>
    </row>
    <row r="140" spans="2:6" x14ac:dyDescent="0.25">
      <c r="B140" s="176">
        <v>129</v>
      </c>
      <c r="C140" s="177"/>
      <c r="D140" s="178"/>
      <c r="E140" s="177"/>
      <c r="F140" s="179"/>
    </row>
    <row r="141" spans="2:6" x14ac:dyDescent="0.25">
      <c r="B141" s="172">
        <v>130</v>
      </c>
      <c r="C141" s="180"/>
      <c r="D141" s="181"/>
      <c r="E141" s="180"/>
      <c r="F141" s="182"/>
    </row>
    <row r="142" spans="2:6" x14ac:dyDescent="0.25">
      <c r="B142" s="176">
        <v>131</v>
      </c>
      <c r="C142" s="177"/>
      <c r="D142" s="178"/>
      <c r="E142" s="177"/>
      <c r="F142" s="179"/>
    </row>
    <row r="143" spans="2:6" x14ac:dyDescent="0.25">
      <c r="B143" s="172">
        <v>132</v>
      </c>
      <c r="C143" s="180"/>
      <c r="D143" s="181"/>
      <c r="E143" s="180"/>
      <c r="F143" s="182"/>
    </row>
    <row r="144" spans="2:6" x14ac:dyDescent="0.25">
      <c r="B144" s="176">
        <v>133</v>
      </c>
      <c r="C144" s="177"/>
      <c r="D144" s="178"/>
      <c r="E144" s="177"/>
      <c r="F144" s="179"/>
    </row>
    <row r="145" spans="2:6" x14ac:dyDescent="0.25">
      <c r="B145" s="172">
        <v>134</v>
      </c>
      <c r="C145" s="180"/>
      <c r="D145" s="181"/>
      <c r="E145" s="180"/>
      <c r="F145" s="182"/>
    </row>
    <row r="146" spans="2:6" x14ac:dyDescent="0.25">
      <c r="B146" s="176">
        <v>135</v>
      </c>
      <c r="C146" s="177"/>
      <c r="D146" s="178"/>
      <c r="E146" s="177"/>
      <c r="F146" s="179"/>
    </row>
    <row r="147" spans="2:6" x14ac:dyDescent="0.25">
      <c r="B147" s="172">
        <v>136</v>
      </c>
      <c r="C147" s="180"/>
      <c r="D147" s="181"/>
      <c r="E147" s="180"/>
      <c r="F147" s="182"/>
    </row>
    <row r="148" spans="2:6" x14ac:dyDescent="0.25">
      <c r="B148" s="176">
        <v>137</v>
      </c>
      <c r="C148" s="177"/>
      <c r="D148" s="178"/>
      <c r="E148" s="177"/>
      <c r="F148" s="179"/>
    </row>
    <row r="149" spans="2:6" x14ac:dyDescent="0.25">
      <c r="B149" s="172">
        <v>138</v>
      </c>
      <c r="C149" s="180"/>
      <c r="D149" s="181"/>
      <c r="E149" s="180"/>
      <c r="F149" s="182"/>
    </row>
    <row r="150" spans="2:6" x14ac:dyDescent="0.25">
      <c r="B150" s="176">
        <v>139</v>
      </c>
      <c r="C150" s="177"/>
      <c r="D150" s="178"/>
      <c r="E150" s="177"/>
      <c r="F150" s="179"/>
    </row>
    <row r="151" spans="2:6" x14ac:dyDescent="0.25">
      <c r="B151" s="172">
        <v>140</v>
      </c>
      <c r="C151" s="180"/>
      <c r="D151" s="181"/>
      <c r="E151" s="180"/>
      <c r="F151" s="182"/>
    </row>
    <row r="152" spans="2:6" x14ac:dyDescent="0.25">
      <c r="B152" s="176">
        <v>141</v>
      </c>
      <c r="C152" s="177"/>
      <c r="D152" s="178"/>
      <c r="E152" s="177"/>
      <c r="F152" s="179"/>
    </row>
    <row r="153" spans="2:6" x14ac:dyDescent="0.25">
      <c r="B153" s="172">
        <v>142</v>
      </c>
      <c r="C153" s="180"/>
      <c r="D153" s="181"/>
      <c r="E153" s="180"/>
      <c r="F153" s="182"/>
    </row>
    <row r="154" spans="2:6" x14ac:dyDescent="0.25">
      <c r="B154" s="176">
        <v>143</v>
      </c>
      <c r="C154" s="177"/>
      <c r="D154" s="178"/>
      <c r="E154" s="177"/>
      <c r="F154" s="179"/>
    </row>
    <row r="155" spans="2:6" x14ac:dyDescent="0.25">
      <c r="B155" s="172">
        <v>144</v>
      </c>
      <c r="C155" s="180"/>
      <c r="D155" s="181"/>
      <c r="E155" s="180"/>
      <c r="F155" s="182"/>
    </row>
    <row r="156" spans="2:6" x14ac:dyDescent="0.25">
      <c r="B156" s="176">
        <v>145</v>
      </c>
      <c r="C156" s="177"/>
      <c r="D156" s="178"/>
      <c r="E156" s="177"/>
      <c r="F156" s="179"/>
    </row>
    <row r="157" spans="2:6" x14ac:dyDescent="0.25">
      <c r="B157" s="172">
        <v>146</v>
      </c>
      <c r="C157" s="180"/>
      <c r="D157" s="181"/>
      <c r="E157" s="180"/>
      <c r="F157" s="182"/>
    </row>
    <row r="158" spans="2:6" x14ac:dyDescent="0.25">
      <c r="B158" s="176">
        <v>147</v>
      </c>
      <c r="C158" s="177"/>
      <c r="D158" s="178"/>
      <c r="E158" s="177"/>
      <c r="F158" s="179"/>
    </row>
    <row r="159" spans="2:6" x14ac:dyDescent="0.25">
      <c r="B159" s="172">
        <v>148</v>
      </c>
      <c r="C159" s="180"/>
      <c r="D159" s="181"/>
      <c r="E159" s="180"/>
      <c r="F159" s="182"/>
    </row>
    <row r="160" spans="2:6" x14ac:dyDescent="0.25">
      <c r="B160" s="176">
        <v>149</v>
      </c>
      <c r="C160" s="177"/>
      <c r="D160" s="178"/>
      <c r="E160" s="177"/>
      <c r="F160" s="179"/>
    </row>
    <row r="161" spans="2:6" x14ac:dyDescent="0.25">
      <c r="B161" s="172">
        <v>150</v>
      </c>
      <c r="C161" s="180"/>
      <c r="D161" s="181"/>
      <c r="E161" s="180"/>
      <c r="F161" s="182"/>
    </row>
    <row r="162" spans="2:6" x14ac:dyDescent="0.25">
      <c r="B162" s="176">
        <v>151</v>
      </c>
      <c r="C162" s="177"/>
      <c r="D162" s="178"/>
      <c r="E162" s="177"/>
      <c r="F162" s="179"/>
    </row>
    <row r="163" spans="2:6" x14ac:dyDescent="0.25">
      <c r="B163" s="172">
        <v>152</v>
      </c>
      <c r="C163" s="180"/>
      <c r="D163" s="181"/>
      <c r="E163" s="180"/>
      <c r="F163" s="182"/>
    </row>
    <row r="164" spans="2:6" x14ac:dyDescent="0.25">
      <c r="B164" s="176">
        <v>153</v>
      </c>
      <c r="C164" s="177"/>
      <c r="D164" s="178"/>
      <c r="E164" s="177"/>
      <c r="F164" s="179"/>
    </row>
    <row r="165" spans="2:6" x14ac:dyDescent="0.25">
      <c r="B165" s="172">
        <v>154</v>
      </c>
      <c r="C165" s="180"/>
      <c r="D165" s="181"/>
      <c r="E165" s="180"/>
      <c r="F165" s="182"/>
    </row>
    <row r="166" spans="2:6" x14ac:dyDescent="0.25">
      <c r="B166" s="176">
        <v>155</v>
      </c>
      <c r="C166" s="177"/>
      <c r="D166" s="178"/>
      <c r="E166" s="177"/>
      <c r="F166" s="179"/>
    </row>
    <row r="167" spans="2:6" x14ac:dyDescent="0.25">
      <c r="B167" s="172">
        <v>156</v>
      </c>
      <c r="C167" s="180"/>
      <c r="D167" s="181"/>
      <c r="E167" s="180"/>
      <c r="F167" s="182"/>
    </row>
    <row r="168" spans="2:6" x14ac:dyDescent="0.25">
      <c r="B168" s="176">
        <v>157</v>
      </c>
      <c r="C168" s="177"/>
      <c r="D168" s="178"/>
      <c r="E168" s="177"/>
      <c r="F168" s="179"/>
    </row>
    <row r="169" spans="2:6" x14ac:dyDescent="0.25">
      <c r="B169" s="172">
        <v>158</v>
      </c>
      <c r="C169" s="180"/>
      <c r="D169" s="181"/>
      <c r="E169" s="180"/>
      <c r="F169" s="182"/>
    </row>
    <row r="170" spans="2:6" x14ac:dyDescent="0.25">
      <c r="B170" s="176">
        <v>159</v>
      </c>
      <c r="C170" s="177"/>
      <c r="D170" s="178"/>
      <c r="E170" s="177"/>
      <c r="F170" s="179"/>
    </row>
    <row r="171" spans="2:6" x14ac:dyDescent="0.25">
      <c r="B171" s="172">
        <v>160</v>
      </c>
      <c r="C171" s="180"/>
      <c r="D171" s="181"/>
      <c r="E171" s="180"/>
      <c r="F171" s="182"/>
    </row>
    <row r="172" spans="2:6" x14ac:dyDescent="0.25">
      <c r="B172" s="176">
        <v>161</v>
      </c>
      <c r="C172" s="177"/>
      <c r="D172" s="178"/>
      <c r="E172" s="177"/>
      <c r="F172" s="179"/>
    </row>
    <row r="173" spans="2:6" x14ac:dyDescent="0.25">
      <c r="B173" s="172">
        <v>162</v>
      </c>
      <c r="C173" s="180"/>
      <c r="D173" s="181"/>
      <c r="E173" s="180"/>
      <c r="F173" s="182"/>
    </row>
    <row r="174" spans="2:6" x14ac:dyDescent="0.25">
      <c r="B174" s="176">
        <v>163</v>
      </c>
      <c r="C174" s="177"/>
      <c r="D174" s="178"/>
      <c r="E174" s="177"/>
      <c r="F174" s="179"/>
    </row>
    <row r="175" spans="2:6" x14ac:dyDescent="0.25">
      <c r="B175" s="172">
        <v>164</v>
      </c>
      <c r="C175" s="180"/>
      <c r="D175" s="181"/>
      <c r="E175" s="180"/>
      <c r="F175" s="182"/>
    </row>
    <row r="176" spans="2:6" x14ac:dyDescent="0.25">
      <c r="B176" s="176">
        <v>165</v>
      </c>
      <c r="C176" s="177"/>
      <c r="D176" s="178"/>
      <c r="E176" s="177"/>
      <c r="F176" s="179"/>
    </row>
    <row r="177" spans="2:6" x14ac:dyDescent="0.25">
      <c r="B177" s="172">
        <v>166</v>
      </c>
      <c r="C177" s="180"/>
      <c r="D177" s="181"/>
      <c r="E177" s="180"/>
      <c r="F177" s="182"/>
    </row>
    <row r="178" spans="2:6" x14ac:dyDescent="0.25">
      <c r="B178" s="176">
        <v>167</v>
      </c>
      <c r="C178" s="177"/>
      <c r="D178" s="178"/>
      <c r="E178" s="177"/>
      <c r="F178" s="179"/>
    </row>
    <row r="179" spans="2:6" x14ac:dyDescent="0.25">
      <c r="B179" s="172">
        <v>168</v>
      </c>
      <c r="C179" s="180"/>
      <c r="D179" s="181"/>
      <c r="E179" s="180"/>
      <c r="F179" s="182"/>
    </row>
    <row r="180" spans="2:6" x14ac:dyDescent="0.25">
      <c r="B180" s="176">
        <v>169</v>
      </c>
      <c r="C180" s="177"/>
      <c r="D180" s="178"/>
      <c r="E180" s="177"/>
      <c r="F180" s="179"/>
    </row>
    <row r="181" spans="2:6" x14ac:dyDescent="0.25">
      <c r="B181" s="172">
        <v>170</v>
      </c>
      <c r="C181" s="180"/>
      <c r="D181" s="181"/>
      <c r="E181" s="180"/>
      <c r="F181" s="182"/>
    </row>
    <row r="182" spans="2:6" x14ac:dyDescent="0.25">
      <c r="B182" s="176">
        <v>171</v>
      </c>
      <c r="C182" s="177"/>
      <c r="D182" s="178"/>
      <c r="E182" s="177"/>
      <c r="F182" s="179"/>
    </row>
    <row r="183" spans="2:6" x14ac:dyDescent="0.25">
      <c r="B183" s="172">
        <v>172</v>
      </c>
      <c r="C183" s="180"/>
      <c r="D183" s="181"/>
      <c r="E183" s="180"/>
      <c r="F183" s="182"/>
    </row>
    <row r="184" spans="2:6" x14ac:dyDescent="0.25">
      <c r="B184" s="176">
        <v>173</v>
      </c>
      <c r="C184" s="177"/>
      <c r="D184" s="178"/>
      <c r="E184" s="177"/>
      <c r="F184" s="179"/>
    </row>
    <row r="185" spans="2:6" x14ac:dyDescent="0.25">
      <c r="B185" s="172">
        <v>174</v>
      </c>
      <c r="C185" s="180"/>
      <c r="D185" s="181"/>
      <c r="E185" s="180"/>
      <c r="F185" s="182"/>
    </row>
    <row r="186" spans="2:6" x14ac:dyDescent="0.25">
      <c r="B186" s="176">
        <v>175</v>
      </c>
      <c r="C186" s="177"/>
      <c r="D186" s="178"/>
      <c r="E186" s="177"/>
      <c r="F186" s="179"/>
    </row>
    <row r="187" spans="2:6" x14ac:dyDescent="0.25">
      <c r="B187" s="172">
        <v>176</v>
      </c>
      <c r="C187" s="180"/>
      <c r="D187" s="181"/>
      <c r="E187" s="180"/>
      <c r="F187" s="182"/>
    </row>
    <row r="188" spans="2:6" x14ac:dyDescent="0.25">
      <c r="B188" s="176">
        <v>177</v>
      </c>
      <c r="C188" s="177"/>
      <c r="D188" s="178"/>
      <c r="E188" s="177"/>
      <c r="F188" s="179"/>
    </row>
    <row r="189" spans="2:6" x14ac:dyDescent="0.25">
      <c r="B189" s="172">
        <v>178</v>
      </c>
      <c r="C189" s="180"/>
      <c r="D189" s="181"/>
      <c r="E189" s="180"/>
      <c r="F189" s="182"/>
    </row>
    <row r="190" spans="2:6" x14ac:dyDescent="0.25">
      <c r="B190" s="176">
        <v>179</v>
      </c>
      <c r="C190" s="177"/>
      <c r="D190" s="178"/>
      <c r="E190" s="177"/>
      <c r="F190" s="179"/>
    </row>
    <row r="191" spans="2:6" x14ac:dyDescent="0.25">
      <c r="B191" s="172">
        <v>180</v>
      </c>
      <c r="C191" s="180"/>
      <c r="D191" s="181"/>
      <c r="E191" s="180"/>
      <c r="F191" s="182"/>
    </row>
    <row r="192" spans="2:6" x14ac:dyDescent="0.25">
      <c r="B192" s="176">
        <v>181</v>
      </c>
      <c r="C192" s="177"/>
      <c r="D192" s="178"/>
      <c r="E192" s="177"/>
      <c r="F192" s="179"/>
    </row>
    <row r="193" spans="2:6" x14ac:dyDescent="0.25">
      <c r="B193" s="172">
        <v>182</v>
      </c>
      <c r="C193" s="180"/>
      <c r="D193" s="181"/>
      <c r="E193" s="180"/>
      <c r="F193" s="182"/>
    </row>
    <row r="194" spans="2:6" x14ac:dyDescent="0.25">
      <c r="B194" s="176">
        <v>183</v>
      </c>
      <c r="C194" s="177"/>
      <c r="D194" s="178"/>
      <c r="E194" s="177"/>
      <c r="F194" s="179"/>
    </row>
    <row r="195" spans="2:6" x14ac:dyDescent="0.25">
      <c r="B195" s="172">
        <v>184</v>
      </c>
      <c r="C195" s="180"/>
      <c r="D195" s="181"/>
      <c r="E195" s="180"/>
      <c r="F195" s="182"/>
    </row>
    <row r="196" spans="2:6" x14ac:dyDescent="0.25">
      <c r="B196" s="176">
        <v>185</v>
      </c>
      <c r="C196" s="177"/>
      <c r="D196" s="178"/>
      <c r="E196" s="177"/>
      <c r="F196" s="179"/>
    </row>
    <row r="197" spans="2:6" x14ac:dyDescent="0.25">
      <c r="B197" s="172">
        <v>186</v>
      </c>
      <c r="C197" s="180"/>
      <c r="D197" s="181"/>
      <c r="E197" s="180"/>
      <c r="F197" s="182"/>
    </row>
    <row r="198" spans="2:6" x14ac:dyDescent="0.25">
      <c r="B198" s="176">
        <v>187</v>
      </c>
      <c r="C198" s="177"/>
      <c r="D198" s="178"/>
      <c r="E198" s="177"/>
      <c r="F198" s="179"/>
    </row>
    <row r="199" spans="2:6" x14ac:dyDescent="0.25">
      <c r="B199" s="172">
        <v>188</v>
      </c>
      <c r="C199" s="180"/>
      <c r="D199" s="181"/>
      <c r="E199" s="180"/>
      <c r="F199" s="182"/>
    </row>
    <row r="200" spans="2:6" x14ac:dyDescent="0.25">
      <c r="B200" s="176">
        <v>189</v>
      </c>
      <c r="C200" s="177"/>
      <c r="D200" s="178"/>
      <c r="E200" s="177"/>
      <c r="F200" s="179"/>
    </row>
    <row r="201" spans="2:6" x14ac:dyDescent="0.25">
      <c r="B201" s="172">
        <v>190</v>
      </c>
      <c r="C201" s="180"/>
      <c r="D201" s="181"/>
      <c r="E201" s="180"/>
      <c r="F201" s="182"/>
    </row>
    <row r="202" spans="2:6" x14ac:dyDescent="0.25">
      <c r="B202" s="176">
        <v>191</v>
      </c>
      <c r="C202" s="177"/>
      <c r="D202" s="178"/>
      <c r="E202" s="177"/>
      <c r="F202" s="179"/>
    </row>
    <row r="203" spans="2:6" x14ac:dyDescent="0.25">
      <c r="B203" s="172">
        <v>192</v>
      </c>
      <c r="C203" s="180"/>
      <c r="D203" s="181"/>
      <c r="E203" s="180"/>
      <c r="F203" s="182"/>
    </row>
    <row r="204" spans="2:6" x14ac:dyDescent="0.25">
      <c r="B204" s="176">
        <v>193</v>
      </c>
      <c r="C204" s="177"/>
      <c r="D204" s="178"/>
      <c r="E204" s="177"/>
      <c r="F204" s="179"/>
    </row>
    <row r="205" spans="2:6" x14ac:dyDescent="0.25">
      <c r="B205" s="172">
        <v>194</v>
      </c>
      <c r="C205" s="180"/>
      <c r="D205" s="181"/>
      <c r="E205" s="180"/>
      <c r="F205" s="182"/>
    </row>
    <row r="206" spans="2:6" x14ac:dyDescent="0.25">
      <c r="B206" s="176">
        <v>195</v>
      </c>
      <c r="C206" s="177"/>
      <c r="D206" s="178"/>
      <c r="E206" s="177"/>
      <c r="F206" s="179"/>
    </row>
    <row r="207" spans="2:6" x14ac:dyDescent="0.25">
      <c r="B207" s="172">
        <v>196</v>
      </c>
      <c r="C207" s="180"/>
      <c r="D207" s="181"/>
      <c r="E207" s="180"/>
      <c r="F207" s="182"/>
    </row>
    <row r="208" spans="2:6" x14ac:dyDescent="0.25">
      <c r="B208" s="176">
        <v>197</v>
      </c>
      <c r="C208" s="177"/>
      <c r="D208" s="178"/>
      <c r="E208" s="177"/>
      <c r="F208" s="179"/>
    </row>
    <row r="209" spans="2:6" x14ac:dyDescent="0.25">
      <c r="B209" s="172">
        <v>198</v>
      </c>
      <c r="C209" s="180"/>
      <c r="D209" s="181"/>
      <c r="E209" s="180"/>
      <c r="F209" s="182"/>
    </row>
    <row r="210" spans="2:6" x14ac:dyDescent="0.25">
      <c r="B210" s="176">
        <v>199</v>
      </c>
      <c r="C210" s="177"/>
      <c r="D210" s="178"/>
      <c r="E210" s="177"/>
      <c r="F210" s="179"/>
    </row>
    <row r="211" spans="2:6" x14ac:dyDescent="0.25">
      <c r="B211" s="172">
        <v>200</v>
      </c>
      <c r="C211" s="180"/>
      <c r="D211" s="181"/>
      <c r="E211" s="180"/>
      <c r="F211" s="182"/>
    </row>
    <row r="212" spans="2:6" x14ac:dyDescent="0.25">
      <c r="B212" s="176">
        <v>201</v>
      </c>
      <c r="C212" s="177"/>
      <c r="D212" s="178"/>
      <c r="E212" s="177"/>
      <c r="F212" s="179"/>
    </row>
    <row r="213" spans="2:6" x14ac:dyDescent="0.25">
      <c r="B213" s="172">
        <v>202</v>
      </c>
      <c r="C213" s="180"/>
      <c r="D213" s="181"/>
      <c r="E213" s="180"/>
      <c r="F213" s="182"/>
    </row>
    <row r="214" spans="2:6" x14ac:dyDescent="0.25">
      <c r="B214" s="176">
        <v>203</v>
      </c>
      <c r="C214" s="177"/>
      <c r="D214" s="178"/>
      <c r="E214" s="177"/>
      <c r="F214" s="179"/>
    </row>
    <row r="215" spans="2:6" x14ac:dyDescent="0.25">
      <c r="B215" s="172">
        <v>204</v>
      </c>
      <c r="C215" s="180"/>
      <c r="D215" s="181"/>
      <c r="E215" s="180"/>
      <c r="F215" s="182"/>
    </row>
    <row r="216" spans="2:6" x14ac:dyDescent="0.25">
      <c r="B216" s="176">
        <v>205</v>
      </c>
      <c r="C216" s="177"/>
      <c r="D216" s="178"/>
      <c r="E216" s="177"/>
      <c r="F216" s="179"/>
    </row>
    <row r="217" spans="2:6" x14ac:dyDescent="0.25">
      <c r="B217" s="172">
        <v>206</v>
      </c>
      <c r="C217" s="180"/>
      <c r="D217" s="181"/>
      <c r="E217" s="180"/>
      <c r="F217" s="182"/>
    </row>
    <row r="218" spans="2:6" x14ac:dyDescent="0.25">
      <c r="B218" s="176">
        <v>207</v>
      </c>
      <c r="C218" s="177"/>
      <c r="D218" s="178"/>
      <c r="E218" s="177"/>
      <c r="F218" s="179"/>
    </row>
    <row r="219" spans="2:6" x14ac:dyDescent="0.25">
      <c r="B219" s="172">
        <v>208</v>
      </c>
      <c r="C219" s="180"/>
      <c r="D219" s="181"/>
      <c r="E219" s="180"/>
      <c r="F219" s="182"/>
    </row>
    <row r="220" spans="2:6" x14ac:dyDescent="0.25">
      <c r="B220" s="176">
        <v>209</v>
      </c>
      <c r="C220" s="177"/>
      <c r="D220" s="178"/>
      <c r="E220" s="177"/>
      <c r="F220" s="179"/>
    </row>
    <row r="221" spans="2:6" x14ac:dyDescent="0.25">
      <c r="B221" s="172">
        <v>210</v>
      </c>
      <c r="C221" s="180"/>
      <c r="D221" s="181"/>
      <c r="E221" s="180"/>
      <c r="F221" s="182"/>
    </row>
    <row r="222" spans="2:6" x14ac:dyDescent="0.25">
      <c r="B222" s="176">
        <v>211</v>
      </c>
      <c r="C222" s="177"/>
      <c r="D222" s="178"/>
      <c r="E222" s="177"/>
      <c r="F222" s="179"/>
    </row>
    <row r="223" spans="2:6" x14ac:dyDescent="0.25">
      <c r="B223" s="172">
        <v>212</v>
      </c>
      <c r="C223" s="180"/>
      <c r="D223" s="181"/>
      <c r="E223" s="180"/>
      <c r="F223" s="182"/>
    </row>
    <row r="224" spans="2:6" x14ac:dyDescent="0.25">
      <c r="B224" s="176">
        <v>213</v>
      </c>
      <c r="C224" s="177"/>
      <c r="D224" s="178"/>
      <c r="E224" s="177"/>
      <c r="F224" s="179"/>
    </row>
    <row r="225" spans="2:6" x14ac:dyDescent="0.25">
      <c r="B225" s="172">
        <v>214</v>
      </c>
      <c r="C225" s="180"/>
      <c r="D225" s="181"/>
      <c r="E225" s="180"/>
      <c r="F225" s="182"/>
    </row>
    <row r="226" spans="2:6" x14ac:dyDescent="0.25">
      <c r="B226" s="176">
        <v>215</v>
      </c>
      <c r="C226" s="177"/>
      <c r="D226" s="178"/>
      <c r="E226" s="177"/>
      <c r="F226" s="179"/>
    </row>
    <row r="227" spans="2:6" x14ac:dyDescent="0.25">
      <c r="B227" s="172">
        <v>216</v>
      </c>
      <c r="C227" s="180"/>
      <c r="D227" s="181"/>
      <c r="E227" s="180"/>
      <c r="F227" s="182"/>
    </row>
    <row r="228" spans="2:6" x14ac:dyDescent="0.25">
      <c r="B228" s="176">
        <v>217</v>
      </c>
      <c r="C228" s="177"/>
      <c r="D228" s="178"/>
      <c r="E228" s="177"/>
      <c r="F228" s="179"/>
    </row>
    <row r="229" spans="2:6" x14ac:dyDescent="0.25">
      <c r="B229" s="172">
        <v>218</v>
      </c>
      <c r="C229" s="180"/>
      <c r="D229" s="181"/>
      <c r="E229" s="180"/>
      <c r="F229" s="182"/>
    </row>
    <row r="230" spans="2:6" x14ac:dyDescent="0.25">
      <c r="B230" s="176">
        <v>219</v>
      </c>
      <c r="C230" s="177"/>
      <c r="D230" s="178"/>
      <c r="E230" s="177"/>
      <c r="F230" s="179"/>
    </row>
    <row r="231" spans="2:6" x14ac:dyDescent="0.25">
      <c r="B231" s="172">
        <v>220</v>
      </c>
      <c r="C231" s="180"/>
      <c r="D231" s="181"/>
      <c r="E231" s="180"/>
      <c r="F231" s="182"/>
    </row>
    <row r="232" spans="2:6" x14ac:dyDescent="0.25">
      <c r="B232" s="176">
        <v>221</v>
      </c>
      <c r="C232" s="177"/>
      <c r="D232" s="178"/>
      <c r="E232" s="177"/>
      <c r="F232" s="179"/>
    </row>
    <row r="233" spans="2:6" x14ac:dyDescent="0.25">
      <c r="B233" s="172">
        <v>222</v>
      </c>
      <c r="C233" s="180"/>
      <c r="D233" s="181"/>
      <c r="E233" s="180"/>
      <c r="F233" s="182"/>
    </row>
    <row r="234" spans="2:6" x14ac:dyDescent="0.25">
      <c r="B234" s="176">
        <v>223</v>
      </c>
      <c r="C234" s="177"/>
      <c r="D234" s="178"/>
      <c r="E234" s="177"/>
      <c r="F234" s="179"/>
    </row>
    <row r="235" spans="2:6" x14ac:dyDescent="0.25">
      <c r="B235" s="172">
        <v>224</v>
      </c>
      <c r="C235" s="180"/>
      <c r="D235" s="181"/>
      <c r="E235" s="180"/>
      <c r="F235" s="182"/>
    </row>
    <row r="236" spans="2:6" x14ac:dyDescent="0.25">
      <c r="B236" s="176">
        <v>225</v>
      </c>
      <c r="C236" s="177"/>
      <c r="D236" s="178"/>
      <c r="E236" s="177"/>
      <c r="F236" s="179"/>
    </row>
    <row r="237" spans="2:6" x14ac:dyDescent="0.25">
      <c r="B237" s="172">
        <v>226</v>
      </c>
      <c r="C237" s="180"/>
      <c r="D237" s="181"/>
      <c r="E237" s="180"/>
      <c r="F237" s="182"/>
    </row>
    <row r="238" spans="2:6" x14ac:dyDescent="0.25">
      <c r="B238" s="176">
        <v>227</v>
      </c>
      <c r="C238" s="177"/>
      <c r="D238" s="178"/>
      <c r="E238" s="177"/>
      <c r="F238" s="179"/>
    </row>
    <row r="239" spans="2:6" x14ac:dyDescent="0.25">
      <c r="B239" s="172">
        <v>228</v>
      </c>
      <c r="C239" s="180"/>
      <c r="D239" s="181"/>
      <c r="E239" s="180"/>
      <c r="F239" s="182"/>
    </row>
    <row r="240" spans="2:6" x14ac:dyDescent="0.25">
      <c r="B240" s="176">
        <v>229</v>
      </c>
      <c r="C240" s="177"/>
      <c r="D240" s="178"/>
      <c r="E240" s="177"/>
      <c r="F240" s="179"/>
    </row>
    <row r="241" spans="2:6" x14ac:dyDescent="0.25">
      <c r="B241" s="172">
        <v>230</v>
      </c>
      <c r="C241" s="180"/>
      <c r="D241" s="181"/>
      <c r="E241" s="180"/>
      <c r="F241" s="182"/>
    </row>
    <row r="242" spans="2:6" x14ac:dyDescent="0.25">
      <c r="B242" s="176">
        <v>231</v>
      </c>
      <c r="C242" s="177"/>
      <c r="D242" s="178"/>
      <c r="E242" s="177"/>
      <c r="F242" s="179"/>
    </row>
    <row r="243" spans="2:6" x14ac:dyDescent="0.25">
      <c r="B243" s="172">
        <v>232</v>
      </c>
      <c r="C243" s="180"/>
      <c r="D243" s="181"/>
      <c r="E243" s="180"/>
      <c r="F243" s="182"/>
    </row>
    <row r="244" spans="2:6" x14ac:dyDescent="0.25">
      <c r="B244" s="176">
        <v>233</v>
      </c>
      <c r="C244" s="177"/>
      <c r="D244" s="178"/>
      <c r="E244" s="177"/>
      <c r="F244" s="179"/>
    </row>
    <row r="245" spans="2:6" x14ac:dyDescent="0.25">
      <c r="B245" s="172">
        <v>234</v>
      </c>
      <c r="C245" s="180"/>
      <c r="D245" s="181"/>
      <c r="E245" s="180"/>
      <c r="F245" s="182"/>
    </row>
    <row r="246" spans="2:6" x14ac:dyDescent="0.25">
      <c r="B246" s="176">
        <v>235</v>
      </c>
      <c r="C246" s="177"/>
      <c r="D246" s="178"/>
      <c r="E246" s="177"/>
      <c r="F246" s="179"/>
    </row>
    <row r="247" spans="2:6" x14ac:dyDescent="0.25">
      <c r="B247" s="172">
        <v>236</v>
      </c>
      <c r="C247" s="180"/>
      <c r="D247" s="181"/>
      <c r="E247" s="180"/>
      <c r="F247" s="182"/>
    </row>
    <row r="248" spans="2:6" x14ac:dyDescent="0.25">
      <c r="B248" s="176">
        <v>237</v>
      </c>
      <c r="C248" s="177"/>
      <c r="D248" s="178"/>
      <c r="E248" s="177"/>
      <c r="F248" s="179"/>
    </row>
    <row r="249" spans="2:6" x14ac:dyDescent="0.25">
      <c r="B249" s="172">
        <v>238</v>
      </c>
      <c r="C249" s="180"/>
      <c r="D249" s="181"/>
      <c r="E249" s="180"/>
      <c r="F249" s="182"/>
    </row>
    <row r="250" spans="2:6" x14ac:dyDescent="0.25">
      <c r="B250" s="176">
        <v>239</v>
      </c>
      <c r="C250" s="177"/>
      <c r="D250" s="178"/>
      <c r="E250" s="177"/>
      <c r="F250" s="179"/>
    </row>
    <row r="251" spans="2:6" x14ac:dyDescent="0.25">
      <c r="B251" s="172">
        <v>240</v>
      </c>
      <c r="C251" s="180"/>
      <c r="D251" s="181"/>
      <c r="E251" s="180"/>
      <c r="F251" s="182"/>
    </row>
    <row r="252" spans="2:6" x14ac:dyDescent="0.25">
      <c r="B252" s="176">
        <v>241</v>
      </c>
      <c r="C252" s="177"/>
      <c r="D252" s="178"/>
      <c r="E252" s="177"/>
      <c r="F252" s="179"/>
    </row>
    <row r="253" spans="2:6" x14ac:dyDescent="0.25">
      <c r="B253" s="172">
        <v>242</v>
      </c>
      <c r="C253" s="180"/>
      <c r="D253" s="181"/>
      <c r="E253" s="180"/>
      <c r="F253" s="182"/>
    </row>
    <row r="254" spans="2:6" x14ac:dyDescent="0.25">
      <c r="B254" s="176">
        <v>243</v>
      </c>
      <c r="C254" s="177"/>
      <c r="D254" s="178"/>
      <c r="E254" s="177"/>
      <c r="F254" s="179"/>
    </row>
    <row r="255" spans="2:6" x14ac:dyDescent="0.25">
      <c r="B255" s="172">
        <v>244</v>
      </c>
      <c r="C255" s="180"/>
      <c r="D255" s="181"/>
      <c r="E255" s="180"/>
      <c r="F255" s="182"/>
    </row>
    <row r="256" spans="2:6" x14ac:dyDescent="0.25">
      <c r="B256" s="176">
        <v>245</v>
      </c>
      <c r="C256" s="177"/>
      <c r="D256" s="178"/>
      <c r="E256" s="177"/>
      <c r="F256" s="179"/>
    </row>
    <row r="257" spans="2:6" x14ac:dyDescent="0.25">
      <c r="B257" s="172">
        <v>246</v>
      </c>
      <c r="C257" s="180"/>
      <c r="D257" s="181"/>
      <c r="E257" s="180"/>
      <c r="F257" s="182"/>
    </row>
    <row r="258" spans="2:6" x14ac:dyDescent="0.25">
      <c r="B258" s="176">
        <v>247</v>
      </c>
      <c r="C258" s="177"/>
      <c r="D258" s="178"/>
      <c r="E258" s="177"/>
      <c r="F258" s="179"/>
    </row>
    <row r="259" spans="2:6" x14ac:dyDescent="0.25">
      <c r="B259" s="172">
        <v>248</v>
      </c>
      <c r="C259" s="180"/>
      <c r="D259" s="181"/>
      <c r="E259" s="180"/>
      <c r="F259" s="182"/>
    </row>
    <row r="260" spans="2:6" x14ac:dyDescent="0.25">
      <c r="B260" s="176">
        <v>249</v>
      </c>
      <c r="C260" s="177"/>
      <c r="D260" s="178"/>
      <c r="E260" s="177"/>
      <c r="F260" s="179"/>
    </row>
    <row r="261" spans="2:6" x14ac:dyDescent="0.25">
      <c r="B261" s="172">
        <v>250</v>
      </c>
      <c r="C261" s="180"/>
      <c r="D261" s="181"/>
      <c r="E261" s="180"/>
      <c r="F261" s="182"/>
    </row>
    <row r="262" spans="2:6" x14ac:dyDescent="0.25">
      <c r="B262" s="176">
        <v>251</v>
      </c>
      <c r="C262" s="177"/>
      <c r="D262" s="178"/>
      <c r="E262" s="177"/>
      <c r="F262" s="179"/>
    </row>
    <row r="263" spans="2:6" x14ac:dyDescent="0.25">
      <c r="B263" s="172">
        <v>252</v>
      </c>
      <c r="C263" s="180"/>
      <c r="D263" s="181"/>
      <c r="E263" s="180"/>
      <c r="F263" s="182"/>
    </row>
    <row r="264" spans="2:6" x14ac:dyDescent="0.25">
      <c r="B264" s="176">
        <v>253</v>
      </c>
      <c r="C264" s="177"/>
      <c r="D264" s="178"/>
      <c r="E264" s="177"/>
      <c r="F264" s="179"/>
    </row>
    <row r="265" spans="2:6" x14ac:dyDescent="0.25">
      <c r="B265" s="172">
        <v>254</v>
      </c>
      <c r="C265" s="180"/>
      <c r="D265" s="181"/>
      <c r="E265" s="180"/>
      <c r="F265" s="182"/>
    </row>
    <row r="266" spans="2:6" x14ac:dyDescent="0.25">
      <c r="B266" s="176">
        <v>255</v>
      </c>
      <c r="C266" s="177"/>
      <c r="D266" s="178"/>
      <c r="E266" s="177"/>
      <c r="F266" s="179"/>
    </row>
    <row r="267" spans="2:6" x14ac:dyDescent="0.25">
      <c r="B267" s="172">
        <v>256</v>
      </c>
      <c r="C267" s="180"/>
      <c r="D267" s="181"/>
      <c r="E267" s="180"/>
      <c r="F267" s="182"/>
    </row>
    <row r="268" spans="2:6" x14ac:dyDescent="0.25">
      <c r="B268" s="176">
        <v>257</v>
      </c>
      <c r="C268" s="177"/>
      <c r="D268" s="178"/>
      <c r="E268" s="177"/>
      <c r="F268" s="179"/>
    </row>
    <row r="269" spans="2:6" x14ac:dyDescent="0.25">
      <c r="B269" s="172">
        <v>258</v>
      </c>
      <c r="C269" s="180"/>
      <c r="D269" s="181"/>
      <c r="E269" s="180"/>
      <c r="F269" s="182"/>
    </row>
    <row r="270" spans="2:6" x14ac:dyDescent="0.25">
      <c r="B270" s="176">
        <v>259</v>
      </c>
      <c r="C270" s="177"/>
      <c r="D270" s="178"/>
      <c r="E270" s="177"/>
      <c r="F270" s="179"/>
    </row>
    <row r="271" spans="2:6" x14ac:dyDescent="0.25">
      <c r="B271" s="172">
        <v>260</v>
      </c>
      <c r="C271" s="180"/>
      <c r="D271" s="181"/>
      <c r="E271" s="180"/>
      <c r="F271" s="182"/>
    </row>
    <row r="272" spans="2:6" x14ac:dyDescent="0.25">
      <c r="B272" s="176">
        <v>261</v>
      </c>
      <c r="C272" s="177"/>
      <c r="D272" s="178"/>
      <c r="E272" s="177"/>
      <c r="F272" s="179"/>
    </row>
    <row r="273" spans="2:6" x14ac:dyDescent="0.25">
      <c r="B273" s="172">
        <v>262</v>
      </c>
      <c r="C273" s="180"/>
      <c r="D273" s="181"/>
      <c r="E273" s="180"/>
      <c r="F273" s="182"/>
    </row>
    <row r="274" spans="2:6" x14ac:dyDescent="0.25">
      <c r="B274" s="176">
        <v>263</v>
      </c>
      <c r="C274" s="177"/>
      <c r="D274" s="178"/>
      <c r="E274" s="177"/>
      <c r="F274" s="179"/>
    </row>
    <row r="275" spans="2:6" x14ac:dyDescent="0.25">
      <c r="B275" s="172">
        <v>264</v>
      </c>
      <c r="C275" s="180"/>
      <c r="D275" s="181"/>
      <c r="E275" s="180"/>
      <c r="F275" s="182"/>
    </row>
    <row r="276" spans="2:6" x14ac:dyDescent="0.25">
      <c r="B276" s="176">
        <v>265</v>
      </c>
      <c r="C276" s="177"/>
      <c r="D276" s="178"/>
      <c r="E276" s="177"/>
      <c r="F276" s="179"/>
    </row>
    <row r="277" spans="2:6" x14ac:dyDescent="0.25">
      <c r="B277" s="172">
        <v>266</v>
      </c>
      <c r="C277" s="180"/>
      <c r="D277" s="181"/>
      <c r="E277" s="180"/>
      <c r="F277" s="182"/>
    </row>
    <row r="278" spans="2:6" x14ac:dyDescent="0.25">
      <c r="B278" s="176">
        <v>267</v>
      </c>
      <c r="C278" s="177"/>
      <c r="D278" s="178"/>
      <c r="E278" s="177"/>
      <c r="F278" s="179"/>
    </row>
    <row r="279" spans="2:6" x14ac:dyDescent="0.25">
      <c r="B279" s="172">
        <v>268</v>
      </c>
      <c r="C279" s="180"/>
      <c r="D279" s="181"/>
      <c r="E279" s="180"/>
      <c r="F279" s="182"/>
    </row>
    <row r="280" spans="2:6" x14ac:dyDescent="0.25">
      <c r="B280" s="176">
        <v>269</v>
      </c>
      <c r="C280" s="177"/>
      <c r="D280" s="178"/>
      <c r="E280" s="177"/>
      <c r="F280" s="179"/>
    </row>
    <row r="281" spans="2:6" x14ac:dyDescent="0.25">
      <c r="B281" s="172">
        <v>270</v>
      </c>
      <c r="C281" s="180"/>
      <c r="D281" s="181"/>
      <c r="E281" s="180"/>
      <c r="F281" s="182"/>
    </row>
    <row r="282" spans="2:6" x14ac:dyDescent="0.25">
      <c r="B282" s="176">
        <v>271</v>
      </c>
      <c r="C282" s="177"/>
      <c r="D282" s="178"/>
      <c r="E282" s="177"/>
      <c r="F282" s="179"/>
    </row>
    <row r="283" spans="2:6" x14ac:dyDescent="0.25">
      <c r="B283" s="172">
        <v>272</v>
      </c>
      <c r="C283" s="180"/>
      <c r="D283" s="181"/>
      <c r="E283" s="180"/>
      <c r="F283" s="182"/>
    </row>
    <row r="284" spans="2:6" x14ac:dyDescent="0.25">
      <c r="B284" s="176">
        <v>273</v>
      </c>
      <c r="C284" s="177"/>
      <c r="D284" s="178"/>
      <c r="E284" s="177"/>
      <c r="F284" s="179"/>
    </row>
    <row r="285" spans="2:6" x14ac:dyDescent="0.25">
      <c r="B285" s="172">
        <v>274</v>
      </c>
      <c r="C285" s="180"/>
      <c r="D285" s="181"/>
      <c r="E285" s="180"/>
      <c r="F285" s="182"/>
    </row>
    <row r="286" spans="2:6" x14ac:dyDescent="0.25">
      <c r="B286" s="176">
        <v>275</v>
      </c>
      <c r="C286" s="177"/>
      <c r="D286" s="178"/>
      <c r="E286" s="177"/>
      <c r="F286" s="179"/>
    </row>
    <row r="287" spans="2:6" x14ac:dyDescent="0.25">
      <c r="B287" s="172">
        <v>276</v>
      </c>
      <c r="C287" s="180"/>
      <c r="D287" s="181"/>
      <c r="E287" s="180"/>
      <c r="F287" s="182"/>
    </row>
    <row r="288" spans="2:6" x14ac:dyDescent="0.25">
      <c r="B288" s="176">
        <v>277</v>
      </c>
      <c r="C288" s="177"/>
      <c r="D288" s="178"/>
      <c r="E288" s="177"/>
      <c r="F288" s="179"/>
    </row>
    <row r="289" spans="2:6" x14ac:dyDescent="0.25">
      <c r="B289" s="172">
        <v>278</v>
      </c>
      <c r="C289" s="180"/>
      <c r="D289" s="181"/>
      <c r="E289" s="180"/>
      <c r="F289" s="182"/>
    </row>
    <row r="290" spans="2:6" x14ac:dyDescent="0.25">
      <c r="B290" s="176">
        <v>279</v>
      </c>
      <c r="C290" s="177"/>
      <c r="D290" s="178"/>
      <c r="E290" s="177"/>
      <c r="F290" s="179"/>
    </row>
    <row r="291" spans="2:6" x14ac:dyDescent="0.25">
      <c r="B291" s="172">
        <v>280</v>
      </c>
      <c r="C291" s="180"/>
      <c r="D291" s="181"/>
      <c r="E291" s="180"/>
      <c r="F291" s="182"/>
    </row>
    <row r="292" spans="2:6" x14ac:dyDescent="0.25">
      <c r="B292" s="176">
        <v>281</v>
      </c>
      <c r="C292" s="177"/>
      <c r="D292" s="178"/>
      <c r="E292" s="177"/>
      <c r="F292" s="179"/>
    </row>
    <row r="293" spans="2:6" x14ac:dyDescent="0.25">
      <c r="B293" s="172">
        <v>282</v>
      </c>
      <c r="C293" s="180"/>
      <c r="D293" s="181"/>
      <c r="E293" s="180"/>
      <c r="F293" s="182"/>
    </row>
    <row r="294" spans="2:6" x14ac:dyDescent="0.25">
      <c r="B294" s="176">
        <v>283</v>
      </c>
      <c r="C294" s="177"/>
      <c r="D294" s="178"/>
      <c r="E294" s="177"/>
      <c r="F294" s="179"/>
    </row>
    <row r="295" spans="2:6" x14ac:dyDescent="0.25">
      <c r="B295" s="172">
        <v>284</v>
      </c>
      <c r="C295" s="180"/>
      <c r="D295" s="181"/>
      <c r="E295" s="180"/>
      <c r="F295" s="182"/>
    </row>
    <row r="296" spans="2:6" x14ac:dyDescent="0.25">
      <c r="B296" s="176">
        <v>285</v>
      </c>
      <c r="C296" s="177"/>
      <c r="D296" s="178"/>
      <c r="E296" s="177"/>
      <c r="F296" s="179"/>
    </row>
    <row r="297" spans="2:6" x14ac:dyDescent="0.25">
      <c r="B297" s="172">
        <v>286</v>
      </c>
      <c r="C297" s="180"/>
      <c r="D297" s="181"/>
      <c r="E297" s="180"/>
      <c r="F297" s="182"/>
    </row>
    <row r="298" spans="2:6" x14ac:dyDescent="0.25">
      <c r="B298" s="176">
        <v>287</v>
      </c>
      <c r="C298" s="177"/>
      <c r="D298" s="178"/>
      <c r="E298" s="177"/>
      <c r="F298" s="179"/>
    </row>
    <row r="299" spans="2:6" x14ac:dyDescent="0.25">
      <c r="B299" s="172">
        <v>288</v>
      </c>
      <c r="C299" s="180"/>
      <c r="D299" s="181"/>
      <c r="E299" s="180"/>
      <c r="F299" s="182"/>
    </row>
    <row r="300" spans="2:6" x14ac:dyDescent="0.25">
      <c r="B300" s="176">
        <v>289</v>
      </c>
      <c r="C300" s="177"/>
      <c r="D300" s="178"/>
      <c r="E300" s="177"/>
      <c r="F300" s="179"/>
    </row>
    <row r="301" spans="2:6" x14ac:dyDescent="0.25">
      <c r="B301" s="172">
        <v>290</v>
      </c>
      <c r="C301" s="180"/>
      <c r="D301" s="181"/>
      <c r="E301" s="180"/>
      <c r="F301" s="182"/>
    </row>
    <row r="302" spans="2:6" x14ac:dyDescent="0.25">
      <c r="B302" s="176">
        <v>291</v>
      </c>
      <c r="C302" s="177"/>
      <c r="D302" s="178"/>
      <c r="E302" s="177"/>
      <c r="F302" s="179"/>
    </row>
    <row r="303" spans="2:6" x14ac:dyDescent="0.25">
      <c r="B303" s="172">
        <v>292</v>
      </c>
      <c r="C303" s="180"/>
      <c r="D303" s="181"/>
      <c r="E303" s="180"/>
      <c r="F303" s="182"/>
    </row>
    <row r="304" spans="2:6" x14ac:dyDescent="0.25">
      <c r="B304" s="176">
        <v>293</v>
      </c>
      <c r="C304" s="177"/>
      <c r="D304" s="178"/>
      <c r="E304" s="177"/>
      <c r="F304" s="179"/>
    </row>
    <row r="305" spans="2:6" x14ac:dyDescent="0.25">
      <c r="B305" s="172">
        <v>294</v>
      </c>
      <c r="C305" s="180"/>
      <c r="D305" s="181"/>
      <c r="E305" s="180"/>
      <c r="F305" s="182"/>
    </row>
    <row r="306" spans="2:6" x14ac:dyDescent="0.25">
      <c r="B306" s="176">
        <v>295</v>
      </c>
      <c r="C306" s="177"/>
      <c r="D306" s="178"/>
      <c r="E306" s="177"/>
      <c r="F306" s="179"/>
    </row>
    <row r="307" spans="2:6" x14ac:dyDescent="0.25">
      <c r="B307" s="172">
        <v>296</v>
      </c>
      <c r="C307" s="180"/>
      <c r="D307" s="181"/>
      <c r="E307" s="180"/>
      <c r="F307" s="182"/>
    </row>
    <row r="308" spans="2:6" x14ac:dyDescent="0.25">
      <c r="B308" s="176">
        <v>297</v>
      </c>
      <c r="C308" s="177"/>
      <c r="D308" s="178"/>
      <c r="E308" s="177"/>
      <c r="F308" s="179"/>
    </row>
    <row r="309" spans="2:6" x14ac:dyDescent="0.25">
      <c r="B309" s="172">
        <v>298</v>
      </c>
      <c r="C309" s="180"/>
      <c r="D309" s="181"/>
      <c r="E309" s="180"/>
      <c r="F309" s="182"/>
    </row>
    <row r="310" spans="2:6" x14ac:dyDescent="0.25">
      <c r="B310" s="176">
        <v>299</v>
      </c>
      <c r="C310" s="177"/>
      <c r="D310" s="178"/>
      <c r="E310" s="177"/>
      <c r="F310" s="179"/>
    </row>
    <row r="311" spans="2:6" x14ac:dyDescent="0.25">
      <c r="B311" s="172">
        <v>300</v>
      </c>
      <c r="C311" s="180"/>
      <c r="D311" s="181"/>
      <c r="E311" s="180"/>
      <c r="F311" s="182"/>
    </row>
    <row r="312" spans="2:6" x14ac:dyDescent="0.25">
      <c r="B312" s="176">
        <v>301</v>
      </c>
      <c r="C312" s="177"/>
      <c r="D312" s="178"/>
      <c r="E312" s="177"/>
      <c r="F312" s="179"/>
    </row>
    <row r="313" spans="2:6" x14ac:dyDescent="0.25">
      <c r="B313" s="172">
        <v>302</v>
      </c>
      <c r="C313" s="180"/>
      <c r="D313" s="181"/>
      <c r="E313" s="180"/>
      <c r="F313" s="182"/>
    </row>
    <row r="314" spans="2:6" x14ac:dyDescent="0.25">
      <c r="B314" s="176">
        <v>303</v>
      </c>
      <c r="C314" s="177"/>
      <c r="D314" s="178"/>
      <c r="E314" s="177"/>
      <c r="F314" s="179"/>
    </row>
    <row r="315" spans="2:6" x14ac:dyDescent="0.25">
      <c r="B315" s="172">
        <v>304</v>
      </c>
      <c r="C315" s="180"/>
      <c r="D315" s="181"/>
      <c r="E315" s="180"/>
      <c r="F315" s="182"/>
    </row>
    <row r="316" spans="2:6" x14ac:dyDescent="0.25">
      <c r="B316" s="176">
        <v>305</v>
      </c>
      <c r="C316" s="177"/>
      <c r="D316" s="178"/>
      <c r="E316" s="177"/>
      <c r="F316" s="179"/>
    </row>
    <row r="317" spans="2:6" x14ac:dyDescent="0.25">
      <c r="B317" s="172">
        <v>306</v>
      </c>
      <c r="C317" s="180"/>
      <c r="D317" s="181"/>
      <c r="E317" s="180"/>
      <c r="F317" s="182"/>
    </row>
    <row r="318" spans="2:6" x14ac:dyDescent="0.25">
      <c r="B318" s="176">
        <v>307</v>
      </c>
      <c r="C318" s="177"/>
      <c r="D318" s="178"/>
      <c r="E318" s="177"/>
      <c r="F318" s="179"/>
    </row>
    <row r="319" spans="2:6" x14ac:dyDescent="0.25">
      <c r="B319" s="172">
        <v>308</v>
      </c>
      <c r="C319" s="180"/>
      <c r="D319" s="181"/>
      <c r="E319" s="180"/>
      <c r="F319" s="182"/>
    </row>
    <row r="320" spans="2:6" x14ac:dyDescent="0.25">
      <c r="B320" s="176">
        <v>309</v>
      </c>
      <c r="C320" s="177"/>
      <c r="D320" s="178"/>
      <c r="E320" s="177"/>
      <c r="F320" s="179"/>
    </row>
    <row r="321" spans="2:6" x14ac:dyDescent="0.25">
      <c r="B321" s="172">
        <v>310</v>
      </c>
      <c r="C321" s="180"/>
      <c r="D321" s="181"/>
      <c r="E321" s="180"/>
      <c r="F321" s="182"/>
    </row>
    <row r="322" spans="2:6" x14ac:dyDescent="0.25">
      <c r="B322" s="176">
        <v>311</v>
      </c>
      <c r="C322" s="177"/>
      <c r="D322" s="178"/>
      <c r="E322" s="177"/>
      <c r="F322" s="179"/>
    </row>
    <row r="323" spans="2:6" x14ac:dyDescent="0.25">
      <c r="B323" s="172">
        <v>312</v>
      </c>
      <c r="C323" s="180"/>
      <c r="D323" s="181"/>
      <c r="E323" s="180"/>
      <c r="F323" s="182"/>
    </row>
    <row r="324" spans="2:6" x14ac:dyDescent="0.25">
      <c r="B324" s="176">
        <v>313</v>
      </c>
      <c r="C324" s="177"/>
      <c r="D324" s="178"/>
      <c r="E324" s="177"/>
      <c r="F324" s="179"/>
    </row>
    <row r="325" spans="2:6" x14ac:dyDescent="0.25">
      <c r="B325" s="172">
        <v>314</v>
      </c>
      <c r="C325" s="180"/>
      <c r="D325" s="181"/>
      <c r="E325" s="180"/>
      <c r="F325" s="182"/>
    </row>
    <row r="326" spans="2:6" x14ac:dyDescent="0.25">
      <c r="B326" s="176">
        <v>315</v>
      </c>
      <c r="C326" s="177"/>
      <c r="D326" s="178"/>
      <c r="E326" s="177"/>
      <c r="F326" s="179"/>
    </row>
    <row r="327" spans="2:6" x14ac:dyDescent="0.25">
      <c r="B327" s="172">
        <v>316</v>
      </c>
      <c r="C327" s="180"/>
      <c r="D327" s="181"/>
      <c r="E327" s="180"/>
      <c r="F327" s="182"/>
    </row>
    <row r="328" spans="2:6" x14ac:dyDescent="0.25">
      <c r="B328" s="176">
        <v>317</v>
      </c>
      <c r="C328" s="177"/>
      <c r="D328" s="178"/>
      <c r="E328" s="177"/>
      <c r="F328" s="179"/>
    </row>
    <row r="329" spans="2:6" x14ac:dyDescent="0.25">
      <c r="B329" s="172">
        <v>318</v>
      </c>
      <c r="C329" s="180"/>
      <c r="D329" s="181"/>
      <c r="E329" s="180"/>
      <c r="F329" s="182"/>
    </row>
    <row r="330" spans="2:6" x14ac:dyDescent="0.25">
      <c r="B330" s="176">
        <v>319</v>
      </c>
      <c r="C330" s="177"/>
      <c r="D330" s="178"/>
      <c r="E330" s="177"/>
      <c r="F330" s="179"/>
    </row>
    <row r="331" spans="2:6" x14ac:dyDescent="0.25">
      <c r="B331" s="172">
        <v>320</v>
      </c>
      <c r="C331" s="180"/>
      <c r="D331" s="181"/>
      <c r="E331" s="180"/>
      <c r="F331" s="182"/>
    </row>
    <row r="332" spans="2:6" x14ac:dyDescent="0.25">
      <c r="B332" s="176">
        <v>321</v>
      </c>
      <c r="C332" s="177"/>
      <c r="D332" s="178"/>
      <c r="E332" s="177"/>
      <c r="F332" s="179"/>
    </row>
    <row r="333" spans="2:6" x14ac:dyDescent="0.25">
      <c r="B333" s="172">
        <v>322</v>
      </c>
      <c r="C333" s="180"/>
      <c r="D333" s="181"/>
      <c r="E333" s="180"/>
      <c r="F333" s="182"/>
    </row>
    <row r="334" spans="2:6" x14ac:dyDescent="0.25">
      <c r="B334" s="176">
        <v>323</v>
      </c>
      <c r="C334" s="177"/>
      <c r="D334" s="178"/>
      <c r="E334" s="177"/>
      <c r="F334" s="179"/>
    </row>
    <row r="335" spans="2:6" x14ac:dyDescent="0.25">
      <c r="B335" s="172">
        <v>324</v>
      </c>
      <c r="C335" s="180"/>
      <c r="D335" s="181"/>
      <c r="E335" s="180"/>
      <c r="F335" s="182"/>
    </row>
    <row r="336" spans="2:6" x14ac:dyDescent="0.25">
      <c r="B336" s="176">
        <v>325</v>
      </c>
      <c r="C336" s="177"/>
      <c r="D336" s="178"/>
      <c r="E336" s="177"/>
      <c r="F336" s="179"/>
    </row>
    <row r="337" spans="2:6" x14ac:dyDescent="0.25">
      <c r="B337" s="172">
        <v>326</v>
      </c>
      <c r="C337" s="180"/>
      <c r="D337" s="181"/>
      <c r="E337" s="180"/>
      <c r="F337" s="182"/>
    </row>
    <row r="338" spans="2:6" x14ac:dyDescent="0.25">
      <c r="B338" s="176">
        <v>327</v>
      </c>
      <c r="C338" s="177"/>
      <c r="D338" s="178"/>
      <c r="E338" s="177"/>
      <c r="F338" s="179"/>
    </row>
    <row r="339" spans="2:6" x14ac:dyDescent="0.25">
      <c r="B339" s="172">
        <v>328</v>
      </c>
      <c r="C339" s="180"/>
      <c r="D339" s="181"/>
      <c r="E339" s="180"/>
      <c r="F339" s="182"/>
    </row>
    <row r="340" spans="2:6" x14ac:dyDescent="0.25">
      <c r="B340" s="176">
        <v>329</v>
      </c>
      <c r="C340" s="177"/>
      <c r="D340" s="178"/>
      <c r="E340" s="177"/>
      <c r="F340" s="179"/>
    </row>
    <row r="341" spans="2:6" x14ac:dyDescent="0.25">
      <c r="B341" s="172">
        <v>330</v>
      </c>
      <c r="C341" s="180"/>
      <c r="D341" s="181"/>
      <c r="E341" s="180"/>
      <c r="F341" s="182"/>
    </row>
    <row r="342" spans="2:6" x14ac:dyDescent="0.25">
      <c r="B342" s="176">
        <v>331</v>
      </c>
      <c r="C342" s="177"/>
      <c r="D342" s="178"/>
      <c r="E342" s="177"/>
      <c r="F342" s="179"/>
    </row>
    <row r="343" spans="2:6" x14ac:dyDescent="0.25">
      <c r="B343" s="172">
        <v>332</v>
      </c>
      <c r="C343" s="180"/>
      <c r="D343" s="181"/>
      <c r="E343" s="180"/>
      <c r="F343" s="182"/>
    </row>
    <row r="344" spans="2:6" x14ac:dyDescent="0.25">
      <c r="B344" s="176">
        <v>333</v>
      </c>
      <c r="C344" s="177"/>
      <c r="D344" s="178"/>
      <c r="E344" s="177"/>
      <c r="F344" s="179"/>
    </row>
    <row r="345" spans="2:6" x14ac:dyDescent="0.25">
      <c r="B345" s="172">
        <v>334</v>
      </c>
      <c r="C345" s="180"/>
      <c r="D345" s="181"/>
      <c r="E345" s="180"/>
      <c r="F345" s="182"/>
    </row>
    <row r="346" spans="2:6" x14ac:dyDescent="0.25">
      <c r="B346" s="176">
        <v>335</v>
      </c>
      <c r="C346" s="177"/>
      <c r="D346" s="178"/>
      <c r="E346" s="177"/>
      <c r="F346" s="179"/>
    </row>
    <row r="347" spans="2:6" x14ac:dyDescent="0.25">
      <c r="B347" s="172">
        <v>336</v>
      </c>
      <c r="C347" s="180"/>
      <c r="D347" s="181"/>
      <c r="E347" s="180"/>
      <c r="F347" s="182"/>
    </row>
    <row r="348" spans="2:6" x14ac:dyDescent="0.25">
      <c r="B348" s="176">
        <v>337</v>
      </c>
      <c r="C348" s="177"/>
      <c r="D348" s="178"/>
      <c r="E348" s="177"/>
      <c r="F348" s="179"/>
    </row>
    <row r="349" spans="2:6" x14ac:dyDescent="0.25">
      <c r="B349" s="172">
        <v>338</v>
      </c>
      <c r="C349" s="180"/>
      <c r="D349" s="181"/>
      <c r="E349" s="180"/>
      <c r="F349" s="182"/>
    </row>
    <row r="350" spans="2:6" x14ac:dyDescent="0.25">
      <c r="B350" s="176">
        <v>339</v>
      </c>
      <c r="C350" s="177"/>
      <c r="D350" s="178"/>
      <c r="E350" s="177"/>
      <c r="F350" s="179"/>
    </row>
    <row r="351" spans="2:6" x14ac:dyDescent="0.25">
      <c r="B351" s="172">
        <v>340</v>
      </c>
      <c r="C351" s="180"/>
      <c r="D351" s="181"/>
      <c r="E351" s="180"/>
      <c r="F351" s="182"/>
    </row>
    <row r="352" spans="2:6" x14ac:dyDescent="0.25">
      <c r="B352" s="176">
        <v>341</v>
      </c>
      <c r="C352" s="177"/>
      <c r="D352" s="178"/>
      <c r="E352" s="177"/>
      <c r="F352" s="179"/>
    </row>
    <row r="353" spans="2:6" x14ac:dyDescent="0.25">
      <c r="B353" s="172">
        <v>342</v>
      </c>
      <c r="C353" s="180"/>
      <c r="D353" s="181"/>
      <c r="E353" s="180"/>
      <c r="F353" s="182"/>
    </row>
    <row r="354" spans="2:6" x14ac:dyDescent="0.25">
      <c r="B354" s="176">
        <v>343</v>
      </c>
      <c r="C354" s="177"/>
      <c r="D354" s="178"/>
      <c r="E354" s="177"/>
      <c r="F354" s="179"/>
    </row>
    <row r="355" spans="2:6" x14ac:dyDescent="0.25">
      <c r="B355" s="172">
        <v>344</v>
      </c>
      <c r="C355" s="180"/>
      <c r="D355" s="181"/>
      <c r="E355" s="180"/>
      <c r="F355" s="182"/>
    </row>
    <row r="356" spans="2:6" x14ac:dyDescent="0.25">
      <c r="B356" s="176">
        <v>345</v>
      </c>
      <c r="C356" s="177"/>
      <c r="D356" s="178"/>
      <c r="E356" s="177"/>
      <c r="F356" s="179"/>
    </row>
    <row r="357" spans="2:6" x14ac:dyDescent="0.25">
      <c r="B357" s="172">
        <v>346</v>
      </c>
      <c r="C357" s="180"/>
      <c r="D357" s="181"/>
      <c r="E357" s="180"/>
      <c r="F357" s="182"/>
    </row>
    <row r="358" spans="2:6" x14ac:dyDescent="0.25">
      <c r="B358" s="176">
        <v>347</v>
      </c>
      <c r="C358" s="177"/>
      <c r="D358" s="178"/>
      <c r="E358" s="177"/>
      <c r="F358" s="179"/>
    </row>
    <row r="359" spans="2:6" x14ac:dyDescent="0.25">
      <c r="B359" s="172">
        <v>348</v>
      </c>
      <c r="C359" s="180"/>
      <c r="D359" s="181"/>
      <c r="E359" s="180"/>
      <c r="F359" s="182"/>
    </row>
    <row r="360" spans="2:6" x14ac:dyDescent="0.25">
      <c r="B360" s="176">
        <v>349</v>
      </c>
      <c r="C360" s="177"/>
      <c r="D360" s="178"/>
      <c r="E360" s="177"/>
      <c r="F360" s="179"/>
    </row>
    <row r="361" spans="2:6" x14ac:dyDescent="0.25">
      <c r="B361" s="172">
        <v>350</v>
      </c>
      <c r="C361" s="180"/>
      <c r="D361" s="181"/>
      <c r="E361" s="180"/>
      <c r="F361" s="182"/>
    </row>
    <row r="362" spans="2:6" x14ac:dyDescent="0.25">
      <c r="B362" s="176">
        <v>351</v>
      </c>
      <c r="C362" s="177"/>
      <c r="D362" s="178"/>
      <c r="E362" s="177"/>
      <c r="F362" s="179"/>
    </row>
    <row r="363" spans="2:6" x14ac:dyDescent="0.25">
      <c r="B363" s="172">
        <v>352</v>
      </c>
      <c r="C363" s="180"/>
      <c r="D363" s="181"/>
      <c r="E363" s="180"/>
      <c r="F363" s="182"/>
    </row>
    <row r="364" spans="2:6" x14ac:dyDescent="0.25">
      <c r="B364" s="176">
        <v>353</v>
      </c>
      <c r="C364" s="177"/>
      <c r="D364" s="178"/>
      <c r="E364" s="177"/>
      <c r="F364" s="179"/>
    </row>
    <row r="365" spans="2:6" x14ac:dyDescent="0.25">
      <c r="B365" s="172">
        <v>354</v>
      </c>
      <c r="C365" s="180"/>
      <c r="D365" s="181"/>
      <c r="E365" s="180"/>
      <c r="F365" s="182"/>
    </row>
    <row r="366" spans="2:6" x14ac:dyDescent="0.25">
      <c r="B366" s="176">
        <v>355</v>
      </c>
      <c r="C366" s="177"/>
      <c r="D366" s="178"/>
      <c r="E366" s="177"/>
      <c r="F366" s="179"/>
    </row>
    <row r="367" spans="2:6" x14ac:dyDescent="0.25">
      <c r="B367" s="172">
        <v>356</v>
      </c>
      <c r="C367" s="180"/>
      <c r="D367" s="181"/>
      <c r="E367" s="180"/>
      <c r="F367" s="182"/>
    </row>
    <row r="368" spans="2:6" x14ac:dyDescent="0.25">
      <c r="B368" s="176">
        <v>357</v>
      </c>
      <c r="C368" s="177"/>
      <c r="D368" s="178"/>
      <c r="E368" s="177"/>
      <c r="F368" s="179"/>
    </row>
    <row r="369" spans="2:6" x14ac:dyDescent="0.25">
      <c r="B369" s="172">
        <v>358</v>
      </c>
      <c r="C369" s="180"/>
      <c r="D369" s="181"/>
      <c r="E369" s="180"/>
      <c r="F369" s="182"/>
    </row>
    <row r="370" spans="2:6" x14ac:dyDescent="0.25">
      <c r="B370" s="176">
        <v>359</v>
      </c>
      <c r="C370" s="177"/>
      <c r="D370" s="178"/>
      <c r="E370" s="177"/>
      <c r="F370" s="179"/>
    </row>
    <row r="371" spans="2:6" x14ac:dyDescent="0.25">
      <c r="B371" s="172">
        <v>360</v>
      </c>
      <c r="C371" s="180"/>
      <c r="D371" s="181"/>
      <c r="E371" s="180"/>
      <c r="F371" s="182"/>
    </row>
    <row r="372" spans="2:6" x14ac:dyDescent="0.25">
      <c r="B372" s="176">
        <v>361</v>
      </c>
      <c r="C372" s="177"/>
      <c r="D372" s="178"/>
      <c r="E372" s="177"/>
      <c r="F372" s="179"/>
    </row>
    <row r="373" spans="2:6" x14ac:dyDescent="0.25">
      <c r="B373" s="172">
        <v>362</v>
      </c>
      <c r="C373" s="180"/>
      <c r="D373" s="181"/>
      <c r="E373" s="180"/>
      <c r="F373" s="182"/>
    </row>
    <row r="374" spans="2:6" x14ac:dyDescent="0.25">
      <c r="B374" s="176">
        <v>363</v>
      </c>
      <c r="C374" s="177"/>
      <c r="D374" s="178"/>
      <c r="E374" s="177"/>
      <c r="F374" s="179"/>
    </row>
    <row r="375" spans="2:6" x14ac:dyDescent="0.25">
      <c r="B375" s="172">
        <v>364</v>
      </c>
      <c r="C375" s="180"/>
      <c r="D375" s="181"/>
      <c r="E375" s="180"/>
      <c r="F375" s="182"/>
    </row>
    <row r="376" spans="2:6" x14ac:dyDescent="0.25">
      <c r="B376" s="176">
        <v>365</v>
      </c>
      <c r="C376" s="177"/>
      <c r="D376" s="178"/>
      <c r="E376" s="177"/>
      <c r="F376" s="179"/>
    </row>
    <row r="377" spans="2:6" x14ac:dyDescent="0.25">
      <c r="B377" s="172">
        <v>366</v>
      </c>
      <c r="C377" s="180"/>
      <c r="D377" s="181"/>
      <c r="E377" s="180"/>
      <c r="F377" s="182"/>
    </row>
    <row r="378" spans="2:6" x14ac:dyDescent="0.25">
      <c r="B378" s="176">
        <v>367</v>
      </c>
      <c r="C378" s="177"/>
      <c r="D378" s="178"/>
      <c r="E378" s="177"/>
      <c r="F378" s="179"/>
    </row>
    <row r="379" spans="2:6" x14ac:dyDescent="0.25">
      <c r="B379" s="172">
        <v>368</v>
      </c>
      <c r="C379" s="180"/>
      <c r="D379" s="181"/>
      <c r="E379" s="180"/>
      <c r="F379" s="182"/>
    </row>
    <row r="380" spans="2:6" x14ac:dyDescent="0.25">
      <c r="B380" s="176">
        <v>369</v>
      </c>
      <c r="C380" s="177"/>
      <c r="D380" s="178"/>
      <c r="E380" s="177"/>
      <c r="F380" s="179"/>
    </row>
    <row r="381" spans="2:6" x14ac:dyDescent="0.25">
      <c r="B381" s="172">
        <v>370</v>
      </c>
      <c r="C381" s="180"/>
      <c r="D381" s="181"/>
      <c r="E381" s="180"/>
      <c r="F381" s="182"/>
    </row>
    <row r="382" spans="2:6" x14ac:dyDescent="0.25">
      <c r="B382" s="176">
        <v>371</v>
      </c>
      <c r="C382" s="177"/>
      <c r="D382" s="178"/>
      <c r="E382" s="177"/>
      <c r="F382" s="179"/>
    </row>
    <row r="383" spans="2:6" x14ac:dyDescent="0.25">
      <c r="B383" s="172">
        <v>372</v>
      </c>
      <c r="C383" s="180"/>
      <c r="D383" s="181"/>
      <c r="E383" s="180"/>
      <c r="F383" s="182"/>
    </row>
    <row r="384" spans="2:6" x14ac:dyDescent="0.25">
      <c r="B384" s="176">
        <v>373</v>
      </c>
      <c r="C384" s="177"/>
      <c r="D384" s="178"/>
      <c r="E384" s="177"/>
      <c r="F384" s="179"/>
    </row>
    <row r="385" spans="2:6" x14ac:dyDescent="0.25">
      <c r="B385" s="172">
        <v>374</v>
      </c>
      <c r="C385" s="180"/>
      <c r="D385" s="181"/>
      <c r="E385" s="180"/>
      <c r="F385" s="182"/>
    </row>
    <row r="386" spans="2:6" x14ac:dyDescent="0.25">
      <c r="B386" s="176">
        <v>375</v>
      </c>
      <c r="C386" s="177"/>
      <c r="D386" s="178"/>
      <c r="E386" s="177"/>
      <c r="F386" s="179"/>
    </row>
    <row r="387" spans="2:6" x14ac:dyDescent="0.25">
      <c r="B387" s="172">
        <v>376</v>
      </c>
      <c r="C387" s="180"/>
      <c r="D387" s="181"/>
      <c r="E387" s="180"/>
      <c r="F387" s="182"/>
    </row>
    <row r="388" spans="2:6" x14ac:dyDescent="0.25">
      <c r="B388" s="176">
        <v>377</v>
      </c>
      <c r="C388" s="177"/>
      <c r="D388" s="178"/>
      <c r="E388" s="177"/>
      <c r="F388" s="179"/>
    </row>
    <row r="389" spans="2:6" x14ac:dyDescent="0.25">
      <c r="B389" s="172">
        <v>378</v>
      </c>
      <c r="C389" s="180"/>
      <c r="D389" s="181"/>
      <c r="E389" s="180"/>
      <c r="F389" s="182"/>
    </row>
    <row r="390" spans="2:6" x14ac:dyDescent="0.25">
      <c r="B390" s="176">
        <v>379</v>
      </c>
      <c r="C390" s="177"/>
      <c r="D390" s="178"/>
      <c r="E390" s="177"/>
      <c r="F390" s="179"/>
    </row>
    <row r="391" spans="2:6" x14ac:dyDescent="0.25">
      <c r="B391" s="172">
        <v>380</v>
      </c>
      <c r="C391" s="180"/>
      <c r="D391" s="181"/>
      <c r="E391" s="180"/>
      <c r="F391" s="182"/>
    </row>
    <row r="392" spans="2:6" x14ac:dyDescent="0.25">
      <c r="B392" s="176">
        <v>381</v>
      </c>
      <c r="C392" s="177"/>
      <c r="D392" s="178"/>
      <c r="E392" s="177"/>
      <c r="F392" s="179"/>
    </row>
    <row r="393" spans="2:6" x14ac:dyDescent="0.25">
      <c r="B393" s="172">
        <v>382</v>
      </c>
      <c r="C393" s="180"/>
      <c r="D393" s="181"/>
      <c r="E393" s="180"/>
      <c r="F393" s="182"/>
    </row>
    <row r="394" spans="2:6" x14ac:dyDescent="0.25">
      <c r="B394" s="176">
        <v>383</v>
      </c>
      <c r="C394" s="177"/>
      <c r="D394" s="178"/>
      <c r="E394" s="177"/>
      <c r="F394" s="179"/>
    </row>
    <row r="395" spans="2:6" x14ac:dyDescent="0.25">
      <c r="B395" s="172">
        <v>384</v>
      </c>
      <c r="C395" s="180"/>
      <c r="D395" s="181"/>
      <c r="E395" s="180"/>
      <c r="F395" s="182"/>
    </row>
    <row r="396" spans="2:6" x14ac:dyDescent="0.25">
      <c r="B396" s="176">
        <v>385</v>
      </c>
      <c r="C396" s="177"/>
      <c r="D396" s="178"/>
      <c r="E396" s="177"/>
      <c r="F396" s="179"/>
    </row>
    <row r="397" spans="2:6" x14ac:dyDescent="0.25">
      <c r="B397" s="172">
        <v>386</v>
      </c>
      <c r="C397" s="180"/>
      <c r="D397" s="181"/>
      <c r="E397" s="180"/>
      <c r="F397" s="182"/>
    </row>
    <row r="398" spans="2:6" x14ac:dyDescent="0.25">
      <c r="B398" s="176">
        <v>387</v>
      </c>
      <c r="C398" s="177"/>
      <c r="D398" s="178"/>
      <c r="E398" s="177"/>
      <c r="F398" s="179"/>
    </row>
    <row r="399" spans="2:6" x14ac:dyDescent="0.25">
      <c r="B399" s="172">
        <v>388</v>
      </c>
      <c r="C399" s="180"/>
      <c r="D399" s="181"/>
      <c r="E399" s="180"/>
      <c r="F399" s="182"/>
    </row>
    <row r="400" spans="2:6" x14ac:dyDescent="0.25">
      <c r="B400" s="176">
        <v>389</v>
      </c>
      <c r="C400" s="177"/>
      <c r="D400" s="178"/>
      <c r="E400" s="177"/>
      <c r="F400" s="179"/>
    </row>
    <row r="401" spans="2:6" x14ac:dyDescent="0.25">
      <c r="B401" s="172">
        <v>390</v>
      </c>
      <c r="C401" s="180"/>
      <c r="D401" s="181"/>
      <c r="E401" s="180"/>
      <c r="F401" s="182"/>
    </row>
    <row r="402" spans="2:6" x14ac:dyDescent="0.25">
      <c r="B402" s="176">
        <v>391</v>
      </c>
      <c r="C402" s="177"/>
      <c r="D402" s="178"/>
      <c r="E402" s="177"/>
      <c r="F402" s="179"/>
    </row>
    <row r="403" spans="2:6" x14ac:dyDescent="0.25">
      <c r="B403" s="172">
        <v>392</v>
      </c>
      <c r="C403" s="180"/>
      <c r="D403" s="181"/>
      <c r="E403" s="180"/>
      <c r="F403" s="182"/>
    </row>
    <row r="404" spans="2:6" x14ac:dyDescent="0.25">
      <c r="B404" s="176">
        <v>393</v>
      </c>
      <c r="C404" s="177"/>
      <c r="D404" s="178"/>
      <c r="E404" s="177"/>
      <c r="F404" s="179"/>
    </row>
    <row r="405" spans="2:6" x14ac:dyDescent="0.25">
      <c r="B405" s="172">
        <v>394</v>
      </c>
      <c r="C405" s="180"/>
      <c r="D405" s="181"/>
      <c r="E405" s="180"/>
      <c r="F405" s="182"/>
    </row>
    <row r="406" spans="2:6" x14ac:dyDescent="0.25">
      <c r="B406" s="176">
        <v>395</v>
      </c>
      <c r="C406" s="177"/>
      <c r="D406" s="178"/>
      <c r="E406" s="177"/>
      <c r="F406" s="179"/>
    </row>
    <row r="407" spans="2:6" x14ac:dyDescent="0.25">
      <c r="B407" s="172">
        <v>396</v>
      </c>
      <c r="C407" s="180"/>
      <c r="D407" s="181"/>
      <c r="E407" s="180"/>
      <c r="F407" s="182"/>
    </row>
    <row r="408" spans="2:6" x14ac:dyDescent="0.25">
      <c r="B408" s="176">
        <v>397</v>
      </c>
      <c r="C408" s="177"/>
      <c r="D408" s="178"/>
      <c r="E408" s="177"/>
      <c r="F408" s="179"/>
    </row>
    <row r="409" spans="2:6" x14ac:dyDescent="0.25">
      <c r="B409" s="172">
        <v>398</v>
      </c>
      <c r="C409" s="180"/>
      <c r="D409" s="181"/>
      <c r="E409" s="180"/>
      <c r="F409" s="182"/>
    </row>
    <row r="410" spans="2:6" x14ac:dyDescent="0.25">
      <c r="B410" s="176">
        <v>399</v>
      </c>
      <c r="C410" s="177"/>
      <c r="D410" s="178"/>
      <c r="E410" s="177"/>
      <c r="F410" s="179"/>
    </row>
    <row r="411" spans="2:6" x14ac:dyDescent="0.25">
      <c r="B411" s="172">
        <v>400</v>
      </c>
      <c r="C411" s="180"/>
      <c r="D411" s="181"/>
      <c r="E411" s="180"/>
      <c r="F411" s="182"/>
    </row>
    <row r="412" spans="2:6" x14ac:dyDescent="0.25">
      <c r="B412" s="176">
        <v>401</v>
      </c>
      <c r="C412" s="177"/>
      <c r="D412" s="178"/>
      <c r="E412" s="177"/>
      <c r="F412" s="179"/>
    </row>
    <row r="413" spans="2:6" x14ac:dyDescent="0.25">
      <c r="B413" s="172">
        <v>402</v>
      </c>
      <c r="C413" s="180"/>
      <c r="D413" s="181"/>
      <c r="E413" s="180"/>
      <c r="F413" s="182"/>
    </row>
    <row r="414" spans="2:6" x14ac:dyDescent="0.25">
      <c r="B414" s="176">
        <v>403</v>
      </c>
      <c r="C414" s="177"/>
      <c r="D414" s="178"/>
      <c r="E414" s="177"/>
      <c r="F414" s="179"/>
    </row>
    <row r="415" spans="2:6" x14ac:dyDescent="0.25">
      <c r="B415" s="172">
        <v>404</v>
      </c>
      <c r="C415" s="180"/>
      <c r="D415" s="181"/>
      <c r="E415" s="180"/>
      <c r="F415" s="182"/>
    </row>
    <row r="416" spans="2:6" x14ac:dyDescent="0.25">
      <c r="B416" s="176">
        <v>405</v>
      </c>
      <c r="C416" s="177"/>
      <c r="D416" s="178"/>
      <c r="E416" s="177"/>
      <c r="F416" s="179"/>
    </row>
    <row r="417" spans="2:6" x14ac:dyDescent="0.25">
      <c r="B417" s="172">
        <v>406</v>
      </c>
      <c r="C417" s="180"/>
      <c r="D417" s="181"/>
      <c r="E417" s="180"/>
      <c r="F417" s="182"/>
    </row>
    <row r="418" spans="2:6" x14ac:dyDescent="0.25">
      <c r="B418" s="176">
        <v>407</v>
      </c>
      <c r="C418" s="177"/>
      <c r="D418" s="178"/>
      <c r="E418" s="177"/>
      <c r="F418" s="179"/>
    </row>
    <row r="419" spans="2:6" x14ac:dyDescent="0.25">
      <c r="B419" s="172">
        <v>408</v>
      </c>
      <c r="C419" s="180"/>
      <c r="D419" s="181"/>
      <c r="E419" s="180"/>
      <c r="F419" s="182"/>
    </row>
    <row r="420" spans="2:6" x14ac:dyDescent="0.25">
      <c r="B420" s="176">
        <v>409</v>
      </c>
      <c r="C420" s="177"/>
      <c r="D420" s="178"/>
      <c r="E420" s="177"/>
      <c r="F420" s="179"/>
    </row>
    <row r="421" spans="2:6" x14ac:dyDescent="0.25">
      <c r="B421" s="172">
        <v>410</v>
      </c>
      <c r="C421" s="180"/>
      <c r="D421" s="181"/>
      <c r="E421" s="180"/>
      <c r="F421" s="182"/>
    </row>
    <row r="422" spans="2:6" x14ac:dyDescent="0.25">
      <c r="B422" s="176">
        <v>411</v>
      </c>
      <c r="C422" s="177"/>
      <c r="D422" s="178"/>
      <c r="E422" s="177"/>
      <c r="F422" s="179"/>
    </row>
    <row r="423" spans="2:6" x14ac:dyDescent="0.25">
      <c r="B423" s="172">
        <v>412</v>
      </c>
      <c r="C423" s="180"/>
      <c r="D423" s="181"/>
      <c r="E423" s="180"/>
      <c r="F423" s="182"/>
    </row>
    <row r="424" spans="2:6" x14ac:dyDescent="0.25">
      <c r="B424" s="176">
        <v>413</v>
      </c>
      <c r="C424" s="177"/>
      <c r="D424" s="178"/>
      <c r="E424" s="177"/>
      <c r="F424" s="179"/>
    </row>
    <row r="425" spans="2:6" x14ac:dyDescent="0.25">
      <c r="B425" s="172">
        <v>414</v>
      </c>
      <c r="C425" s="180"/>
      <c r="D425" s="181"/>
      <c r="E425" s="180"/>
      <c r="F425" s="182"/>
    </row>
    <row r="426" spans="2:6" x14ac:dyDescent="0.25">
      <c r="B426" s="176">
        <v>415</v>
      </c>
      <c r="C426" s="177"/>
      <c r="D426" s="178"/>
      <c r="E426" s="177"/>
      <c r="F426" s="179"/>
    </row>
    <row r="427" spans="2:6" x14ac:dyDescent="0.25">
      <c r="B427" s="172">
        <v>416</v>
      </c>
      <c r="C427" s="180"/>
      <c r="D427" s="181"/>
      <c r="E427" s="180"/>
      <c r="F427" s="182"/>
    </row>
    <row r="428" spans="2:6" x14ac:dyDescent="0.25">
      <c r="B428" s="176">
        <v>417</v>
      </c>
      <c r="C428" s="177"/>
      <c r="D428" s="178"/>
      <c r="E428" s="177"/>
      <c r="F428" s="179"/>
    </row>
    <row r="429" spans="2:6" x14ac:dyDescent="0.25">
      <c r="B429" s="172">
        <v>418</v>
      </c>
      <c r="C429" s="180"/>
      <c r="D429" s="181"/>
      <c r="E429" s="180"/>
      <c r="F429" s="182"/>
    </row>
    <row r="430" spans="2:6" x14ac:dyDescent="0.25">
      <c r="B430" s="176">
        <v>419</v>
      </c>
      <c r="C430" s="177"/>
      <c r="D430" s="178"/>
      <c r="E430" s="177"/>
      <c r="F430" s="179"/>
    </row>
    <row r="431" spans="2:6" x14ac:dyDescent="0.25">
      <c r="B431" s="172">
        <v>420</v>
      </c>
      <c r="C431" s="180"/>
      <c r="D431" s="181"/>
      <c r="E431" s="180"/>
      <c r="F431" s="182"/>
    </row>
    <row r="432" spans="2:6" x14ac:dyDescent="0.25">
      <c r="B432" s="176">
        <v>421</v>
      </c>
      <c r="C432" s="177"/>
      <c r="D432" s="178"/>
      <c r="E432" s="177"/>
      <c r="F432" s="179"/>
    </row>
    <row r="433" spans="2:6" x14ac:dyDescent="0.25">
      <c r="B433" s="172">
        <v>422</v>
      </c>
      <c r="C433" s="180"/>
      <c r="D433" s="181"/>
      <c r="E433" s="180"/>
      <c r="F433" s="182"/>
    </row>
    <row r="434" spans="2:6" x14ac:dyDescent="0.25">
      <c r="B434" s="176">
        <v>423</v>
      </c>
      <c r="C434" s="177"/>
      <c r="D434" s="178"/>
      <c r="E434" s="177"/>
      <c r="F434" s="179"/>
    </row>
    <row r="435" spans="2:6" x14ac:dyDescent="0.25">
      <c r="B435" s="172">
        <v>424</v>
      </c>
      <c r="C435" s="180"/>
      <c r="D435" s="181"/>
      <c r="E435" s="180"/>
      <c r="F435" s="182"/>
    </row>
    <row r="436" spans="2:6" x14ac:dyDescent="0.25">
      <c r="B436" s="176">
        <v>425</v>
      </c>
      <c r="C436" s="177"/>
      <c r="D436" s="178"/>
      <c r="E436" s="177"/>
      <c r="F436" s="179"/>
    </row>
    <row r="437" spans="2:6" x14ac:dyDescent="0.25">
      <c r="B437" s="172">
        <v>426</v>
      </c>
      <c r="C437" s="180"/>
      <c r="D437" s="181"/>
      <c r="E437" s="180"/>
      <c r="F437" s="182"/>
    </row>
    <row r="438" spans="2:6" x14ac:dyDescent="0.25">
      <c r="B438" s="176">
        <v>427</v>
      </c>
      <c r="C438" s="177"/>
      <c r="D438" s="178"/>
      <c r="E438" s="177"/>
      <c r="F438" s="179"/>
    </row>
    <row r="439" spans="2:6" x14ac:dyDescent="0.25">
      <c r="B439" s="172">
        <v>428</v>
      </c>
      <c r="C439" s="180"/>
      <c r="D439" s="181"/>
      <c r="E439" s="180"/>
      <c r="F439" s="182"/>
    </row>
    <row r="440" spans="2:6" x14ac:dyDescent="0.25">
      <c r="B440" s="176">
        <v>429</v>
      </c>
      <c r="C440" s="177"/>
      <c r="D440" s="178"/>
      <c r="E440" s="177"/>
      <c r="F440" s="179"/>
    </row>
    <row r="441" spans="2:6" x14ac:dyDescent="0.25">
      <c r="B441" s="172">
        <v>430</v>
      </c>
      <c r="C441" s="180"/>
      <c r="D441" s="181"/>
      <c r="E441" s="180"/>
      <c r="F441" s="182"/>
    </row>
    <row r="442" spans="2:6" x14ac:dyDescent="0.25">
      <c r="B442" s="176">
        <v>431</v>
      </c>
      <c r="C442" s="177"/>
      <c r="D442" s="178"/>
      <c r="E442" s="177"/>
      <c r="F442" s="179"/>
    </row>
    <row r="443" spans="2:6" x14ac:dyDescent="0.25">
      <c r="B443" s="172">
        <v>432</v>
      </c>
      <c r="C443" s="180"/>
      <c r="D443" s="181"/>
      <c r="E443" s="180"/>
      <c r="F443" s="182"/>
    </row>
    <row r="444" spans="2:6" x14ac:dyDescent="0.25">
      <c r="B444" s="176">
        <v>433</v>
      </c>
      <c r="C444" s="177"/>
      <c r="D444" s="178"/>
      <c r="E444" s="177"/>
      <c r="F444" s="179"/>
    </row>
    <row r="445" spans="2:6" x14ac:dyDescent="0.25">
      <c r="B445" s="172">
        <v>434</v>
      </c>
      <c r="C445" s="180"/>
      <c r="D445" s="181"/>
      <c r="E445" s="180"/>
      <c r="F445" s="182"/>
    </row>
    <row r="446" spans="2:6" x14ac:dyDescent="0.25">
      <c r="B446" s="176">
        <v>435</v>
      </c>
      <c r="C446" s="177"/>
      <c r="D446" s="178"/>
      <c r="E446" s="177"/>
      <c r="F446" s="179"/>
    </row>
    <row r="447" spans="2:6" x14ac:dyDescent="0.25">
      <c r="B447" s="172">
        <v>436</v>
      </c>
      <c r="C447" s="180"/>
      <c r="D447" s="181"/>
      <c r="E447" s="180"/>
      <c r="F447" s="182"/>
    </row>
    <row r="448" spans="2:6" x14ac:dyDescent="0.25">
      <c r="B448" s="176">
        <v>437</v>
      </c>
      <c r="C448" s="177"/>
      <c r="D448" s="178"/>
      <c r="E448" s="177"/>
      <c r="F448" s="179"/>
    </row>
    <row r="449" spans="2:6" x14ac:dyDescent="0.25">
      <c r="B449" s="172">
        <v>438</v>
      </c>
      <c r="C449" s="180"/>
      <c r="D449" s="181"/>
      <c r="E449" s="180"/>
      <c r="F449" s="182"/>
    </row>
    <row r="450" spans="2:6" x14ac:dyDescent="0.25">
      <c r="B450" s="176">
        <v>439</v>
      </c>
      <c r="C450" s="177"/>
      <c r="D450" s="178"/>
      <c r="E450" s="177"/>
      <c r="F450" s="179"/>
    </row>
    <row r="451" spans="2:6" x14ac:dyDescent="0.25">
      <c r="B451" s="172">
        <v>440</v>
      </c>
      <c r="C451" s="180"/>
      <c r="D451" s="181"/>
      <c r="E451" s="180"/>
      <c r="F451" s="182"/>
    </row>
    <row r="452" spans="2:6" x14ac:dyDescent="0.25">
      <c r="B452" s="176">
        <v>441</v>
      </c>
      <c r="C452" s="177"/>
      <c r="D452" s="178"/>
      <c r="E452" s="177"/>
      <c r="F452" s="179"/>
    </row>
    <row r="453" spans="2:6" x14ac:dyDescent="0.25">
      <c r="B453" s="172">
        <v>442</v>
      </c>
      <c r="C453" s="180"/>
      <c r="D453" s="181"/>
      <c r="E453" s="180"/>
      <c r="F453" s="182"/>
    </row>
    <row r="454" spans="2:6" x14ac:dyDescent="0.25">
      <c r="B454" s="176">
        <v>443</v>
      </c>
      <c r="C454" s="177"/>
      <c r="D454" s="178"/>
      <c r="E454" s="177"/>
      <c r="F454" s="179"/>
    </row>
    <row r="455" spans="2:6" x14ac:dyDescent="0.25">
      <c r="B455" s="172">
        <v>444</v>
      </c>
      <c r="C455" s="180"/>
      <c r="D455" s="181"/>
      <c r="E455" s="180"/>
      <c r="F455" s="182"/>
    </row>
    <row r="456" spans="2:6" x14ac:dyDescent="0.25">
      <c r="B456" s="176">
        <v>445</v>
      </c>
      <c r="C456" s="177"/>
      <c r="D456" s="178"/>
      <c r="E456" s="177"/>
      <c r="F456" s="179"/>
    </row>
    <row r="457" spans="2:6" x14ac:dyDescent="0.25">
      <c r="B457" s="172">
        <v>446</v>
      </c>
      <c r="C457" s="180"/>
      <c r="D457" s="181"/>
      <c r="E457" s="180"/>
      <c r="F457" s="182"/>
    </row>
    <row r="458" spans="2:6" x14ac:dyDescent="0.25">
      <c r="B458" s="176">
        <v>447</v>
      </c>
      <c r="C458" s="177"/>
      <c r="D458" s="178"/>
      <c r="E458" s="177"/>
      <c r="F458" s="179"/>
    </row>
    <row r="459" spans="2:6" x14ac:dyDescent="0.25">
      <c r="B459" s="172">
        <v>448</v>
      </c>
      <c r="C459" s="180"/>
      <c r="D459" s="181"/>
      <c r="E459" s="180"/>
      <c r="F459" s="182"/>
    </row>
    <row r="460" spans="2:6" x14ac:dyDescent="0.25">
      <c r="B460" s="176">
        <v>449</v>
      </c>
      <c r="C460" s="177"/>
      <c r="D460" s="178"/>
      <c r="E460" s="177"/>
      <c r="F460" s="179"/>
    </row>
    <row r="461" spans="2:6" x14ac:dyDescent="0.25">
      <c r="B461" s="172">
        <v>450</v>
      </c>
      <c r="C461" s="180"/>
      <c r="D461" s="181"/>
      <c r="E461" s="180"/>
      <c r="F461" s="182"/>
    </row>
    <row r="462" spans="2:6" x14ac:dyDescent="0.25">
      <c r="B462" s="176">
        <v>451</v>
      </c>
      <c r="C462" s="177"/>
      <c r="D462" s="178"/>
      <c r="E462" s="177"/>
      <c r="F462" s="179"/>
    </row>
    <row r="463" spans="2:6" x14ac:dyDescent="0.25">
      <c r="B463" s="172">
        <v>452</v>
      </c>
      <c r="C463" s="180"/>
      <c r="D463" s="181"/>
      <c r="E463" s="180"/>
      <c r="F463" s="182"/>
    </row>
    <row r="464" spans="2:6" x14ac:dyDescent="0.25">
      <c r="B464" s="176">
        <v>453</v>
      </c>
      <c r="C464" s="177"/>
      <c r="D464" s="178"/>
      <c r="E464" s="177"/>
      <c r="F464" s="179"/>
    </row>
    <row r="465" spans="2:6" x14ac:dyDescent="0.25">
      <c r="B465" s="172">
        <v>454</v>
      </c>
      <c r="C465" s="180"/>
      <c r="D465" s="181"/>
      <c r="E465" s="180"/>
      <c r="F465" s="182"/>
    </row>
    <row r="466" spans="2:6" x14ac:dyDescent="0.25">
      <c r="B466" s="176">
        <v>455</v>
      </c>
      <c r="C466" s="177"/>
      <c r="D466" s="178"/>
      <c r="E466" s="177"/>
      <c r="F466" s="179"/>
    </row>
    <row r="467" spans="2:6" x14ac:dyDescent="0.25">
      <c r="B467" s="172">
        <v>456</v>
      </c>
      <c r="C467" s="180"/>
      <c r="D467" s="181"/>
      <c r="E467" s="180"/>
      <c r="F467" s="182"/>
    </row>
    <row r="468" spans="2:6" x14ac:dyDescent="0.25">
      <c r="B468" s="176">
        <v>457</v>
      </c>
      <c r="C468" s="177"/>
      <c r="D468" s="178"/>
      <c r="E468" s="177"/>
      <c r="F468" s="179"/>
    </row>
    <row r="469" spans="2:6" x14ac:dyDescent="0.25">
      <c r="B469" s="172">
        <v>458</v>
      </c>
      <c r="C469" s="180"/>
      <c r="D469" s="181"/>
      <c r="E469" s="180"/>
      <c r="F469" s="182"/>
    </row>
    <row r="470" spans="2:6" x14ac:dyDescent="0.25">
      <c r="B470" s="176">
        <v>459</v>
      </c>
      <c r="C470" s="177"/>
      <c r="D470" s="178"/>
      <c r="E470" s="177"/>
      <c r="F470" s="179"/>
    </row>
    <row r="471" spans="2:6" x14ac:dyDescent="0.25">
      <c r="B471" s="172">
        <v>460</v>
      </c>
      <c r="C471" s="180"/>
      <c r="D471" s="181"/>
      <c r="E471" s="180"/>
      <c r="F471" s="182"/>
    </row>
    <row r="472" spans="2:6" x14ac:dyDescent="0.25">
      <c r="B472" s="176">
        <v>461</v>
      </c>
      <c r="C472" s="177"/>
      <c r="D472" s="178"/>
      <c r="E472" s="177"/>
      <c r="F472" s="179"/>
    </row>
    <row r="473" spans="2:6" x14ac:dyDescent="0.25">
      <c r="B473" s="172">
        <v>462</v>
      </c>
      <c r="C473" s="180"/>
      <c r="D473" s="181"/>
      <c r="E473" s="180"/>
      <c r="F473" s="182"/>
    </row>
    <row r="474" spans="2:6" x14ac:dyDescent="0.25">
      <c r="B474" s="176">
        <v>463</v>
      </c>
      <c r="C474" s="177"/>
      <c r="D474" s="178"/>
      <c r="E474" s="177"/>
      <c r="F474" s="179"/>
    </row>
    <row r="475" spans="2:6" x14ac:dyDescent="0.25">
      <c r="B475" s="172">
        <v>464</v>
      </c>
      <c r="C475" s="180"/>
      <c r="D475" s="181"/>
      <c r="E475" s="180"/>
      <c r="F475" s="182"/>
    </row>
    <row r="476" spans="2:6" x14ac:dyDescent="0.25">
      <c r="B476" s="176">
        <v>465</v>
      </c>
      <c r="C476" s="177"/>
      <c r="D476" s="178"/>
      <c r="E476" s="177"/>
      <c r="F476" s="179"/>
    </row>
    <row r="477" spans="2:6" x14ac:dyDescent="0.25">
      <c r="B477" s="172">
        <v>466</v>
      </c>
      <c r="C477" s="180"/>
      <c r="D477" s="181"/>
      <c r="E477" s="180"/>
      <c r="F477" s="182"/>
    </row>
    <row r="478" spans="2:6" x14ac:dyDescent="0.25">
      <c r="B478" s="176">
        <v>467</v>
      </c>
      <c r="C478" s="177"/>
      <c r="D478" s="178"/>
      <c r="E478" s="177"/>
      <c r="F478" s="179"/>
    </row>
    <row r="479" spans="2:6" x14ac:dyDescent="0.25">
      <c r="B479" s="172">
        <v>468</v>
      </c>
      <c r="C479" s="180"/>
      <c r="D479" s="181"/>
      <c r="E479" s="180"/>
      <c r="F479" s="182"/>
    </row>
    <row r="480" spans="2:6" x14ac:dyDescent="0.25">
      <c r="B480" s="176">
        <v>469</v>
      </c>
      <c r="C480" s="177"/>
      <c r="D480" s="178"/>
      <c r="E480" s="177"/>
      <c r="F480" s="179"/>
    </row>
    <row r="481" spans="2:6" x14ac:dyDescent="0.25">
      <c r="B481" s="172">
        <v>470</v>
      </c>
      <c r="C481" s="180"/>
      <c r="D481" s="181"/>
      <c r="E481" s="180"/>
      <c r="F481" s="182"/>
    </row>
    <row r="482" spans="2:6" x14ac:dyDescent="0.25">
      <c r="B482" s="176">
        <v>471</v>
      </c>
      <c r="C482" s="177"/>
      <c r="D482" s="178"/>
      <c r="E482" s="177"/>
      <c r="F482" s="179"/>
    </row>
    <row r="483" spans="2:6" x14ac:dyDescent="0.25">
      <c r="B483" s="172">
        <v>472</v>
      </c>
      <c r="C483" s="180"/>
      <c r="D483" s="181"/>
      <c r="E483" s="180"/>
      <c r="F483" s="182"/>
    </row>
    <row r="484" spans="2:6" x14ac:dyDescent="0.25">
      <c r="B484" s="176">
        <v>473</v>
      </c>
      <c r="C484" s="177"/>
      <c r="D484" s="178"/>
      <c r="E484" s="177"/>
      <c r="F484" s="179"/>
    </row>
    <row r="485" spans="2:6" x14ac:dyDescent="0.25">
      <c r="B485" s="172">
        <v>474</v>
      </c>
      <c r="C485" s="180"/>
      <c r="D485" s="181"/>
      <c r="E485" s="180"/>
      <c r="F485" s="182"/>
    </row>
    <row r="486" spans="2:6" x14ac:dyDescent="0.25">
      <c r="B486" s="176">
        <v>475</v>
      </c>
      <c r="C486" s="177"/>
      <c r="D486" s="178"/>
      <c r="E486" s="177"/>
      <c r="F486" s="179"/>
    </row>
    <row r="487" spans="2:6" x14ac:dyDescent="0.25">
      <c r="B487" s="172">
        <v>476</v>
      </c>
      <c r="C487" s="180"/>
      <c r="D487" s="181"/>
      <c r="E487" s="180"/>
      <c r="F487" s="182"/>
    </row>
    <row r="488" spans="2:6" x14ac:dyDescent="0.25">
      <c r="B488" s="176">
        <v>477</v>
      </c>
      <c r="C488" s="177"/>
      <c r="D488" s="178"/>
      <c r="E488" s="177"/>
      <c r="F488" s="179"/>
    </row>
    <row r="489" spans="2:6" x14ac:dyDescent="0.25">
      <c r="B489" s="172">
        <v>478</v>
      </c>
      <c r="C489" s="180"/>
      <c r="D489" s="181"/>
      <c r="E489" s="180"/>
      <c r="F489" s="182"/>
    </row>
    <row r="490" spans="2:6" x14ac:dyDescent="0.25">
      <c r="B490" s="176">
        <v>479</v>
      </c>
      <c r="C490" s="177"/>
      <c r="D490" s="178"/>
      <c r="E490" s="177"/>
      <c r="F490" s="179"/>
    </row>
    <row r="491" spans="2:6" x14ac:dyDescent="0.25">
      <c r="B491" s="172">
        <v>480</v>
      </c>
      <c r="C491" s="180"/>
      <c r="D491" s="181"/>
      <c r="E491" s="180"/>
      <c r="F491" s="182"/>
    </row>
    <row r="492" spans="2:6" x14ac:dyDescent="0.25">
      <c r="B492" s="176">
        <v>481</v>
      </c>
      <c r="C492" s="177"/>
      <c r="D492" s="178"/>
      <c r="E492" s="177"/>
      <c r="F492" s="179"/>
    </row>
    <row r="493" spans="2:6" x14ac:dyDescent="0.25">
      <c r="B493" s="172">
        <v>482</v>
      </c>
      <c r="C493" s="180"/>
      <c r="D493" s="181"/>
      <c r="E493" s="180"/>
      <c r="F493" s="182"/>
    </row>
    <row r="494" spans="2:6" x14ac:dyDescent="0.25">
      <c r="B494" s="176">
        <v>483</v>
      </c>
      <c r="C494" s="177"/>
      <c r="D494" s="178"/>
      <c r="E494" s="177"/>
      <c r="F494" s="179"/>
    </row>
    <row r="495" spans="2:6" x14ac:dyDescent="0.25">
      <c r="B495" s="172">
        <v>484</v>
      </c>
      <c r="C495" s="180"/>
      <c r="D495" s="181"/>
      <c r="E495" s="180"/>
      <c r="F495" s="182"/>
    </row>
    <row r="496" spans="2:6" x14ac:dyDescent="0.25">
      <c r="B496" s="176">
        <v>485</v>
      </c>
      <c r="C496" s="177"/>
      <c r="D496" s="178"/>
      <c r="E496" s="177"/>
      <c r="F496" s="179"/>
    </row>
    <row r="497" spans="2:6" x14ac:dyDescent="0.25">
      <c r="B497" s="172">
        <v>486</v>
      </c>
      <c r="C497" s="180"/>
      <c r="D497" s="181"/>
      <c r="E497" s="180"/>
      <c r="F497" s="182"/>
    </row>
    <row r="498" spans="2:6" x14ac:dyDescent="0.25">
      <c r="B498" s="176">
        <v>487</v>
      </c>
      <c r="C498" s="177"/>
      <c r="D498" s="178"/>
      <c r="E498" s="177"/>
      <c r="F498" s="179"/>
    </row>
    <row r="499" spans="2:6" x14ac:dyDescent="0.25">
      <c r="B499" s="172">
        <v>488</v>
      </c>
      <c r="C499" s="180"/>
      <c r="D499" s="181"/>
      <c r="E499" s="180"/>
      <c r="F499" s="182"/>
    </row>
    <row r="500" spans="2:6" x14ac:dyDescent="0.25">
      <c r="B500" s="176">
        <v>489</v>
      </c>
      <c r="C500" s="177"/>
      <c r="D500" s="178"/>
      <c r="E500" s="177"/>
      <c r="F500" s="179"/>
    </row>
    <row r="501" spans="2:6" x14ac:dyDescent="0.25">
      <c r="B501" s="172">
        <v>490</v>
      </c>
      <c r="C501" s="180"/>
      <c r="D501" s="181"/>
      <c r="E501" s="180"/>
      <c r="F501" s="182"/>
    </row>
    <row r="502" spans="2:6" x14ac:dyDescent="0.25">
      <c r="B502" s="176">
        <v>491</v>
      </c>
      <c r="C502" s="177"/>
      <c r="D502" s="178"/>
      <c r="E502" s="177"/>
      <c r="F502" s="179"/>
    </row>
    <row r="503" spans="2:6" x14ac:dyDescent="0.25">
      <c r="B503" s="172">
        <v>492</v>
      </c>
      <c r="C503" s="180"/>
      <c r="D503" s="181"/>
      <c r="E503" s="180"/>
      <c r="F503" s="182"/>
    </row>
    <row r="504" spans="2:6" x14ac:dyDescent="0.25">
      <c r="B504" s="176">
        <v>493</v>
      </c>
      <c r="C504" s="177"/>
      <c r="D504" s="178"/>
      <c r="E504" s="177"/>
      <c r="F504" s="179"/>
    </row>
    <row r="505" spans="2:6" x14ac:dyDescent="0.25">
      <c r="B505" s="172">
        <v>494</v>
      </c>
      <c r="C505" s="180"/>
      <c r="D505" s="181"/>
      <c r="E505" s="180"/>
      <c r="F505" s="182"/>
    </row>
    <row r="506" spans="2:6" x14ac:dyDescent="0.25">
      <c r="B506" s="176">
        <v>495</v>
      </c>
      <c r="C506" s="177"/>
      <c r="D506" s="178"/>
      <c r="E506" s="177"/>
      <c r="F506" s="179"/>
    </row>
    <row r="507" spans="2:6" x14ac:dyDescent="0.25">
      <c r="B507" s="172">
        <v>496</v>
      </c>
      <c r="C507" s="180"/>
      <c r="D507" s="181"/>
      <c r="E507" s="180"/>
      <c r="F507" s="182"/>
    </row>
    <row r="508" spans="2:6" x14ac:dyDescent="0.25">
      <c r="B508" s="176">
        <v>497</v>
      </c>
      <c r="C508" s="177"/>
      <c r="D508" s="178"/>
      <c r="E508" s="177"/>
      <c r="F508" s="179"/>
    </row>
    <row r="509" spans="2:6" x14ac:dyDescent="0.25">
      <c r="B509" s="172">
        <v>498</v>
      </c>
      <c r="C509" s="180"/>
      <c r="D509" s="181"/>
      <c r="E509" s="180"/>
      <c r="F509" s="182"/>
    </row>
    <row r="510" spans="2:6" x14ac:dyDescent="0.25">
      <c r="B510" s="176">
        <v>499</v>
      </c>
      <c r="C510" s="177"/>
      <c r="D510" s="178"/>
      <c r="E510" s="177"/>
      <c r="F510" s="179"/>
    </row>
    <row r="511" spans="2:6" x14ac:dyDescent="0.25">
      <c r="B511" s="172">
        <v>500</v>
      </c>
      <c r="C511" s="180"/>
      <c r="D511" s="181"/>
      <c r="E511" s="180"/>
      <c r="F511" s="182"/>
    </row>
    <row r="512" spans="2:6" x14ac:dyDescent="0.25">
      <c r="B512" s="176">
        <v>501</v>
      </c>
      <c r="C512" s="177"/>
      <c r="D512" s="178"/>
      <c r="E512" s="177"/>
      <c r="F512" s="179"/>
    </row>
    <row r="513" spans="2:6" x14ac:dyDescent="0.25">
      <c r="B513" s="172">
        <v>502</v>
      </c>
      <c r="C513" s="180"/>
      <c r="D513" s="181"/>
      <c r="E513" s="180"/>
      <c r="F513" s="182"/>
    </row>
    <row r="514" spans="2:6" x14ac:dyDescent="0.25">
      <c r="B514" s="176">
        <v>503</v>
      </c>
      <c r="C514" s="177"/>
      <c r="D514" s="178"/>
      <c r="E514" s="177"/>
      <c r="F514" s="179"/>
    </row>
    <row r="515" spans="2:6" x14ac:dyDescent="0.25">
      <c r="B515" s="172">
        <v>504</v>
      </c>
      <c r="C515" s="180"/>
      <c r="D515" s="181"/>
      <c r="E515" s="180"/>
      <c r="F515" s="182"/>
    </row>
    <row r="516" spans="2:6" x14ac:dyDescent="0.25">
      <c r="B516" s="176">
        <v>505</v>
      </c>
      <c r="C516" s="177"/>
      <c r="D516" s="178"/>
      <c r="E516" s="177"/>
      <c r="F516" s="179"/>
    </row>
    <row r="517" spans="2:6" x14ac:dyDescent="0.25">
      <c r="B517" s="172">
        <v>506</v>
      </c>
      <c r="C517" s="180"/>
      <c r="D517" s="181"/>
      <c r="E517" s="180"/>
      <c r="F517" s="182"/>
    </row>
    <row r="518" spans="2:6" x14ac:dyDescent="0.25">
      <c r="B518" s="176">
        <v>507</v>
      </c>
      <c r="C518" s="177"/>
      <c r="D518" s="178"/>
      <c r="E518" s="177"/>
      <c r="F518" s="179"/>
    </row>
    <row r="519" spans="2:6" x14ac:dyDescent="0.25">
      <c r="B519" s="172">
        <v>508</v>
      </c>
      <c r="C519" s="180"/>
      <c r="D519" s="181"/>
      <c r="E519" s="180"/>
      <c r="F519" s="182"/>
    </row>
    <row r="520" spans="2:6" x14ac:dyDescent="0.25">
      <c r="B520" s="176">
        <v>509</v>
      </c>
      <c r="C520" s="177"/>
      <c r="D520" s="178"/>
      <c r="E520" s="177"/>
      <c r="F520" s="179"/>
    </row>
    <row r="521" spans="2:6" x14ac:dyDescent="0.25">
      <c r="B521" s="172">
        <v>510</v>
      </c>
      <c r="C521" s="180"/>
      <c r="D521" s="181"/>
      <c r="E521" s="180"/>
      <c r="F521" s="182"/>
    </row>
    <row r="522" spans="2:6" x14ac:dyDescent="0.25">
      <c r="B522" s="176">
        <v>511</v>
      </c>
      <c r="C522" s="177"/>
      <c r="D522" s="178"/>
      <c r="E522" s="177"/>
      <c r="F522" s="179"/>
    </row>
    <row r="523" spans="2:6" x14ac:dyDescent="0.25">
      <c r="B523" s="172">
        <v>512</v>
      </c>
      <c r="C523" s="180"/>
      <c r="D523" s="181"/>
      <c r="E523" s="180"/>
      <c r="F523" s="182"/>
    </row>
    <row r="524" spans="2:6" x14ac:dyDescent="0.25">
      <c r="B524" s="176">
        <v>513</v>
      </c>
      <c r="C524" s="177"/>
      <c r="D524" s="178"/>
      <c r="E524" s="177"/>
      <c r="F524" s="179"/>
    </row>
    <row r="525" spans="2:6" x14ac:dyDescent="0.25">
      <c r="B525" s="172">
        <v>514</v>
      </c>
      <c r="C525" s="180"/>
      <c r="D525" s="181"/>
      <c r="E525" s="180"/>
      <c r="F525" s="182"/>
    </row>
    <row r="526" spans="2:6" x14ac:dyDescent="0.25">
      <c r="B526" s="176">
        <v>515</v>
      </c>
      <c r="C526" s="177"/>
      <c r="D526" s="178"/>
      <c r="E526" s="177"/>
      <c r="F526" s="179"/>
    </row>
    <row r="527" spans="2:6" x14ac:dyDescent="0.25">
      <c r="B527" s="172">
        <v>516</v>
      </c>
      <c r="C527" s="180"/>
      <c r="D527" s="181"/>
      <c r="E527" s="180"/>
      <c r="F527" s="182"/>
    </row>
    <row r="528" spans="2:6" x14ac:dyDescent="0.25">
      <c r="B528" s="176">
        <v>517</v>
      </c>
      <c r="C528" s="177"/>
      <c r="D528" s="178"/>
      <c r="E528" s="177"/>
      <c r="F528" s="179"/>
    </row>
    <row r="529" spans="2:6" x14ac:dyDescent="0.25">
      <c r="B529" s="172">
        <v>518</v>
      </c>
      <c r="C529" s="180"/>
      <c r="D529" s="181"/>
      <c r="E529" s="180"/>
      <c r="F529" s="182"/>
    </row>
    <row r="530" spans="2:6" x14ac:dyDescent="0.25">
      <c r="B530" s="176">
        <v>519</v>
      </c>
      <c r="C530" s="177"/>
      <c r="D530" s="178"/>
      <c r="E530" s="177"/>
      <c r="F530" s="179"/>
    </row>
    <row r="531" spans="2:6" x14ac:dyDescent="0.25">
      <c r="B531" s="172">
        <v>520</v>
      </c>
      <c r="C531" s="180"/>
      <c r="D531" s="181"/>
      <c r="E531" s="180"/>
      <c r="F531" s="182"/>
    </row>
    <row r="532" spans="2:6" x14ac:dyDescent="0.25">
      <c r="B532" s="176">
        <v>521</v>
      </c>
      <c r="C532" s="177"/>
      <c r="D532" s="178"/>
      <c r="E532" s="177"/>
      <c r="F532" s="179"/>
    </row>
    <row r="533" spans="2:6" x14ac:dyDescent="0.25">
      <c r="B533" s="172">
        <v>522</v>
      </c>
      <c r="C533" s="180"/>
      <c r="D533" s="181"/>
      <c r="E533" s="180"/>
      <c r="F533" s="182"/>
    </row>
    <row r="534" spans="2:6" x14ac:dyDescent="0.25">
      <c r="B534" s="176">
        <v>523</v>
      </c>
      <c r="C534" s="177"/>
      <c r="D534" s="178"/>
      <c r="E534" s="177"/>
      <c r="F534" s="179"/>
    </row>
    <row r="535" spans="2:6" x14ac:dyDescent="0.25">
      <c r="B535" s="172">
        <v>524</v>
      </c>
      <c r="C535" s="180"/>
      <c r="D535" s="181"/>
      <c r="E535" s="180"/>
      <c r="F535" s="182"/>
    </row>
    <row r="536" spans="2:6" x14ac:dyDescent="0.25">
      <c r="B536" s="176">
        <v>525</v>
      </c>
      <c r="C536" s="177"/>
      <c r="D536" s="178"/>
      <c r="E536" s="177"/>
      <c r="F536" s="179"/>
    </row>
    <row r="537" spans="2:6" x14ac:dyDescent="0.25">
      <c r="B537" s="172">
        <v>526</v>
      </c>
      <c r="C537" s="180"/>
      <c r="D537" s="181"/>
      <c r="E537" s="180"/>
      <c r="F537" s="182"/>
    </row>
    <row r="538" spans="2:6" x14ac:dyDescent="0.25">
      <c r="B538" s="176">
        <v>527</v>
      </c>
      <c r="C538" s="177"/>
      <c r="D538" s="178"/>
      <c r="E538" s="177"/>
      <c r="F538" s="179"/>
    </row>
    <row r="539" spans="2:6" x14ac:dyDescent="0.25">
      <c r="B539" s="172">
        <v>528</v>
      </c>
      <c r="C539" s="180"/>
      <c r="D539" s="181"/>
      <c r="E539" s="180"/>
      <c r="F539" s="182"/>
    </row>
    <row r="540" spans="2:6" x14ac:dyDescent="0.25">
      <c r="B540" s="176">
        <v>529</v>
      </c>
      <c r="C540" s="177"/>
      <c r="D540" s="178"/>
      <c r="E540" s="177"/>
      <c r="F540" s="179"/>
    </row>
    <row r="541" spans="2:6" x14ac:dyDescent="0.25">
      <c r="B541" s="172">
        <v>530</v>
      </c>
      <c r="C541" s="180"/>
      <c r="D541" s="181"/>
      <c r="E541" s="180"/>
      <c r="F541" s="182"/>
    </row>
    <row r="542" spans="2:6" x14ac:dyDescent="0.25">
      <c r="B542" s="176">
        <v>531</v>
      </c>
      <c r="C542" s="177"/>
      <c r="D542" s="178"/>
      <c r="E542" s="177"/>
      <c r="F542" s="179"/>
    </row>
    <row r="543" spans="2:6" x14ac:dyDescent="0.25">
      <c r="B543" s="172">
        <v>532</v>
      </c>
      <c r="C543" s="180"/>
      <c r="D543" s="181"/>
      <c r="E543" s="180"/>
      <c r="F543" s="182"/>
    </row>
    <row r="544" spans="2:6" x14ac:dyDescent="0.25">
      <c r="B544" s="176">
        <v>533</v>
      </c>
      <c r="C544" s="177"/>
      <c r="D544" s="178"/>
      <c r="E544" s="177"/>
      <c r="F544" s="179"/>
    </row>
    <row r="545" spans="2:6" x14ac:dyDescent="0.25">
      <c r="B545" s="172">
        <v>534</v>
      </c>
      <c r="C545" s="180"/>
      <c r="D545" s="181"/>
      <c r="E545" s="180"/>
      <c r="F545" s="182"/>
    </row>
    <row r="546" spans="2:6" x14ac:dyDescent="0.25">
      <c r="B546" s="176">
        <v>535</v>
      </c>
      <c r="C546" s="177"/>
      <c r="D546" s="178"/>
      <c r="E546" s="177"/>
      <c r="F546" s="179"/>
    </row>
    <row r="547" spans="2:6" x14ac:dyDescent="0.25">
      <c r="B547" s="172">
        <v>536</v>
      </c>
      <c r="C547" s="180"/>
      <c r="D547" s="181"/>
      <c r="E547" s="180"/>
      <c r="F547" s="182"/>
    </row>
    <row r="548" spans="2:6" x14ac:dyDescent="0.25">
      <c r="B548" s="176">
        <v>537</v>
      </c>
      <c r="C548" s="177"/>
      <c r="D548" s="178"/>
      <c r="E548" s="177"/>
      <c r="F548" s="179"/>
    </row>
    <row r="549" spans="2:6" x14ac:dyDescent="0.25">
      <c r="B549" s="172">
        <v>538</v>
      </c>
      <c r="C549" s="180"/>
      <c r="D549" s="181"/>
      <c r="E549" s="180"/>
      <c r="F549" s="182"/>
    </row>
    <row r="550" spans="2:6" x14ac:dyDescent="0.25">
      <c r="B550" s="176">
        <v>539</v>
      </c>
      <c r="C550" s="177"/>
      <c r="D550" s="178"/>
      <c r="E550" s="177"/>
      <c r="F550" s="179"/>
    </row>
    <row r="551" spans="2:6" x14ac:dyDescent="0.25">
      <c r="B551" s="172">
        <v>540</v>
      </c>
      <c r="C551" s="180"/>
      <c r="D551" s="181"/>
      <c r="E551" s="180"/>
      <c r="F551" s="182"/>
    </row>
    <row r="552" spans="2:6" x14ac:dyDescent="0.25">
      <c r="B552" s="176">
        <v>541</v>
      </c>
      <c r="C552" s="177"/>
      <c r="D552" s="178"/>
      <c r="E552" s="177"/>
      <c r="F552" s="179"/>
    </row>
    <row r="553" spans="2:6" x14ac:dyDescent="0.25">
      <c r="B553" s="172">
        <v>542</v>
      </c>
      <c r="C553" s="180"/>
      <c r="D553" s="181"/>
      <c r="E553" s="180"/>
      <c r="F553" s="182"/>
    </row>
    <row r="554" spans="2:6" x14ac:dyDescent="0.25">
      <c r="B554" s="176">
        <v>543</v>
      </c>
      <c r="C554" s="177"/>
      <c r="D554" s="178"/>
      <c r="E554" s="177"/>
      <c r="F554" s="179"/>
    </row>
    <row r="555" spans="2:6" x14ac:dyDescent="0.25">
      <c r="B555" s="172">
        <v>544</v>
      </c>
      <c r="C555" s="180"/>
      <c r="D555" s="181"/>
      <c r="E555" s="180"/>
      <c r="F555" s="182"/>
    </row>
    <row r="556" spans="2:6" x14ac:dyDescent="0.25">
      <c r="B556" s="176">
        <v>545</v>
      </c>
      <c r="C556" s="177"/>
      <c r="D556" s="178"/>
      <c r="E556" s="177"/>
      <c r="F556" s="179"/>
    </row>
    <row r="557" spans="2:6" x14ac:dyDescent="0.25">
      <c r="B557" s="172">
        <v>546</v>
      </c>
      <c r="C557" s="180"/>
      <c r="D557" s="181"/>
      <c r="E557" s="180"/>
      <c r="F557" s="182"/>
    </row>
    <row r="558" spans="2:6" x14ac:dyDescent="0.25">
      <c r="B558" s="176">
        <v>547</v>
      </c>
      <c r="C558" s="177"/>
      <c r="D558" s="178"/>
      <c r="E558" s="177"/>
      <c r="F558" s="179"/>
    </row>
    <row r="559" spans="2:6" x14ac:dyDescent="0.25">
      <c r="B559" s="172">
        <v>548</v>
      </c>
      <c r="C559" s="180"/>
      <c r="D559" s="181"/>
      <c r="E559" s="180"/>
      <c r="F559" s="182"/>
    </row>
    <row r="560" spans="2:6" x14ac:dyDescent="0.25">
      <c r="B560" s="176">
        <v>549</v>
      </c>
      <c r="C560" s="177"/>
      <c r="D560" s="178"/>
      <c r="E560" s="177"/>
      <c r="F560" s="179"/>
    </row>
    <row r="561" spans="2:6" x14ac:dyDescent="0.25">
      <c r="B561" s="172">
        <v>550</v>
      </c>
      <c r="C561" s="180"/>
      <c r="D561" s="181"/>
      <c r="E561" s="180"/>
      <c r="F561" s="182"/>
    </row>
    <row r="562" spans="2:6" x14ac:dyDescent="0.25">
      <c r="B562" s="176">
        <v>551</v>
      </c>
      <c r="C562" s="177"/>
      <c r="D562" s="178"/>
      <c r="E562" s="177"/>
      <c r="F562" s="179"/>
    </row>
    <row r="563" spans="2:6" x14ac:dyDescent="0.25">
      <c r="B563" s="172">
        <v>552</v>
      </c>
      <c r="C563" s="180"/>
      <c r="D563" s="181"/>
      <c r="E563" s="180"/>
      <c r="F563" s="182"/>
    </row>
    <row r="564" spans="2:6" x14ac:dyDescent="0.25">
      <c r="B564" s="176">
        <v>553</v>
      </c>
      <c r="C564" s="177"/>
      <c r="D564" s="178"/>
      <c r="E564" s="177"/>
      <c r="F564" s="179"/>
    </row>
    <row r="565" spans="2:6" x14ac:dyDescent="0.25">
      <c r="B565" s="172">
        <v>554</v>
      </c>
      <c r="C565" s="180"/>
      <c r="D565" s="181"/>
      <c r="E565" s="180"/>
      <c r="F565" s="182"/>
    </row>
    <row r="566" spans="2:6" x14ac:dyDescent="0.25">
      <c r="B566" s="176">
        <v>555</v>
      </c>
      <c r="C566" s="177"/>
      <c r="D566" s="178"/>
      <c r="E566" s="177"/>
      <c r="F566" s="179"/>
    </row>
    <row r="567" spans="2:6" x14ac:dyDescent="0.25">
      <c r="B567" s="172">
        <v>556</v>
      </c>
      <c r="C567" s="180"/>
      <c r="D567" s="181"/>
      <c r="E567" s="180"/>
      <c r="F567" s="182"/>
    </row>
    <row r="568" spans="2:6" x14ac:dyDescent="0.25">
      <c r="B568" s="176">
        <v>557</v>
      </c>
      <c r="C568" s="177"/>
      <c r="D568" s="178"/>
      <c r="E568" s="177"/>
      <c r="F568" s="179"/>
    </row>
    <row r="569" spans="2:6" x14ac:dyDescent="0.25">
      <c r="B569" s="172">
        <v>558</v>
      </c>
      <c r="C569" s="180"/>
      <c r="D569" s="181"/>
      <c r="E569" s="180"/>
      <c r="F569" s="182"/>
    </row>
    <row r="570" spans="2:6" x14ac:dyDescent="0.25">
      <c r="B570" s="176">
        <v>559</v>
      </c>
      <c r="C570" s="177"/>
      <c r="D570" s="178"/>
      <c r="E570" s="177"/>
      <c r="F570" s="179"/>
    </row>
    <row r="571" spans="2:6" x14ac:dyDescent="0.25">
      <c r="B571" s="172">
        <v>560</v>
      </c>
      <c r="C571" s="180"/>
      <c r="D571" s="181"/>
      <c r="E571" s="180"/>
      <c r="F571" s="182"/>
    </row>
    <row r="572" spans="2:6" x14ac:dyDescent="0.25">
      <c r="B572" s="176">
        <v>561</v>
      </c>
      <c r="C572" s="177"/>
      <c r="D572" s="178"/>
      <c r="E572" s="177"/>
      <c r="F572" s="179"/>
    </row>
    <row r="573" spans="2:6" x14ac:dyDescent="0.25">
      <c r="B573" s="172">
        <v>562</v>
      </c>
      <c r="C573" s="180"/>
      <c r="D573" s="181"/>
      <c r="E573" s="180"/>
      <c r="F573" s="182"/>
    </row>
    <row r="574" spans="2:6" x14ac:dyDescent="0.25">
      <c r="B574" s="176">
        <v>563</v>
      </c>
      <c r="C574" s="177"/>
      <c r="D574" s="178"/>
      <c r="E574" s="177"/>
      <c r="F574" s="179"/>
    </row>
    <row r="575" spans="2:6" x14ac:dyDescent="0.25">
      <c r="B575" s="172">
        <v>564</v>
      </c>
      <c r="C575" s="180"/>
      <c r="D575" s="181"/>
      <c r="E575" s="180"/>
      <c r="F575" s="182"/>
    </row>
    <row r="576" spans="2:6" x14ac:dyDescent="0.25">
      <c r="B576" s="176">
        <v>565</v>
      </c>
      <c r="C576" s="177"/>
      <c r="D576" s="178"/>
      <c r="E576" s="177"/>
      <c r="F576" s="179"/>
    </row>
    <row r="577" spans="2:6" x14ac:dyDescent="0.25">
      <c r="B577" s="172">
        <v>566</v>
      </c>
      <c r="C577" s="180"/>
      <c r="D577" s="181"/>
      <c r="E577" s="180"/>
      <c r="F577" s="182"/>
    </row>
    <row r="578" spans="2:6" x14ac:dyDescent="0.25">
      <c r="B578" s="176">
        <v>567</v>
      </c>
      <c r="C578" s="177"/>
      <c r="D578" s="178"/>
      <c r="E578" s="177"/>
      <c r="F578" s="179"/>
    </row>
    <row r="579" spans="2:6" x14ac:dyDescent="0.25">
      <c r="B579" s="172">
        <v>568</v>
      </c>
      <c r="C579" s="180"/>
      <c r="D579" s="181"/>
      <c r="E579" s="180"/>
      <c r="F579" s="182"/>
    </row>
    <row r="580" spans="2:6" x14ac:dyDescent="0.25">
      <c r="B580" s="176">
        <v>569</v>
      </c>
      <c r="C580" s="177"/>
      <c r="D580" s="178"/>
      <c r="E580" s="177"/>
      <c r="F580" s="179"/>
    </row>
    <row r="581" spans="2:6" x14ac:dyDescent="0.25">
      <c r="B581" s="172">
        <v>570</v>
      </c>
      <c r="C581" s="180"/>
      <c r="D581" s="181"/>
      <c r="E581" s="180"/>
      <c r="F581" s="182"/>
    </row>
    <row r="582" spans="2:6" x14ac:dyDescent="0.25">
      <c r="B582" s="176">
        <v>571</v>
      </c>
      <c r="C582" s="177"/>
      <c r="D582" s="178"/>
      <c r="E582" s="177"/>
      <c r="F582" s="179"/>
    </row>
    <row r="583" spans="2:6" x14ac:dyDescent="0.25">
      <c r="B583" s="172">
        <v>572</v>
      </c>
      <c r="C583" s="180"/>
      <c r="D583" s="181"/>
      <c r="E583" s="180"/>
      <c r="F583" s="182"/>
    </row>
    <row r="584" spans="2:6" x14ac:dyDescent="0.25">
      <c r="B584" s="176">
        <v>573</v>
      </c>
      <c r="C584" s="177"/>
      <c r="D584" s="178"/>
      <c r="E584" s="177"/>
      <c r="F584" s="179"/>
    </row>
    <row r="585" spans="2:6" x14ac:dyDescent="0.25">
      <c r="B585" s="172">
        <v>574</v>
      </c>
      <c r="C585" s="180"/>
      <c r="D585" s="181"/>
      <c r="E585" s="180"/>
      <c r="F585" s="182"/>
    </row>
    <row r="586" spans="2:6" x14ac:dyDescent="0.25">
      <c r="B586" s="176">
        <v>575</v>
      </c>
      <c r="C586" s="177"/>
      <c r="D586" s="178"/>
      <c r="E586" s="177"/>
      <c r="F586" s="179"/>
    </row>
    <row r="587" spans="2:6" x14ac:dyDescent="0.25">
      <c r="B587" s="172">
        <v>576</v>
      </c>
      <c r="C587" s="180"/>
      <c r="D587" s="181"/>
      <c r="E587" s="180"/>
      <c r="F587" s="182"/>
    </row>
    <row r="588" spans="2:6" x14ac:dyDescent="0.25">
      <c r="B588" s="176">
        <v>577</v>
      </c>
      <c r="C588" s="177"/>
      <c r="D588" s="178"/>
      <c r="E588" s="177"/>
      <c r="F588" s="179"/>
    </row>
    <row r="589" spans="2:6" x14ac:dyDescent="0.25">
      <c r="B589" s="172">
        <v>578</v>
      </c>
      <c r="C589" s="180"/>
      <c r="D589" s="181"/>
      <c r="E589" s="180"/>
      <c r="F589" s="182"/>
    </row>
    <row r="590" spans="2:6" x14ac:dyDescent="0.25">
      <c r="B590" s="176">
        <v>579</v>
      </c>
      <c r="C590" s="177"/>
      <c r="D590" s="178"/>
      <c r="E590" s="177"/>
      <c r="F590" s="179"/>
    </row>
    <row r="591" spans="2:6" x14ac:dyDescent="0.25">
      <c r="B591" s="172">
        <v>580</v>
      </c>
      <c r="C591" s="180"/>
      <c r="D591" s="181"/>
      <c r="E591" s="180"/>
      <c r="F591" s="182"/>
    </row>
    <row r="592" spans="2:6" x14ac:dyDescent="0.25">
      <c r="B592" s="176">
        <v>581</v>
      </c>
      <c r="C592" s="177"/>
      <c r="D592" s="178"/>
      <c r="E592" s="177"/>
      <c r="F592" s="179"/>
    </row>
    <row r="593" spans="2:6" x14ac:dyDescent="0.25">
      <c r="B593" s="172">
        <v>582</v>
      </c>
      <c r="C593" s="180"/>
      <c r="D593" s="181"/>
      <c r="E593" s="180"/>
      <c r="F593" s="182"/>
    </row>
    <row r="594" spans="2:6" x14ac:dyDescent="0.25">
      <c r="B594" s="176">
        <v>583</v>
      </c>
      <c r="C594" s="177"/>
      <c r="D594" s="178"/>
      <c r="E594" s="177"/>
      <c r="F594" s="179"/>
    </row>
    <row r="595" spans="2:6" x14ac:dyDescent="0.25">
      <c r="B595" s="172">
        <v>584</v>
      </c>
      <c r="C595" s="180"/>
      <c r="D595" s="181"/>
      <c r="E595" s="180"/>
      <c r="F595" s="182"/>
    </row>
    <row r="596" spans="2:6" x14ac:dyDescent="0.25">
      <c r="B596" s="176">
        <v>585</v>
      </c>
      <c r="C596" s="177"/>
      <c r="D596" s="178"/>
      <c r="E596" s="177"/>
      <c r="F596" s="179"/>
    </row>
    <row r="597" spans="2:6" x14ac:dyDescent="0.25">
      <c r="B597" s="172">
        <v>586</v>
      </c>
      <c r="C597" s="180"/>
      <c r="D597" s="181"/>
      <c r="E597" s="180"/>
      <c r="F597" s="182"/>
    </row>
    <row r="598" spans="2:6" x14ac:dyDescent="0.25">
      <c r="B598" s="176">
        <v>587</v>
      </c>
      <c r="C598" s="177"/>
      <c r="D598" s="178"/>
      <c r="E598" s="177"/>
      <c r="F598" s="179"/>
    </row>
    <row r="599" spans="2:6" x14ac:dyDescent="0.25">
      <c r="B599" s="172">
        <v>588</v>
      </c>
      <c r="C599" s="180"/>
      <c r="D599" s="181"/>
      <c r="E599" s="180"/>
      <c r="F599" s="182"/>
    </row>
    <row r="600" spans="2:6" x14ac:dyDescent="0.25">
      <c r="B600" s="176">
        <v>589</v>
      </c>
      <c r="C600" s="177"/>
      <c r="D600" s="178"/>
      <c r="E600" s="177"/>
      <c r="F600" s="179"/>
    </row>
    <row r="601" spans="2:6" x14ac:dyDescent="0.25">
      <c r="B601" s="172">
        <v>590</v>
      </c>
      <c r="C601" s="180"/>
      <c r="D601" s="181"/>
      <c r="E601" s="180"/>
      <c r="F601" s="182"/>
    </row>
    <row r="602" spans="2:6" x14ac:dyDescent="0.25">
      <c r="B602" s="176">
        <v>591</v>
      </c>
      <c r="C602" s="177"/>
      <c r="D602" s="178"/>
      <c r="E602" s="177"/>
      <c r="F602" s="179"/>
    </row>
    <row r="603" spans="2:6" x14ac:dyDescent="0.25">
      <c r="B603" s="172">
        <v>592</v>
      </c>
      <c r="C603" s="180"/>
      <c r="D603" s="181"/>
      <c r="E603" s="180"/>
      <c r="F603" s="182"/>
    </row>
    <row r="604" spans="2:6" x14ac:dyDescent="0.25">
      <c r="B604" s="176">
        <v>593</v>
      </c>
      <c r="C604" s="177"/>
      <c r="D604" s="178"/>
      <c r="E604" s="177"/>
      <c r="F604" s="179"/>
    </row>
    <row r="605" spans="2:6" x14ac:dyDescent="0.25">
      <c r="B605" s="172">
        <v>594</v>
      </c>
      <c r="C605" s="180"/>
      <c r="D605" s="181"/>
      <c r="E605" s="180"/>
      <c r="F605" s="182"/>
    </row>
    <row r="606" spans="2:6" x14ac:dyDescent="0.25">
      <c r="B606" s="176">
        <v>595</v>
      </c>
      <c r="C606" s="177"/>
      <c r="D606" s="178"/>
      <c r="E606" s="177"/>
      <c r="F606" s="179"/>
    </row>
    <row r="607" spans="2:6" x14ac:dyDescent="0.25">
      <c r="B607" s="172">
        <v>596</v>
      </c>
      <c r="C607" s="180"/>
      <c r="D607" s="181"/>
      <c r="E607" s="180"/>
      <c r="F607" s="182"/>
    </row>
    <row r="608" spans="2:6" x14ac:dyDescent="0.25">
      <c r="B608" s="176">
        <v>597</v>
      </c>
      <c r="C608" s="177"/>
      <c r="D608" s="178"/>
      <c r="E608" s="177"/>
      <c r="F608" s="179"/>
    </row>
    <row r="609" spans="2:6" x14ac:dyDescent="0.25">
      <c r="B609" s="172">
        <v>598</v>
      </c>
      <c r="C609" s="180"/>
      <c r="D609" s="181"/>
      <c r="E609" s="180"/>
      <c r="F609" s="182"/>
    </row>
    <row r="610" spans="2:6" x14ac:dyDescent="0.25">
      <c r="B610" s="176">
        <v>599</v>
      </c>
      <c r="C610" s="177"/>
      <c r="D610" s="178"/>
      <c r="E610" s="177"/>
      <c r="F610" s="179"/>
    </row>
    <row r="611" spans="2:6" x14ac:dyDescent="0.25">
      <c r="B611" s="172">
        <v>600</v>
      </c>
      <c r="C611" s="180"/>
      <c r="D611" s="181"/>
      <c r="E611" s="180"/>
      <c r="F611" s="182"/>
    </row>
    <row r="612" spans="2:6" x14ac:dyDescent="0.25">
      <c r="B612" s="176">
        <v>601</v>
      </c>
      <c r="C612" s="177"/>
      <c r="D612" s="178"/>
      <c r="E612" s="177"/>
      <c r="F612" s="179"/>
    </row>
    <row r="613" spans="2:6" x14ac:dyDescent="0.25">
      <c r="B613" s="172">
        <v>602</v>
      </c>
      <c r="C613" s="180"/>
      <c r="D613" s="181"/>
      <c r="E613" s="180"/>
      <c r="F613" s="182"/>
    </row>
    <row r="614" spans="2:6" x14ac:dyDescent="0.25">
      <c r="B614" s="176">
        <v>603</v>
      </c>
      <c r="C614" s="177"/>
      <c r="D614" s="178"/>
      <c r="E614" s="177"/>
      <c r="F614" s="179"/>
    </row>
    <row r="615" spans="2:6" x14ac:dyDescent="0.25">
      <c r="B615" s="172">
        <v>604</v>
      </c>
      <c r="C615" s="180"/>
      <c r="D615" s="181"/>
      <c r="E615" s="180"/>
      <c r="F615" s="182"/>
    </row>
    <row r="616" spans="2:6" x14ac:dyDescent="0.25">
      <c r="B616" s="176">
        <v>605</v>
      </c>
      <c r="C616" s="177"/>
      <c r="D616" s="178"/>
      <c r="E616" s="177"/>
      <c r="F616" s="179"/>
    </row>
    <row r="617" spans="2:6" x14ac:dyDescent="0.25">
      <c r="B617" s="172">
        <v>606</v>
      </c>
      <c r="C617" s="180"/>
      <c r="D617" s="181"/>
      <c r="E617" s="180"/>
      <c r="F617" s="182"/>
    </row>
    <row r="618" spans="2:6" x14ac:dyDescent="0.25">
      <c r="B618" s="176">
        <v>607</v>
      </c>
      <c r="C618" s="177"/>
      <c r="D618" s="178"/>
      <c r="E618" s="177"/>
      <c r="F618" s="179"/>
    </row>
    <row r="619" spans="2:6" x14ac:dyDescent="0.25">
      <c r="B619" s="172">
        <v>608</v>
      </c>
      <c r="C619" s="180"/>
      <c r="D619" s="181"/>
      <c r="E619" s="180"/>
      <c r="F619" s="182"/>
    </row>
    <row r="620" spans="2:6" x14ac:dyDescent="0.25">
      <c r="B620" s="176">
        <v>609</v>
      </c>
      <c r="C620" s="177"/>
      <c r="D620" s="178"/>
      <c r="E620" s="177"/>
      <c r="F620" s="179"/>
    </row>
    <row r="621" spans="2:6" x14ac:dyDescent="0.25">
      <c r="B621" s="172">
        <v>610</v>
      </c>
      <c r="C621" s="180"/>
      <c r="D621" s="181"/>
      <c r="E621" s="180"/>
      <c r="F621" s="182"/>
    </row>
    <row r="622" spans="2:6" x14ac:dyDescent="0.25">
      <c r="B622" s="176">
        <v>611</v>
      </c>
      <c r="C622" s="177"/>
      <c r="D622" s="178"/>
      <c r="E622" s="177"/>
      <c r="F622" s="179"/>
    </row>
    <row r="623" spans="2:6" x14ac:dyDescent="0.25">
      <c r="B623" s="172">
        <v>612</v>
      </c>
      <c r="C623" s="180"/>
      <c r="D623" s="181"/>
      <c r="E623" s="180"/>
      <c r="F623" s="182"/>
    </row>
    <row r="624" spans="2:6" x14ac:dyDescent="0.25">
      <c r="B624" s="176">
        <v>613</v>
      </c>
      <c r="C624" s="177"/>
      <c r="D624" s="178"/>
      <c r="E624" s="177"/>
      <c r="F624" s="179"/>
    </row>
    <row r="625" spans="2:6" x14ac:dyDescent="0.25">
      <c r="B625" s="172">
        <v>614</v>
      </c>
      <c r="C625" s="180"/>
      <c r="D625" s="181"/>
      <c r="E625" s="180"/>
      <c r="F625" s="182"/>
    </row>
    <row r="626" spans="2:6" x14ac:dyDescent="0.25">
      <c r="B626" s="176">
        <v>615</v>
      </c>
      <c r="C626" s="177"/>
      <c r="D626" s="178"/>
      <c r="E626" s="177"/>
      <c r="F626" s="179"/>
    </row>
    <row r="627" spans="2:6" x14ac:dyDescent="0.25">
      <c r="B627" s="172">
        <v>616</v>
      </c>
      <c r="C627" s="180"/>
      <c r="D627" s="181"/>
      <c r="E627" s="180"/>
      <c r="F627" s="182"/>
    </row>
    <row r="628" spans="2:6" x14ac:dyDescent="0.25">
      <c r="B628" s="176">
        <v>617</v>
      </c>
      <c r="C628" s="177"/>
      <c r="D628" s="178"/>
      <c r="E628" s="177"/>
      <c r="F628" s="179"/>
    </row>
    <row r="629" spans="2:6" x14ac:dyDescent="0.25">
      <c r="B629" s="172">
        <v>618</v>
      </c>
      <c r="C629" s="180"/>
      <c r="D629" s="181"/>
      <c r="E629" s="180"/>
      <c r="F629" s="182"/>
    </row>
    <row r="630" spans="2:6" x14ac:dyDescent="0.25">
      <c r="B630" s="176">
        <v>619</v>
      </c>
      <c r="C630" s="177"/>
      <c r="D630" s="178"/>
      <c r="E630" s="177"/>
      <c r="F630" s="179"/>
    </row>
    <row r="631" spans="2:6" x14ac:dyDescent="0.25">
      <c r="B631" s="172">
        <v>620</v>
      </c>
      <c r="C631" s="180"/>
      <c r="D631" s="181"/>
      <c r="E631" s="180"/>
      <c r="F631" s="182"/>
    </row>
    <row r="632" spans="2:6" x14ac:dyDescent="0.25">
      <c r="B632" s="176">
        <v>621</v>
      </c>
      <c r="C632" s="177"/>
      <c r="D632" s="178"/>
      <c r="E632" s="177"/>
      <c r="F632" s="179"/>
    </row>
    <row r="633" spans="2:6" x14ac:dyDescent="0.25">
      <c r="B633" s="172">
        <v>622</v>
      </c>
      <c r="C633" s="180"/>
      <c r="D633" s="181"/>
      <c r="E633" s="180"/>
      <c r="F633" s="182"/>
    </row>
    <row r="634" spans="2:6" x14ac:dyDescent="0.25">
      <c r="B634" s="176">
        <v>623</v>
      </c>
      <c r="C634" s="177"/>
      <c r="D634" s="178"/>
      <c r="E634" s="177"/>
      <c r="F634" s="179"/>
    </row>
    <row r="635" spans="2:6" x14ac:dyDescent="0.25">
      <c r="B635" s="172">
        <v>624</v>
      </c>
      <c r="C635" s="180"/>
      <c r="D635" s="181"/>
      <c r="E635" s="180"/>
      <c r="F635" s="182"/>
    </row>
    <row r="636" spans="2:6" x14ac:dyDescent="0.25">
      <c r="B636" s="176">
        <v>625</v>
      </c>
      <c r="C636" s="177"/>
      <c r="D636" s="178"/>
      <c r="E636" s="177"/>
      <c r="F636" s="179"/>
    </row>
    <row r="637" spans="2:6" x14ac:dyDescent="0.25">
      <c r="B637" s="172">
        <v>626</v>
      </c>
      <c r="C637" s="180"/>
      <c r="D637" s="181"/>
      <c r="E637" s="180"/>
      <c r="F637" s="182"/>
    </row>
    <row r="638" spans="2:6" x14ac:dyDescent="0.25">
      <c r="B638" s="176">
        <v>627</v>
      </c>
      <c r="C638" s="177"/>
      <c r="D638" s="178"/>
      <c r="E638" s="177"/>
      <c r="F638" s="179"/>
    </row>
    <row r="639" spans="2:6" x14ac:dyDescent="0.25">
      <c r="B639" s="172">
        <v>628</v>
      </c>
      <c r="C639" s="180"/>
      <c r="D639" s="181"/>
      <c r="E639" s="180"/>
      <c r="F639" s="182"/>
    </row>
    <row r="640" spans="2:6" x14ac:dyDescent="0.25">
      <c r="B640" s="176">
        <v>629</v>
      </c>
      <c r="C640" s="177"/>
      <c r="D640" s="178"/>
      <c r="E640" s="177"/>
      <c r="F640" s="179"/>
    </row>
    <row r="641" spans="2:6" x14ac:dyDescent="0.25">
      <c r="B641" s="172">
        <v>630</v>
      </c>
      <c r="C641" s="180"/>
      <c r="D641" s="181"/>
      <c r="E641" s="180"/>
      <c r="F641" s="182"/>
    </row>
    <row r="642" spans="2:6" x14ac:dyDescent="0.25">
      <c r="B642" s="176">
        <v>631</v>
      </c>
      <c r="C642" s="177"/>
      <c r="D642" s="178"/>
      <c r="E642" s="177"/>
      <c r="F642" s="179"/>
    </row>
    <row r="643" spans="2:6" x14ac:dyDescent="0.25">
      <c r="B643" s="172">
        <v>632</v>
      </c>
      <c r="C643" s="180"/>
      <c r="D643" s="181"/>
      <c r="E643" s="180"/>
      <c r="F643" s="182"/>
    </row>
    <row r="644" spans="2:6" x14ac:dyDescent="0.25">
      <c r="B644" s="176">
        <v>633</v>
      </c>
      <c r="C644" s="177"/>
      <c r="D644" s="178"/>
      <c r="E644" s="177"/>
      <c r="F644" s="179"/>
    </row>
    <row r="645" spans="2:6" x14ac:dyDescent="0.25">
      <c r="B645" s="172">
        <v>634</v>
      </c>
      <c r="C645" s="180"/>
      <c r="D645" s="181"/>
      <c r="E645" s="180"/>
      <c r="F645" s="182"/>
    </row>
    <row r="646" spans="2:6" x14ac:dyDescent="0.25">
      <c r="B646" s="176">
        <v>635</v>
      </c>
      <c r="C646" s="177"/>
      <c r="D646" s="178"/>
      <c r="E646" s="177"/>
      <c r="F646" s="179"/>
    </row>
    <row r="647" spans="2:6" x14ac:dyDescent="0.25">
      <c r="B647" s="172">
        <v>636</v>
      </c>
      <c r="C647" s="180"/>
      <c r="D647" s="181"/>
      <c r="E647" s="180"/>
      <c r="F647" s="182"/>
    </row>
    <row r="648" spans="2:6" x14ac:dyDescent="0.25">
      <c r="B648" s="176">
        <v>637</v>
      </c>
      <c r="C648" s="177"/>
      <c r="D648" s="178"/>
      <c r="E648" s="177"/>
      <c r="F648" s="179"/>
    </row>
    <row r="649" spans="2:6" x14ac:dyDescent="0.25">
      <c r="B649" s="172">
        <v>638</v>
      </c>
      <c r="C649" s="180"/>
      <c r="D649" s="181"/>
      <c r="E649" s="180"/>
      <c r="F649" s="182"/>
    </row>
    <row r="650" spans="2:6" x14ac:dyDescent="0.25">
      <c r="B650" s="176">
        <v>639</v>
      </c>
      <c r="C650" s="177"/>
      <c r="D650" s="178"/>
      <c r="E650" s="177"/>
      <c r="F650" s="179"/>
    </row>
    <row r="651" spans="2:6" x14ac:dyDescent="0.25">
      <c r="B651" s="172">
        <v>640</v>
      </c>
      <c r="C651" s="180"/>
      <c r="D651" s="181"/>
      <c r="E651" s="180"/>
      <c r="F651" s="182"/>
    </row>
    <row r="652" spans="2:6" x14ac:dyDescent="0.25">
      <c r="B652" s="176">
        <v>641</v>
      </c>
      <c r="C652" s="177"/>
      <c r="D652" s="178"/>
      <c r="E652" s="177"/>
      <c r="F652" s="179"/>
    </row>
    <row r="653" spans="2:6" x14ac:dyDescent="0.25">
      <c r="B653" s="172">
        <v>642</v>
      </c>
      <c r="C653" s="180"/>
      <c r="D653" s="181"/>
      <c r="E653" s="180"/>
      <c r="F653" s="182"/>
    </row>
    <row r="654" spans="2:6" x14ac:dyDescent="0.25">
      <c r="B654" s="176">
        <v>643</v>
      </c>
      <c r="C654" s="177"/>
      <c r="D654" s="178"/>
      <c r="E654" s="177"/>
      <c r="F654" s="179"/>
    </row>
    <row r="655" spans="2:6" x14ac:dyDescent="0.25">
      <c r="B655" s="172">
        <v>644</v>
      </c>
      <c r="C655" s="180"/>
      <c r="D655" s="181"/>
      <c r="E655" s="180"/>
      <c r="F655" s="182"/>
    </row>
    <row r="656" spans="2:6" x14ac:dyDescent="0.25">
      <c r="B656" s="176">
        <v>645</v>
      </c>
      <c r="C656" s="177"/>
      <c r="D656" s="178"/>
      <c r="E656" s="177"/>
      <c r="F656" s="179"/>
    </row>
    <row r="657" spans="2:6" x14ac:dyDescent="0.25">
      <c r="B657" s="172">
        <v>646</v>
      </c>
      <c r="C657" s="180"/>
      <c r="D657" s="181"/>
      <c r="E657" s="180"/>
      <c r="F657" s="182"/>
    </row>
    <row r="658" spans="2:6" x14ac:dyDescent="0.25">
      <c r="B658" s="176">
        <v>647</v>
      </c>
      <c r="C658" s="177"/>
      <c r="D658" s="178"/>
      <c r="E658" s="177"/>
      <c r="F658" s="179"/>
    </row>
    <row r="659" spans="2:6" x14ac:dyDescent="0.25">
      <c r="B659" s="172">
        <v>648</v>
      </c>
      <c r="C659" s="180"/>
      <c r="D659" s="181"/>
      <c r="E659" s="180"/>
      <c r="F659" s="182"/>
    </row>
    <row r="660" spans="2:6" x14ac:dyDescent="0.25">
      <c r="B660" s="176">
        <v>649</v>
      </c>
      <c r="C660" s="177"/>
      <c r="D660" s="178"/>
      <c r="E660" s="177"/>
      <c r="F660" s="179"/>
    </row>
    <row r="661" spans="2:6" x14ac:dyDescent="0.25">
      <c r="B661" s="172">
        <v>650</v>
      </c>
      <c r="C661" s="180"/>
      <c r="D661" s="181"/>
      <c r="E661" s="180"/>
      <c r="F661" s="182"/>
    </row>
    <row r="662" spans="2:6" x14ac:dyDescent="0.25">
      <c r="B662" s="176">
        <v>651</v>
      </c>
      <c r="C662" s="177"/>
      <c r="D662" s="178"/>
      <c r="E662" s="177"/>
      <c r="F662" s="179"/>
    </row>
    <row r="663" spans="2:6" x14ac:dyDescent="0.25">
      <c r="B663" s="172">
        <v>652</v>
      </c>
      <c r="C663" s="180"/>
      <c r="D663" s="181"/>
      <c r="E663" s="180"/>
      <c r="F663" s="182"/>
    </row>
    <row r="664" spans="2:6" x14ac:dyDescent="0.25">
      <c r="B664" s="176">
        <v>653</v>
      </c>
      <c r="C664" s="177"/>
      <c r="D664" s="178"/>
      <c r="E664" s="177"/>
      <c r="F664" s="179"/>
    </row>
    <row r="665" spans="2:6" x14ac:dyDescent="0.25">
      <c r="B665" s="172">
        <v>654</v>
      </c>
      <c r="C665" s="180"/>
      <c r="D665" s="181"/>
      <c r="E665" s="180"/>
      <c r="F665" s="182"/>
    </row>
    <row r="666" spans="2:6" x14ac:dyDescent="0.25">
      <c r="B666" s="176">
        <v>655</v>
      </c>
      <c r="C666" s="177"/>
      <c r="D666" s="178"/>
      <c r="E666" s="177"/>
      <c r="F666" s="179"/>
    </row>
    <row r="667" spans="2:6" x14ac:dyDescent="0.25">
      <c r="B667" s="172">
        <v>656</v>
      </c>
      <c r="C667" s="180"/>
      <c r="D667" s="181"/>
      <c r="E667" s="180"/>
      <c r="F667" s="182"/>
    </row>
    <row r="668" spans="2:6" x14ac:dyDescent="0.25">
      <c r="B668" s="176">
        <v>657</v>
      </c>
      <c r="C668" s="177"/>
      <c r="D668" s="178"/>
      <c r="E668" s="177"/>
      <c r="F668" s="179"/>
    </row>
    <row r="669" spans="2:6" x14ac:dyDescent="0.25">
      <c r="B669" s="172">
        <v>658</v>
      </c>
      <c r="C669" s="180"/>
      <c r="D669" s="181"/>
      <c r="E669" s="180"/>
      <c r="F669" s="182"/>
    </row>
    <row r="670" spans="2:6" x14ac:dyDescent="0.25">
      <c r="B670" s="176">
        <v>659</v>
      </c>
      <c r="C670" s="177"/>
      <c r="D670" s="178"/>
      <c r="E670" s="177"/>
      <c r="F670" s="179"/>
    </row>
    <row r="671" spans="2:6" x14ac:dyDescent="0.25">
      <c r="B671" s="172">
        <v>660</v>
      </c>
      <c r="C671" s="180"/>
      <c r="D671" s="181"/>
      <c r="E671" s="180"/>
      <c r="F671" s="182"/>
    </row>
    <row r="672" spans="2:6" x14ac:dyDescent="0.25">
      <c r="B672" s="176">
        <v>661</v>
      </c>
      <c r="C672" s="177"/>
      <c r="D672" s="178"/>
      <c r="E672" s="177"/>
      <c r="F672" s="179"/>
    </row>
    <row r="673" spans="2:6" x14ac:dyDescent="0.25">
      <c r="B673" s="172">
        <v>662</v>
      </c>
      <c r="C673" s="180"/>
      <c r="D673" s="181"/>
      <c r="E673" s="180"/>
      <c r="F673" s="182"/>
    </row>
    <row r="674" spans="2:6" x14ac:dyDescent="0.25">
      <c r="B674" s="176">
        <v>663</v>
      </c>
      <c r="C674" s="177"/>
      <c r="D674" s="178"/>
      <c r="E674" s="177"/>
      <c r="F674" s="179"/>
    </row>
    <row r="675" spans="2:6" x14ac:dyDescent="0.25">
      <c r="B675" s="172">
        <v>664</v>
      </c>
      <c r="C675" s="180"/>
      <c r="D675" s="181"/>
      <c r="E675" s="180"/>
      <c r="F675" s="182"/>
    </row>
    <row r="676" spans="2:6" x14ac:dyDescent="0.25">
      <c r="B676" s="176">
        <v>665</v>
      </c>
      <c r="C676" s="177"/>
      <c r="D676" s="178"/>
      <c r="E676" s="177"/>
      <c r="F676" s="179"/>
    </row>
    <row r="677" spans="2:6" x14ac:dyDescent="0.25">
      <c r="B677" s="172">
        <v>666</v>
      </c>
      <c r="C677" s="180"/>
      <c r="D677" s="181"/>
      <c r="E677" s="180"/>
      <c r="F677" s="182"/>
    </row>
    <row r="678" spans="2:6" x14ac:dyDescent="0.25">
      <c r="B678" s="176">
        <v>667</v>
      </c>
      <c r="C678" s="177"/>
      <c r="D678" s="178"/>
      <c r="E678" s="177"/>
      <c r="F678" s="179"/>
    </row>
    <row r="679" spans="2:6" x14ac:dyDescent="0.25">
      <c r="B679" s="172">
        <v>668</v>
      </c>
      <c r="C679" s="180"/>
      <c r="D679" s="181"/>
      <c r="E679" s="180"/>
      <c r="F679" s="182"/>
    </row>
    <row r="680" spans="2:6" x14ac:dyDescent="0.25">
      <c r="B680" s="176">
        <v>669</v>
      </c>
      <c r="C680" s="177"/>
      <c r="D680" s="178"/>
      <c r="E680" s="177"/>
      <c r="F680" s="179"/>
    </row>
    <row r="681" spans="2:6" x14ac:dyDescent="0.25">
      <c r="B681" s="172">
        <v>670</v>
      </c>
      <c r="C681" s="180"/>
      <c r="D681" s="181"/>
      <c r="E681" s="180"/>
      <c r="F681" s="182"/>
    </row>
    <row r="682" spans="2:6" x14ac:dyDescent="0.25">
      <c r="B682" s="176">
        <v>671</v>
      </c>
      <c r="C682" s="177"/>
      <c r="D682" s="178"/>
      <c r="E682" s="177"/>
      <c r="F682" s="179"/>
    </row>
    <row r="683" spans="2:6" x14ac:dyDescent="0.25">
      <c r="B683" s="172">
        <v>672</v>
      </c>
      <c r="C683" s="180"/>
      <c r="D683" s="181"/>
      <c r="E683" s="180"/>
      <c r="F683" s="182"/>
    </row>
    <row r="684" spans="2:6" x14ac:dyDescent="0.25">
      <c r="B684" s="176">
        <v>673</v>
      </c>
      <c r="C684" s="177"/>
      <c r="D684" s="178"/>
      <c r="E684" s="177"/>
      <c r="F684" s="179"/>
    </row>
    <row r="685" spans="2:6" x14ac:dyDescent="0.25">
      <c r="B685" s="172">
        <v>674</v>
      </c>
      <c r="C685" s="180"/>
      <c r="D685" s="181"/>
      <c r="E685" s="180"/>
      <c r="F685" s="182"/>
    </row>
    <row r="686" spans="2:6" x14ac:dyDescent="0.25">
      <c r="B686" s="176">
        <v>675</v>
      </c>
      <c r="C686" s="177"/>
      <c r="D686" s="178"/>
      <c r="E686" s="177"/>
      <c r="F686" s="179"/>
    </row>
    <row r="687" spans="2:6" x14ac:dyDescent="0.25">
      <c r="B687" s="172">
        <v>676</v>
      </c>
      <c r="C687" s="180"/>
      <c r="D687" s="181"/>
      <c r="E687" s="180"/>
      <c r="F687" s="182"/>
    </row>
    <row r="688" spans="2:6" x14ac:dyDescent="0.25">
      <c r="B688" s="176">
        <v>677</v>
      </c>
      <c r="C688" s="177"/>
      <c r="D688" s="178"/>
      <c r="E688" s="177"/>
      <c r="F688" s="179"/>
    </row>
    <row r="689" spans="2:6" x14ac:dyDescent="0.25">
      <c r="B689" s="172">
        <v>678</v>
      </c>
      <c r="C689" s="180"/>
      <c r="D689" s="181"/>
      <c r="E689" s="180"/>
      <c r="F689" s="182"/>
    </row>
    <row r="690" spans="2:6" x14ac:dyDescent="0.25">
      <c r="B690" s="176">
        <v>679</v>
      </c>
      <c r="C690" s="177"/>
      <c r="D690" s="178"/>
      <c r="E690" s="177"/>
      <c r="F690" s="179"/>
    </row>
    <row r="691" spans="2:6" x14ac:dyDescent="0.25">
      <c r="B691" s="172">
        <v>680</v>
      </c>
      <c r="C691" s="180"/>
      <c r="D691" s="181"/>
      <c r="E691" s="180"/>
      <c r="F691" s="182"/>
    </row>
    <row r="692" spans="2:6" x14ac:dyDescent="0.25">
      <c r="B692" s="176">
        <v>681</v>
      </c>
      <c r="C692" s="177"/>
      <c r="D692" s="178"/>
      <c r="E692" s="177"/>
      <c r="F692" s="179"/>
    </row>
    <row r="693" spans="2:6" x14ac:dyDescent="0.25">
      <c r="B693" s="172">
        <v>682</v>
      </c>
      <c r="C693" s="180"/>
      <c r="D693" s="181"/>
      <c r="E693" s="180"/>
      <c r="F693" s="182"/>
    </row>
    <row r="694" spans="2:6" x14ac:dyDescent="0.25">
      <c r="B694" s="176">
        <v>683</v>
      </c>
      <c r="C694" s="177"/>
      <c r="D694" s="178"/>
      <c r="E694" s="177"/>
      <c r="F694" s="179"/>
    </row>
    <row r="695" spans="2:6" x14ac:dyDescent="0.25">
      <c r="B695" s="172">
        <v>684</v>
      </c>
      <c r="C695" s="180"/>
      <c r="D695" s="181"/>
      <c r="E695" s="180"/>
      <c r="F695" s="182"/>
    </row>
    <row r="696" spans="2:6" x14ac:dyDescent="0.25">
      <c r="B696" s="176">
        <v>685</v>
      </c>
      <c r="C696" s="177"/>
      <c r="D696" s="178"/>
      <c r="E696" s="177"/>
      <c r="F696" s="179"/>
    </row>
    <row r="697" spans="2:6" x14ac:dyDescent="0.25">
      <c r="B697" s="172">
        <v>686</v>
      </c>
      <c r="C697" s="180"/>
      <c r="D697" s="181"/>
      <c r="E697" s="180"/>
      <c r="F697" s="182"/>
    </row>
    <row r="698" spans="2:6" x14ac:dyDescent="0.25">
      <c r="B698" s="176">
        <v>687</v>
      </c>
      <c r="C698" s="177"/>
      <c r="D698" s="178"/>
      <c r="E698" s="177"/>
      <c r="F698" s="179"/>
    </row>
    <row r="699" spans="2:6" x14ac:dyDescent="0.25">
      <c r="B699" s="172">
        <v>688</v>
      </c>
      <c r="C699" s="180"/>
      <c r="D699" s="181"/>
      <c r="E699" s="180"/>
      <c r="F699" s="182"/>
    </row>
    <row r="700" spans="2:6" x14ac:dyDescent="0.25">
      <c r="B700" s="176">
        <v>689</v>
      </c>
      <c r="C700" s="177"/>
      <c r="D700" s="178"/>
      <c r="E700" s="177"/>
      <c r="F700" s="179"/>
    </row>
    <row r="701" spans="2:6" x14ac:dyDescent="0.25">
      <c r="B701" s="172">
        <v>690</v>
      </c>
      <c r="C701" s="180"/>
      <c r="D701" s="181"/>
      <c r="E701" s="180"/>
      <c r="F701" s="182"/>
    </row>
    <row r="702" spans="2:6" x14ac:dyDescent="0.25">
      <c r="B702" s="176">
        <v>691</v>
      </c>
      <c r="C702" s="177"/>
      <c r="D702" s="178"/>
      <c r="E702" s="177"/>
      <c r="F702" s="179"/>
    </row>
    <row r="703" spans="2:6" x14ac:dyDescent="0.25">
      <c r="B703" s="172">
        <v>692</v>
      </c>
      <c r="C703" s="180"/>
      <c r="D703" s="181"/>
      <c r="E703" s="180"/>
      <c r="F703" s="182"/>
    </row>
    <row r="704" spans="2:6" x14ac:dyDescent="0.25">
      <c r="B704" s="176">
        <v>693</v>
      </c>
      <c r="C704" s="177"/>
      <c r="D704" s="178"/>
      <c r="E704" s="177"/>
      <c r="F704" s="179"/>
    </row>
    <row r="705" spans="2:6" x14ac:dyDescent="0.25">
      <c r="B705" s="172">
        <v>694</v>
      </c>
      <c r="C705" s="180"/>
      <c r="D705" s="181"/>
      <c r="E705" s="180"/>
      <c r="F705" s="182"/>
    </row>
    <row r="706" spans="2:6" x14ac:dyDescent="0.25">
      <c r="B706" s="176">
        <v>695</v>
      </c>
      <c r="C706" s="177"/>
      <c r="D706" s="178"/>
      <c r="E706" s="177"/>
      <c r="F706" s="179"/>
    </row>
    <row r="707" spans="2:6" x14ac:dyDescent="0.25">
      <c r="B707" s="172">
        <v>696</v>
      </c>
      <c r="C707" s="180"/>
      <c r="D707" s="181"/>
      <c r="E707" s="180"/>
      <c r="F707" s="182"/>
    </row>
    <row r="708" spans="2:6" x14ac:dyDescent="0.25">
      <c r="B708" s="176">
        <v>697</v>
      </c>
      <c r="C708" s="177"/>
      <c r="D708" s="178"/>
      <c r="E708" s="177"/>
      <c r="F708" s="179"/>
    </row>
    <row r="709" spans="2:6" x14ac:dyDescent="0.25">
      <c r="B709" s="172">
        <v>698</v>
      </c>
      <c r="C709" s="180"/>
      <c r="D709" s="181"/>
      <c r="E709" s="180"/>
      <c r="F709" s="182"/>
    </row>
    <row r="710" spans="2:6" x14ac:dyDescent="0.25">
      <c r="B710" s="176">
        <v>699</v>
      </c>
      <c r="C710" s="177"/>
      <c r="D710" s="178"/>
      <c r="E710" s="177"/>
      <c r="F710" s="179"/>
    </row>
    <row r="711" spans="2:6" x14ac:dyDescent="0.25">
      <c r="B711" s="172">
        <v>700</v>
      </c>
      <c r="C711" s="180"/>
      <c r="D711" s="181"/>
      <c r="E711" s="180"/>
      <c r="F711" s="182"/>
    </row>
    <row r="712" spans="2:6" x14ac:dyDescent="0.25">
      <c r="B712" s="176">
        <v>701</v>
      </c>
      <c r="C712" s="177"/>
      <c r="D712" s="178"/>
      <c r="E712" s="177"/>
      <c r="F712" s="179"/>
    </row>
    <row r="713" spans="2:6" x14ac:dyDescent="0.25">
      <c r="B713" s="172">
        <v>702</v>
      </c>
      <c r="C713" s="180"/>
      <c r="D713" s="181"/>
      <c r="E713" s="180"/>
      <c r="F713" s="182"/>
    </row>
    <row r="714" spans="2:6" x14ac:dyDescent="0.25">
      <c r="B714" s="176">
        <v>703</v>
      </c>
      <c r="C714" s="177"/>
      <c r="D714" s="178"/>
      <c r="E714" s="177"/>
      <c r="F714" s="179"/>
    </row>
    <row r="715" spans="2:6" x14ac:dyDescent="0.25">
      <c r="B715" s="172">
        <v>704</v>
      </c>
      <c r="C715" s="180"/>
      <c r="D715" s="181"/>
      <c r="E715" s="180"/>
      <c r="F715" s="182"/>
    </row>
    <row r="716" spans="2:6" x14ac:dyDescent="0.25">
      <c r="B716" s="176">
        <v>705</v>
      </c>
      <c r="C716" s="177"/>
      <c r="D716" s="178"/>
      <c r="E716" s="177"/>
      <c r="F716" s="179"/>
    </row>
    <row r="717" spans="2:6" x14ac:dyDescent="0.25">
      <c r="B717" s="172">
        <v>706</v>
      </c>
      <c r="C717" s="180"/>
      <c r="D717" s="181"/>
      <c r="E717" s="180"/>
      <c r="F717" s="182"/>
    </row>
    <row r="718" spans="2:6" x14ac:dyDescent="0.25">
      <c r="B718" s="176">
        <v>707</v>
      </c>
      <c r="C718" s="177"/>
      <c r="D718" s="178"/>
      <c r="E718" s="177"/>
      <c r="F718" s="179"/>
    </row>
    <row r="719" spans="2:6" x14ac:dyDescent="0.25">
      <c r="B719" s="172">
        <v>708</v>
      </c>
      <c r="C719" s="180"/>
      <c r="D719" s="181"/>
      <c r="E719" s="180"/>
      <c r="F719" s="182"/>
    </row>
    <row r="720" spans="2:6" x14ac:dyDescent="0.25">
      <c r="B720" s="176">
        <v>709</v>
      </c>
      <c r="C720" s="177"/>
      <c r="D720" s="178"/>
      <c r="E720" s="177"/>
      <c r="F720" s="179"/>
    </row>
    <row r="721" spans="2:6" x14ac:dyDescent="0.25">
      <c r="B721" s="172">
        <v>710</v>
      </c>
      <c r="C721" s="180"/>
      <c r="D721" s="181"/>
      <c r="E721" s="180"/>
      <c r="F721" s="182"/>
    </row>
    <row r="722" spans="2:6" x14ac:dyDescent="0.25">
      <c r="B722" s="176">
        <v>711</v>
      </c>
      <c r="C722" s="177"/>
      <c r="D722" s="178"/>
      <c r="E722" s="177"/>
      <c r="F722" s="179"/>
    </row>
    <row r="723" spans="2:6" x14ac:dyDescent="0.25">
      <c r="B723" s="172">
        <v>712</v>
      </c>
      <c r="C723" s="180"/>
      <c r="D723" s="181"/>
      <c r="E723" s="180"/>
      <c r="F723" s="182"/>
    </row>
    <row r="724" spans="2:6" x14ac:dyDescent="0.25">
      <c r="B724" s="176">
        <v>713</v>
      </c>
      <c r="C724" s="177"/>
      <c r="D724" s="178"/>
      <c r="E724" s="177"/>
      <c r="F724" s="179"/>
    </row>
    <row r="725" spans="2:6" x14ac:dyDescent="0.25">
      <c r="B725" s="172">
        <v>714</v>
      </c>
      <c r="C725" s="180"/>
      <c r="D725" s="181"/>
      <c r="E725" s="180"/>
      <c r="F725" s="182"/>
    </row>
    <row r="726" spans="2:6" x14ac:dyDescent="0.25">
      <c r="B726" s="176">
        <v>715</v>
      </c>
      <c r="C726" s="177"/>
      <c r="D726" s="178"/>
      <c r="E726" s="177"/>
      <c r="F726" s="179"/>
    </row>
    <row r="727" spans="2:6" x14ac:dyDescent="0.25">
      <c r="B727" s="172">
        <v>716</v>
      </c>
      <c r="C727" s="180"/>
      <c r="D727" s="181"/>
      <c r="E727" s="180"/>
      <c r="F727" s="182"/>
    </row>
    <row r="728" spans="2:6" x14ac:dyDescent="0.25">
      <c r="B728" s="176">
        <v>717</v>
      </c>
      <c r="C728" s="177"/>
      <c r="D728" s="178"/>
      <c r="E728" s="177"/>
      <c r="F728" s="179"/>
    </row>
    <row r="729" spans="2:6" x14ac:dyDescent="0.25">
      <c r="B729" s="172">
        <v>718</v>
      </c>
      <c r="C729" s="180"/>
      <c r="D729" s="181"/>
      <c r="E729" s="180"/>
      <c r="F729" s="182"/>
    </row>
    <row r="730" spans="2:6" x14ac:dyDescent="0.25">
      <c r="B730" s="176">
        <v>719</v>
      </c>
      <c r="C730" s="177"/>
      <c r="D730" s="178"/>
      <c r="E730" s="177"/>
      <c r="F730" s="179"/>
    </row>
    <row r="731" spans="2:6" x14ac:dyDescent="0.25">
      <c r="B731" s="172">
        <v>720</v>
      </c>
      <c r="C731" s="180"/>
      <c r="D731" s="181"/>
      <c r="E731" s="180"/>
      <c r="F731" s="182"/>
    </row>
    <row r="732" spans="2:6" x14ac:dyDescent="0.25">
      <c r="B732" s="176">
        <v>721</v>
      </c>
      <c r="C732" s="177"/>
      <c r="D732" s="178"/>
      <c r="E732" s="177"/>
      <c r="F732" s="179"/>
    </row>
    <row r="733" spans="2:6" x14ac:dyDescent="0.25">
      <c r="B733" s="172">
        <v>722</v>
      </c>
      <c r="C733" s="180"/>
      <c r="D733" s="181"/>
      <c r="E733" s="180"/>
      <c r="F733" s="182"/>
    </row>
    <row r="734" spans="2:6" x14ac:dyDescent="0.25">
      <c r="B734" s="176">
        <v>723</v>
      </c>
      <c r="C734" s="177"/>
      <c r="D734" s="178"/>
      <c r="E734" s="177"/>
      <c r="F734" s="179"/>
    </row>
    <row r="735" spans="2:6" x14ac:dyDescent="0.25">
      <c r="B735" s="172">
        <v>724</v>
      </c>
      <c r="C735" s="180"/>
      <c r="D735" s="181"/>
      <c r="E735" s="180"/>
      <c r="F735" s="182"/>
    </row>
    <row r="736" spans="2:6" x14ac:dyDescent="0.25">
      <c r="B736" s="176">
        <v>725</v>
      </c>
      <c r="C736" s="177"/>
      <c r="D736" s="178"/>
      <c r="E736" s="177"/>
      <c r="F736" s="179"/>
    </row>
    <row r="737" spans="2:6" x14ac:dyDescent="0.25">
      <c r="B737" s="172">
        <v>726</v>
      </c>
      <c r="C737" s="180"/>
      <c r="D737" s="181"/>
      <c r="E737" s="180"/>
      <c r="F737" s="182"/>
    </row>
    <row r="738" spans="2:6" x14ac:dyDescent="0.25">
      <c r="B738" s="176">
        <v>727</v>
      </c>
      <c r="C738" s="177"/>
      <c r="D738" s="178"/>
      <c r="E738" s="177"/>
      <c r="F738" s="179"/>
    </row>
    <row r="739" spans="2:6" x14ac:dyDescent="0.25">
      <c r="B739" s="172">
        <v>728</v>
      </c>
      <c r="C739" s="180"/>
      <c r="D739" s="181"/>
      <c r="E739" s="180"/>
      <c r="F739" s="182"/>
    </row>
    <row r="740" spans="2:6" x14ac:dyDescent="0.25">
      <c r="B740" s="176">
        <v>729</v>
      </c>
      <c r="C740" s="177"/>
      <c r="D740" s="178"/>
      <c r="E740" s="177"/>
      <c r="F740" s="179"/>
    </row>
    <row r="741" spans="2:6" x14ac:dyDescent="0.25">
      <c r="B741" s="172">
        <v>730</v>
      </c>
      <c r="C741" s="180"/>
      <c r="D741" s="181"/>
      <c r="E741" s="180"/>
      <c r="F741" s="182"/>
    </row>
    <row r="742" spans="2:6" x14ac:dyDescent="0.25">
      <c r="B742" s="176">
        <v>731</v>
      </c>
      <c r="C742" s="177"/>
      <c r="D742" s="178"/>
      <c r="E742" s="177"/>
      <c r="F742" s="179"/>
    </row>
    <row r="743" spans="2:6" x14ac:dyDescent="0.25">
      <c r="B743" s="172">
        <v>732</v>
      </c>
      <c r="C743" s="180"/>
      <c r="D743" s="181"/>
      <c r="E743" s="180"/>
      <c r="F743" s="182"/>
    </row>
    <row r="744" spans="2:6" x14ac:dyDescent="0.25">
      <c r="B744" s="176">
        <v>733</v>
      </c>
      <c r="C744" s="177"/>
      <c r="D744" s="178"/>
      <c r="E744" s="177"/>
      <c r="F744" s="179"/>
    </row>
    <row r="745" spans="2:6" x14ac:dyDescent="0.25">
      <c r="B745" s="172">
        <v>734</v>
      </c>
      <c r="C745" s="180"/>
      <c r="D745" s="181"/>
      <c r="E745" s="180"/>
      <c r="F745" s="182"/>
    </row>
    <row r="746" spans="2:6" x14ac:dyDescent="0.25">
      <c r="B746" s="176">
        <v>735</v>
      </c>
      <c r="C746" s="177"/>
      <c r="D746" s="178"/>
      <c r="E746" s="177"/>
      <c r="F746" s="179"/>
    </row>
    <row r="747" spans="2:6" x14ac:dyDescent="0.25">
      <c r="B747" s="172">
        <v>736</v>
      </c>
      <c r="C747" s="180"/>
      <c r="D747" s="181"/>
      <c r="E747" s="180"/>
      <c r="F747" s="182"/>
    </row>
    <row r="748" spans="2:6" x14ac:dyDescent="0.25">
      <c r="B748" s="176">
        <v>737</v>
      </c>
      <c r="C748" s="177"/>
      <c r="D748" s="178"/>
      <c r="E748" s="177"/>
      <c r="F748" s="179"/>
    </row>
    <row r="749" spans="2:6" x14ac:dyDescent="0.25">
      <c r="B749" s="172">
        <v>738</v>
      </c>
      <c r="C749" s="180"/>
      <c r="D749" s="181"/>
      <c r="E749" s="180"/>
      <c r="F749" s="182"/>
    </row>
    <row r="750" spans="2:6" x14ac:dyDescent="0.25">
      <c r="B750" s="176">
        <v>739</v>
      </c>
      <c r="C750" s="177"/>
      <c r="D750" s="178"/>
      <c r="E750" s="177"/>
      <c r="F750" s="179"/>
    </row>
    <row r="751" spans="2:6" x14ac:dyDescent="0.25">
      <c r="B751" s="172">
        <v>740</v>
      </c>
      <c r="C751" s="180"/>
      <c r="D751" s="181"/>
      <c r="E751" s="180"/>
      <c r="F751" s="182"/>
    </row>
    <row r="752" spans="2:6" x14ac:dyDescent="0.25">
      <c r="B752" s="176">
        <v>741</v>
      </c>
      <c r="C752" s="177"/>
      <c r="D752" s="178"/>
      <c r="E752" s="177"/>
      <c r="F752" s="179"/>
    </row>
    <row r="753" spans="2:6" x14ac:dyDescent="0.25">
      <c r="B753" s="172">
        <v>742</v>
      </c>
      <c r="C753" s="180"/>
      <c r="D753" s="181"/>
      <c r="E753" s="180"/>
      <c r="F753" s="182"/>
    </row>
    <row r="754" spans="2:6" x14ac:dyDescent="0.25">
      <c r="B754" s="176">
        <v>743</v>
      </c>
      <c r="C754" s="177"/>
      <c r="D754" s="178"/>
      <c r="E754" s="177"/>
      <c r="F754" s="179"/>
    </row>
    <row r="755" spans="2:6" x14ac:dyDescent="0.25">
      <c r="B755" s="172">
        <v>744</v>
      </c>
      <c r="C755" s="180"/>
      <c r="D755" s="181"/>
      <c r="E755" s="180"/>
      <c r="F755" s="182"/>
    </row>
    <row r="756" spans="2:6" x14ac:dyDescent="0.25">
      <c r="B756" s="176">
        <v>745</v>
      </c>
      <c r="C756" s="177"/>
      <c r="D756" s="178"/>
      <c r="E756" s="177"/>
      <c r="F756" s="179"/>
    </row>
    <row r="757" spans="2:6" x14ac:dyDescent="0.25">
      <c r="B757" s="172">
        <v>746</v>
      </c>
      <c r="C757" s="180"/>
      <c r="D757" s="181"/>
      <c r="E757" s="180"/>
      <c r="F757" s="182"/>
    </row>
    <row r="758" spans="2:6" x14ac:dyDescent="0.25">
      <c r="B758" s="176">
        <v>747</v>
      </c>
      <c r="C758" s="177"/>
      <c r="D758" s="178"/>
      <c r="E758" s="177"/>
      <c r="F758" s="179"/>
    </row>
    <row r="759" spans="2:6" x14ac:dyDescent="0.25">
      <c r="B759" s="172">
        <v>748</v>
      </c>
      <c r="C759" s="180"/>
      <c r="D759" s="181"/>
      <c r="E759" s="180"/>
      <c r="F759" s="182"/>
    </row>
    <row r="760" spans="2:6" x14ac:dyDescent="0.25">
      <c r="B760" s="176">
        <v>749</v>
      </c>
      <c r="C760" s="177"/>
      <c r="D760" s="178"/>
      <c r="E760" s="177"/>
      <c r="F760" s="179"/>
    </row>
    <row r="761" spans="2:6" x14ac:dyDescent="0.25">
      <c r="B761" s="172">
        <v>750</v>
      </c>
      <c r="C761" s="180"/>
      <c r="D761" s="181"/>
      <c r="E761" s="180"/>
      <c r="F761" s="182"/>
    </row>
    <row r="762" spans="2:6" x14ac:dyDescent="0.25">
      <c r="B762" s="176">
        <v>751</v>
      </c>
      <c r="C762" s="177"/>
      <c r="D762" s="178"/>
      <c r="E762" s="177"/>
      <c r="F762" s="179"/>
    </row>
    <row r="763" spans="2:6" x14ac:dyDescent="0.25">
      <c r="B763" s="172">
        <v>752</v>
      </c>
      <c r="C763" s="180"/>
      <c r="D763" s="181"/>
      <c r="E763" s="180"/>
      <c r="F763" s="182"/>
    </row>
    <row r="764" spans="2:6" x14ac:dyDescent="0.25">
      <c r="B764" s="176">
        <v>753</v>
      </c>
      <c r="C764" s="177"/>
      <c r="D764" s="178"/>
      <c r="E764" s="177"/>
      <c r="F764" s="179"/>
    </row>
    <row r="765" spans="2:6" x14ac:dyDescent="0.25">
      <c r="B765" s="172">
        <v>754</v>
      </c>
      <c r="C765" s="180"/>
      <c r="D765" s="181"/>
      <c r="E765" s="180"/>
      <c r="F765" s="182"/>
    </row>
    <row r="766" spans="2:6" x14ac:dyDescent="0.25">
      <c r="B766" s="176">
        <v>755</v>
      </c>
      <c r="C766" s="177"/>
      <c r="D766" s="178"/>
      <c r="E766" s="177"/>
      <c r="F766" s="179"/>
    </row>
    <row r="767" spans="2:6" x14ac:dyDescent="0.25">
      <c r="B767" s="172">
        <v>756</v>
      </c>
      <c r="C767" s="180"/>
      <c r="D767" s="181"/>
      <c r="E767" s="180"/>
      <c r="F767" s="182"/>
    </row>
    <row r="768" spans="2:6" x14ac:dyDescent="0.25">
      <c r="B768" s="176">
        <v>757</v>
      </c>
      <c r="C768" s="177"/>
      <c r="D768" s="178"/>
      <c r="E768" s="177"/>
      <c r="F768" s="179"/>
    </row>
    <row r="769" spans="2:6" x14ac:dyDescent="0.25">
      <c r="B769" s="172">
        <v>758</v>
      </c>
      <c r="C769" s="180"/>
      <c r="D769" s="181"/>
      <c r="E769" s="180"/>
      <c r="F769" s="182"/>
    </row>
    <row r="770" spans="2:6" x14ac:dyDescent="0.25">
      <c r="B770" s="176">
        <v>759</v>
      </c>
      <c r="C770" s="177"/>
      <c r="D770" s="178"/>
      <c r="E770" s="177"/>
      <c r="F770" s="179"/>
    </row>
    <row r="771" spans="2:6" x14ac:dyDescent="0.25">
      <c r="B771" s="172">
        <v>760</v>
      </c>
      <c r="C771" s="180"/>
      <c r="D771" s="181"/>
      <c r="E771" s="180"/>
      <c r="F771" s="182"/>
    </row>
    <row r="772" spans="2:6" x14ac:dyDescent="0.25">
      <c r="B772" s="176">
        <v>761</v>
      </c>
      <c r="C772" s="177"/>
      <c r="D772" s="178"/>
      <c r="E772" s="177"/>
      <c r="F772" s="179"/>
    </row>
    <row r="773" spans="2:6" x14ac:dyDescent="0.25">
      <c r="B773" s="172">
        <v>762</v>
      </c>
      <c r="C773" s="180"/>
      <c r="D773" s="181"/>
      <c r="E773" s="180"/>
      <c r="F773" s="182"/>
    </row>
    <row r="774" spans="2:6" x14ac:dyDescent="0.25">
      <c r="B774" s="176">
        <v>763</v>
      </c>
      <c r="C774" s="177"/>
      <c r="D774" s="178"/>
      <c r="E774" s="177"/>
      <c r="F774" s="179"/>
    </row>
    <row r="775" spans="2:6" x14ac:dyDescent="0.25">
      <c r="B775" s="172">
        <v>764</v>
      </c>
      <c r="C775" s="180"/>
      <c r="D775" s="181"/>
      <c r="E775" s="180"/>
      <c r="F775" s="182"/>
    </row>
    <row r="776" spans="2:6" x14ac:dyDescent="0.25">
      <c r="B776" s="176">
        <v>765</v>
      </c>
      <c r="C776" s="177"/>
      <c r="D776" s="178"/>
      <c r="E776" s="177"/>
      <c r="F776" s="179"/>
    </row>
    <row r="777" spans="2:6" x14ac:dyDescent="0.25">
      <c r="B777" s="172">
        <v>766</v>
      </c>
      <c r="C777" s="180"/>
      <c r="D777" s="181"/>
      <c r="E777" s="180"/>
      <c r="F777" s="182"/>
    </row>
    <row r="778" spans="2:6" x14ac:dyDescent="0.25">
      <c r="B778" s="176">
        <v>767</v>
      </c>
      <c r="C778" s="177"/>
      <c r="D778" s="178"/>
      <c r="E778" s="177"/>
      <c r="F778" s="179"/>
    </row>
    <row r="779" spans="2:6" x14ac:dyDescent="0.25">
      <c r="B779" s="172">
        <v>768</v>
      </c>
      <c r="C779" s="180"/>
      <c r="D779" s="181"/>
      <c r="E779" s="180"/>
      <c r="F779" s="182"/>
    </row>
    <row r="780" spans="2:6" x14ac:dyDescent="0.25">
      <c r="B780" s="176">
        <v>769</v>
      </c>
      <c r="C780" s="177"/>
      <c r="D780" s="178"/>
      <c r="E780" s="177"/>
      <c r="F780" s="179"/>
    </row>
    <row r="781" spans="2:6" x14ac:dyDescent="0.25">
      <c r="B781" s="172">
        <v>770</v>
      </c>
      <c r="C781" s="180"/>
      <c r="D781" s="181"/>
      <c r="E781" s="180"/>
      <c r="F781" s="182"/>
    </row>
    <row r="782" spans="2:6" x14ac:dyDescent="0.25">
      <c r="B782" s="176">
        <v>771</v>
      </c>
      <c r="C782" s="177"/>
      <c r="D782" s="178"/>
      <c r="E782" s="177"/>
      <c r="F782" s="179"/>
    </row>
    <row r="783" spans="2:6" x14ac:dyDescent="0.25">
      <c r="B783" s="172">
        <v>772</v>
      </c>
      <c r="C783" s="180"/>
      <c r="D783" s="181"/>
      <c r="E783" s="180"/>
      <c r="F783" s="182"/>
    </row>
    <row r="784" spans="2:6" x14ac:dyDescent="0.25">
      <c r="B784" s="176">
        <v>773</v>
      </c>
      <c r="C784" s="177"/>
      <c r="D784" s="178"/>
      <c r="E784" s="177"/>
      <c r="F784" s="179"/>
    </row>
    <row r="785" spans="2:6" x14ac:dyDescent="0.25">
      <c r="B785" s="172">
        <v>774</v>
      </c>
      <c r="C785" s="180"/>
      <c r="D785" s="181"/>
      <c r="E785" s="180"/>
      <c r="F785" s="182"/>
    </row>
    <row r="786" spans="2:6" x14ac:dyDescent="0.25">
      <c r="B786" s="176">
        <v>775</v>
      </c>
      <c r="C786" s="177"/>
      <c r="D786" s="178"/>
      <c r="E786" s="177"/>
      <c r="F786" s="179"/>
    </row>
    <row r="787" spans="2:6" x14ac:dyDescent="0.25">
      <c r="B787" s="172">
        <v>776</v>
      </c>
      <c r="C787" s="180"/>
      <c r="D787" s="181"/>
      <c r="E787" s="180"/>
      <c r="F787" s="182"/>
    </row>
    <row r="788" spans="2:6" x14ac:dyDescent="0.25">
      <c r="B788" s="176">
        <v>777</v>
      </c>
      <c r="C788" s="177"/>
      <c r="D788" s="178"/>
      <c r="E788" s="177"/>
      <c r="F788" s="179"/>
    </row>
    <row r="789" spans="2:6" x14ac:dyDescent="0.25">
      <c r="B789" s="172">
        <v>778</v>
      </c>
      <c r="C789" s="180"/>
      <c r="D789" s="181"/>
      <c r="E789" s="180"/>
      <c r="F789" s="182"/>
    </row>
    <row r="790" spans="2:6" x14ac:dyDescent="0.25">
      <c r="B790" s="176">
        <v>779</v>
      </c>
      <c r="C790" s="177"/>
      <c r="D790" s="178"/>
      <c r="E790" s="177"/>
      <c r="F790" s="179"/>
    </row>
    <row r="791" spans="2:6" x14ac:dyDescent="0.25">
      <c r="B791" s="172">
        <v>780</v>
      </c>
      <c r="C791" s="180"/>
      <c r="D791" s="181"/>
      <c r="E791" s="180"/>
      <c r="F791" s="182"/>
    </row>
    <row r="792" spans="2:6" x14ac:dyDescent="0.25">
      <c r="B792" s="176">
        <v>781</v>
      </c>
      <c r="C792" s="177"/>
      <c r="D792" s="178"/>
      <c r="E792" s="177"/>
      <c r="F792" s="179"/>
    </row>
    <row r="793" spans="2:6" x14ac:dyDescent="0.25">
      <c r="B793" s="172">
        <v>782</v>
      </c>
      <c r="C793" s="180"/>
      <c r="D793" s="181"/>
      <c r="E793" s="180"/>
      <c r="F793" s="182"/>
    </row>
    <row r="794" spans="2:6" x14ac:dyDescent="0.25">
      <c r="B794" s="176">
        <v>783</v>
      </c>
      <c r="C794" s="177"/>
      <c r="D794" s="178"/>
      <c r="E794" s="177"/>
      <c r="F794" s="179"/>
    </row>
    <row r="795" spans="2:6" x14ac:dyDescent="0.25">
      <c r="B795" s="172">
        <v>784</v>
      </c>
      <c r="C795" s="180"/>
      <c r="D795" s="181"/>
      <c r="E795" s="180"/>
      <c r="F795" s="182"/>
    </row>
    <row r="796" spans="2:6" x14ac:dyDescent="0.25">
      <c r="B796" s="176">
        <v>785</v>
      </c>
      <c r="C796" s="177"/>
      <c r="D796" s="178"/>
      <c r="E796" s="177"/>
      <c r="F796" s="179"/>
    </row>
    <row r="797" spans="2:6" x14ac:dyDescent="0.25">
      <c r="B797" s="172">
        <v>786</v>
      </c>
      <c r="C797" s="180"/>
      <c r="D797" s="181"/>
      <c r="E797" s="180"/>
      <c r="F797" s="182"/>
    </row>
    <row r="798" spans="2:6" x14ac:dyDescent="0.25">
      <c r="B798" s="176">
        <v>787</v>
      </c>
      <c r="C798" s="177"/>
      <c r="D798" s="178"/>
      <c r="E798" s="177"/>
      <c r="F798" s="179"/>
    </row>
    <row r="799" spans="2:6" x14ac:dyDescent="0.25">
      <c r="B799" s="172">
        <v>788</v>
      </c>
      <c r="C799" s="180"/>
      <c r="D799" s="181"/>
      <c r="E799" s="180"/>
      <c r="F799" s="182"/>
    </row>
    <row r="800" spans="2:6" x14ac:dyDescent="0.25">
      <c r="B800" s="176">
        <v>789</v>
      </c>
      <c r="C800" s="177"/>
      <c r="D800" s="178"/>
      <c r="E800" s="177"/>
      <c r="F800" s="179"/>
    </row>
    <row r="801" spans="2:6" x14ac:dyDescent="0.25">
      <c r="B801" s="172">
        <v>790</v>
      </c>
      <c r="C801" s="180"/>
      <c r="D801" s="181"/>
      <c r="E801" s="180"/>
      <c r="F801" s="182"/>
    </row>
    <row r="802" spans="2:6" x14ac:dyDescent="0.25">
      <c r="B802" s="176">
        <v>791</v>
      </c>
      <c r="C802" s="177"/>
      <c r="D802" s="178"/>
      <c r="E802" s="177"/>
      <c r="F802" s="179"/>
    </row>
    <row r="803" spans="2:6" x14ac:dyDescent="0.25">
      <c r="B803" s="172">
        <v>792</v>
      </c>
      <c r="C803" s="180"/>
      <c r="D803" s="181"/>
      <c r="E803" s="180"/>
      <c r="F803" s="182"/>
    </row>
    <row r="804" spans="2:6" x14ac:dyDescent="0.25">
      <c r="B804" s="176">
        <v>793</v>
      </c>
      <c r="C804" s="177"/>
      <c r="D804" s="178"/>
      <c r="E804" s="177"/>
      <c r="F804" s="179"/>
    </row>
    <row r="805" spans="2:6" x14ac:dyDescent="0.25">
      <c r="B805" s="172">
        <v>794</v>
      </c>
      <c r="C805" s="180"/>
      <c r="D805" s="181"/>
      <c r="E805" s="180"/>
      <c r="F805" s="182"/>
    </row>
    <row r="806" spans="2:6" x14ac:dyDescent="0.25">
      <c r="B806" s="176">
        <v>795</v>
      </c>
      <c r="C806" s="177"/>
      <c r="D806" s="178"/>
      <c r="E806" s="177"/>
      <c r="F806" s="179"/>
    </row>
    <row r="807" spans="2:6" x14ac:dyDescent="0.25">
      <c r="B807" s="172">
        <v>796</v>
      </c>
      <c r="C807" s="180"/>
      <c r="D807" s="181"/>
      <c r="E807" s="180"/>
      <c r="F807" s="182"/>
    </row>
    <row r="808" spans="2:6" x14ac:dyDescent="0.25">
      <c r="B808" s="176">
        <v>797</v>
      </c>
      <c r="C808" s="177"/>
      <c r="D808" s="178"/>
      <c r="E808" s="177"/>
      <c r="F808" s="179"/>
    </row>
    <row r="809" spans="2:6" x14ac:dyDescent="0.25">
      <c r="B809" s="172">
        <v>798</v>
      </c>
      <c r="C809" s="180"/>
      <c r="D809" s="181"/>
      <c r="E809" s="180"/>
      <c r="F809" s="182"/>
    </row>
    <row r="810" spans="2:6" x14ac:dyDescent="0.25">
      <c r="B810" s="176">
        <v>799</v>
      </c>
      <c r="C810" s="177"/>
      <c r="D810" s="178"/>
      <c r="E810" s="177"/>
      <c r="F810" s="179"/>
    </row>
    <row r="811" spans="2:6" x14ac:dyDescent="0.25">
      <c r="B811" s="172">
        <v>800</v>
      </c>
      <c r="C811" s="180"/>
      <c r="D811" s="181"/>
      <c r="E811" s="180"/>
      <c r="F811" s="182"/>
    </row>
    <row r="812" spans="2:6" x14ac:dyDescent="0.25">
      <c r="B812" s="176">
        <v>801</v>
      </c>
      <c r="C812" s="177"/>
      <c r="D812" s="178"/>
      <c r="E812" s="177"/>
      <c r="F812" s="179"/>
    </row>
    <row r="813" spans="2:6" x14ac:dyDescent="0.25">
      <c r="B813" s="172">
        <v>802</v>
      </c>
      <c r="C813" s="180"/>
      <c r="D813" s="181"/>
      <c r="E813" s="180"/>
      <c r="F813" s="182"/>
    </row>
    <row r="814" spans="2:6" x14ac:dyDescent="0.25">
      <c r="B814" s="176">
        <v>803</v>
      </c>
      <c r="C814" s="177"/>
      <c r="D814" s="178"/>
      <c r="E814" s="177"/>
      <c r="F814" s="179"/>
    </row>
    <row r="815" spans="2:6" x14ac:dyDescent="0.25">
      <c r="B815" s="172">
        <v>804</v>
      </c>
      <c r="C815" s="180"/>
      <c r="D815" s="181"/>
      <c r="E815" s="180"/>
      <c r="F815" s="182"/>
    </row>
    <row r="816" spans="2:6" x14ac:dyDescent="0.25">
      <c r="B816" s="176">
        <v>805</v>
      </c>
      <c r="C816" s="177"/>
      <c r="D816" s="178"/>
      <c r="E816" s="177"/>
      <c r="F816" s="179"/>
    </row>
    <row r="817" spans="2:6" x14ac:dyDescent="0.25">
      <c r="B817" s="172">
        <v>806</v>
      </c>
      <c r="C817" s="180"/>
      <c r="D817" s="181"/>
      <c r="E817" s="180"/>
      <c r="F817" s="182"/>
    </row>
    <row r="818" spans="2:6" x14ac:dyDescent="0.25">
      <c r="B818" s="176">
        <v>807</v>
      </c>
      <c r="C818" s="177"/>
      <c r="D818" s="178"/>
      <c r="E818" s="177"/>
      <c r="F818" s="179"/>
    </row>
    <row r="819" spans="2:6" x14ac:dyDescent="0.25">
      <c r="B819" s="172">
        <v>808</v>
      </c>
      <c r="C819" s="180"/>
      <c r="D819" s="181"/>
      <c r="E819" s="180"/>
      <c r="F819" s="182"/>
    </row>
    <row r="820" spans="2:6" x14ac:dyDescent="0.25">
      <c r="B820" s="176">
        <v>809</v>
      </c>
      <c r="C820" s="177"/>
      <c r="D820" s="178"/>
      <c r="E820" s="177"/>
      <c r="F820" s="179"/>
    </row>
    <row r="821" spans="2:6" x14ac:dyDescent="0.25">
      <c r="B821" s="172">
        <v>810</v>
      </c>
      <c r="C821" s="180"/>
      <c r="D821" s="181"/>
      <c r="E821" s="180"/>
      <c r="F821" s="182"/>
    </row>
    <row r="822" spans="2:6" x14ac:dyDescent="0.25">
      <c r="B822" s="176">
        <v>811</v>
      </c>
      <c r="C822" s="177"/>
      <c r="D822" s="178"/>
      <c r="E822" s="177"/>
      <c r="F822" s="179"/>
    </row>
    <row r="823" spans="2:6" x14ac:dyDescent="0.25">
      <c r="B823" s="172">
        <v>812</v>
      </c>
      <c r="C823" s="180"/>
      <c r="D823" s="181"/>
      <c r="E823" s="180"/>
      <c r="F823" s="182"/>
    </row>
    <row r="824" spans="2:6" x14ac:dyDescent="0.25">
      <c r="B824" s="176">
        <v>813</v>
      </c>
      <c r="C824" s="177"/>
      <c r="D824" s="178"/>
      <c r="E824" s="177"/>
      <c r="F824" s="179"/>
    </row>
    <row r="825" spans="2:6" x14ac:dyDescent="0.25">
      <c r="B825" s="172">
        <v>814</v>
      </c>
      <c r="C825" s="180"/>
      <c r="D825" s="181"/>
      <c r="E825" s="180"/>
      <c r="F825" s="182"/>
    </row>
    <row r="826" spans="2:6" x14ac:dyDescent="0.25">
      <c r="B826" s="176">
        <v>815</v>
      </c>
      <c r="C826" s="177"/>
      <c r="D826" s="178"/>
      <c r="E826" s="177"/>
      <c r="F826" s="179"/>
    </row>
    <row r="827" spans="2:6" x14ac:dyDescent="0.25">
      <c r="B827" s="172">
        <v>816</v>
      </c>
      <c r="C827" s="180"/>
      <c r="D827" s="181"/>
      <c r="E827" s="180"/>
      <c r="F827" s="182"/>
    </row>
    <row r="828" spans="2:6" x14ac:dyDescent="0.25">
      <c r="B828" s="176">
        <v>817</v>
      </c>
      <c r="C828" s="177"/>
      <c r="D828" s="178"/>
      <c r="E828" s="177"/>
      <c r="F828" s="179"/>
    </row>
    <row r="829" spans="2:6" x14ac:dyDescent="0.25">
      <c r="B829" s="172">
        <v>818</v>
      </c>
      <c r="C829" s="180"/>
      <c r="D829" s="181"/>
      <c r="E829" s="180"/>
      <c r="F829" s="182"/>
    </row>
    <row r="830" spans="2:6" x14ac:dyDescent="0.25">
      <c r="B830" s="176">
        <v>819</v>
      </c>
      <c r="C830" s="177"/>
      <c r="D830" s="178"/>
      <c r="E830" s="177"/>
      <c r="F830" s="179"/>
    </row>
    <row r="831" spans="2:6" x14ac:dyDescent="0.25">
      <c r="B831" s="172">
        <v>820</v>
      </c>
      <c r="C831" s="180"/>
      <c r="D831" s="181"/>
      <c r="E831" s="180"/>
      <c r="F831" s="182"/>
    </row>
    <row r="832" spans="2:6" x14ac:dyDescent="0.25">
      <c r="B832" s="176">
        <v>821</v>
      </c>
      <c r="C832" s="177"/>
      <c r="D832" s="178"/>
      <c r="E832" s="177"/>
      <c r="F832" s="179"/>
    </row>
    <row r="833" spans="2:6" x14ac:dyDescent="0.25">
      <c r="B833" s="172">
        <v>822</v>
      </c>
      <c r="C833" s="180"/>
      <c r="D833" s="181"/>
      <c r="E833" s="180"/>
      <c r="F833" s="182"/>
    </row>
    <row r="834" spans="2:6" x14ac:dyDescent="0.25">
      <c r="B834" s="176">
        <v>823</v>
      </c>
      <c r="C834" s="177"/>
      <c r="D834" s="178"/>
      <c r="E834" s="177"/>
      <c r="F834" s="179"/>
    </row>
    <row r="835" spans="2:6" x14ac:dyDescent="0.25">
      <c r="B835" s="172">
        <v>824</v>
      </c>
      <c r="C835" s="180"/>
      <c r="D835" s="181"/>
      <c r="E835" s="180"/>
      <c r="F835" s="182"/>
    </row>
    <row r="836" spans="2:6" x14ac:dyDescent="0.25">
      <c r="B836" s="176">
        <v>825</v>
      </c>
      <c r="C836" s="177"/>
      <c r="D836" s="178"/>
      <c r="E836" s="177"/>
      <c r="F836" s="179"/>
    </row>
    <row r="837" spans="2:6" x14ac:dyDescent="0.25">
      <c r="B837" s="172">
        <v>826</v>
      </c>
      <c r="C837" s="180"/>
      <c r="D837" s="181"/>
      <c r="E837" s="180"/>
      <c r="F837" s="182"/>
    </row>
    <row r="838" spans="2:6" x14ac:dyDescent="0.25">
      <c r="B838" s="176">
        <v>827</v>
      </c>
      <c r="C838" s="177"/>
      <c r="D838" s="178"/>
      <c r="E838" s="177"/>
      <c r="F838" s="179"/>
    </row>
    <row r="839" spans="2:6" x14ac:dyDescent="0.25">
      <c r="B839" s="172">
        <v>828</v>
      </c>
      <c r="C839" s="180"/>
      <c r="D839" s="181"/>
      <c r="E839" s="180"/>
      <c r="F839" s="182"/>
    </row>
    <row r="840" spans="2:6" x14ac:dyDescent="0.25">
      <c r="B840" s="176">
        <v>829</v>
      </c>
      <c r="C840" s="177"/>
      <c r="D840" s="178"/>
      <c r="E840" s="177"/>
      <c r="F840" s="179"/>
    </row>
    <row r="841" spans="2:6" x14ac:dyDescent="0.25">
      <c r="B841" s="172">
        <v>830</v>
      </c>
      <c r="C841" s="180"/>
      <c r="D841" s="181"/>
      <c r="E841" s="180"/>
      <c r="F841" s="182"/>
    </row>
    <row r="842" spans="2:6" x14ac:dyDescent="0.25">
      <c r="B842" s="176">
        <v>831</v>
      </c>
      <c r="C842" s="177"/>
      <c r="D842" s="178"/>
      <c r="E842" s="177"/>
      <c r="F842" s="179"/>
    </row>
    <row r="843" spans="2:6" x14ac:dyDescent="0.25">
      <c r="B843" s="172">
        <v>832</v>
      </c>
      <c r="C843" s="180"/>
      <c r="D843" s="181"/>
      <c r="E843" s="180"/>
      <c r="F843" s="182"/>
    </row>
    <row r="844" spans="2:6" x14ac:dyDescent="0.25">
      <c r="B844" s="176">
        <v>833</v>
      </c>
      <c r="C844" s="177"/>
      <c r="D844" s="178"/>
      <c r="E844" s="177"/>
      <c r="F844" s="179"/>
    </row>
    <row r="845" spans="2:6" x14ac:dyDescent="0.25">
      <c r="B845" s="172">
        <v>834</v>
      </c>
      <c r="C845" s="180"/>
      <c r="D845" s="181"/>
      <c r="E845" s="180"/>
      <c r="F845" s="182"/>
    </row>
    <row r="846" spans="2:6" x14ac:dyDescent="0.25">
      <c r="B846" s="176">
        <v>835</v>
      </c>
      <c r="C846" s="177"/>
      <c r="D846" s="178"/>
      <c r="E846" s="177"/>
      <c r="F846" s="179"/>
    </row>
    <row r="847" spans="2:6" x14ac:dyDescent="0.25">
      <c r="B847" s="172">
        <v>836</v>
      </c>
      <c r="C847" s="180"/>
      <c r="D847" s="181"/>
      <c r="E847" s="180"/>
      <c r="F847" s="182"/>
    </row>
    <row r="848" spans="2:6" x14ac:dyDescent="0.25">
      <c r="B848" s="176">
        <v>837</v>
      </c>
      <c r="C848" s="177"/>
      <c r="D848" s="178"/>
      <c r="E848" s="177"/>
      <c r="F848" s="179"/>
    </row>
    <row r="849" spans="2:6" x14ac:dyDescent="0.25">
      <c r="B849" s="172">
        <v>838</v>
      </c>
      <c r="C849" s="180"/>
      <c r="D849" s="181"/>
      <c r="E849" s="180"/>
      <c r="F849" s="182"/>
    </row>
    <row r="850" spans="2:6" x14ac:dyDescent="0.25">
      <c r="B850" s="176">
        <v>839</v>
      </c>
      <c r="C850" s="177"/>
      <c r="D850" s="178"/>
      <c r="E850" s="177"/>
      <c r="F850" s="179"/>
    </row>
    <row r="851" spans="2:6" x14ac:dyDescent="0.25">
      <c r="B851" s="172">
        <v>840</v>
      </c>
      <c r="C851" s="180"/>
      <c r="D851" s="181"/>
      <c r="E851" s="180"/>
      <c r="F851" s="182"/>
    </row>
    <row r="852" spans="2:6" x14ac:dyDescent="0.25">
      <c r="B852" s="176">
        <v>841</v>
      </c>
      <c r="C852" s="177"/>
      <c r="D852" s="178"/>
      <c r="E852" s="177"/>
      <c r="F852" s="179"/>
    </row>
    <row r="853" spans="2:6" x14ac:dyDescent="0.25">
      <c r="B853" s="172">
        <v>842</v>
      </c>
      <c r="C853" s="180"/>
      <c r="D853" s="181"/>
      <c r="E853" s="180"/>
      <c r="F853" s="182"/>
    </row>
    <row r="854" spans="2:6" x14ac:dyDescent="0.25">
      <c r="B854" s="176">
        <v>843</v>
      </c>
      <c r="C854" s="177"/>
      <c r="D854" s="178"/>
      <c r="E854" s="177"/>
      <c r="F854" s="179"/>
    </row>
    <row r="855" spans="2:6" x14ac:dyDescent="0.25">
      <c r="B855" s="172">
        <v>844</v>
      </c>
      <c r="C855" s="180"/>
      <c r="D855" s="181"/>
      <c r="E855" s="180"/>
      <c r="F855" s="182"/>
    </row>
    <row r="856" spans="2:6" x14ac:dyDescent="0.25">
      <c r="B856" s="176">
        <v>845</v>
      </c>
      <c r="C856" s="177"/>
      <c r="D856" s="178"/>
      <c r="E856" s="177"/>
      <c r="F856" s="179"/>
    </row>
    <row r="857" spans="2:6" x14ac:dyDescent="0.25">
      <c r="B857" s="172">
        <v>846</v>
      </c>
      <c r="C857" s="180"/>
      <c r="D857" s="181"/>
      <c r="E857" s="180"/>
      <c r="F857" s="182"/>
    </row>
    <row r="858" spans="2:6" x14ac:dyDescent="0.25">
      <c r="B858" s="176">
        <v>847</v>
      </c>
      <c r="C858" s="177"/>
      <c r="D858" s="178"/>
      <c r="E858" s="177"/>
      <c r="F858" s="179"/>
    </row>
    <row r="859" spans="2:6" x14ac:dyDescent="0.25">
      <c r="B859" s="172">
        <v>848</v>
      </c>
      <c r="C859" s="180"/>
      <c r="D859" s="181"/>
      <c r="E859" s="180"/>
      <c r="F859" s="182"/>
    </row>
    <row r="860" spans="2:6" x14ac:dyDescent="0.25">
      <c r="B860" s="176">
        <v>849</v>
      </c>
      <c r="C860" s="177"/>
      <c r="D860" s="178"/>
      <c r="E860" s="177"/>
      <c r="F860" s="179"/>
    </row>
    <row r="861" spans="2:6" x14ac:dyDescent="0.25">
      <c r="B861" s="172">
        <v>850</v>
      </c>
      <c r="C861" s="180"/>
      <c r="D861" s="181"/>
      <c r="E861" s="180"/>
      <c r="F861" s="182"/>
    </row>
    <row r="862" spans="2:6" x14ac:dyDescent="0.25">
      <c r="B862" s="176">
        <v>851</v>
      </c>
      <c r="C862" s="177"/>
      <c r="D862" s="178"/>
      <c r="E862" s="177"/>
      <c r="F862" s="179"/>
    </row>
    <row r="863" spans="2:6" x14ac:dyDescent="0.25">
      <c r="B863" s="172">
        <v>852</v>
      </c>
      <c r="C863" s="180"/>
      <c r="D863" s="181"/>
      <c r="E863" s="180"/>
      <c r="F863" s="182"/>
    </row>
    <row r="864" spans="2:6" x14ac:dyDescent="0.25">
      <c r="B864" s="176">
        <v>853</v>
      </c>
      <c r="C864" s="177"/>
      <c r="D864" s="178"/>
      <c r="E864" s="177"/>
      <c r="F864" s="179"/>
    </row>
    <row r="865" spans="2:6" x14ac:dyDescent="0.25">
      <c r="B865" s="172">
        <v>854</v>
      </c>
      <c r="C865" s="180"/>
      <c r="D865" s="181"/>
      <c r="E865" s="180"/>
      <c r="F865" s="182"/>
    </row>
    <row r="866" spans="2:6" x14ac:dyDescent="0.25">
      <c r="B866" s="176">
        <v>855</v>
      </c>
      <c r="C866" s="177"/>
      <c r="D866" s="178"/>
      <c r="E866" s="177"/>
      <c r="F866" s="179"/>
    </row>
    <row r="867" spans="2:6" x14ac:dyDescent="0.25">
      <c r="B867" s="172">
        <v>856</v>
      </c>
      <c r="C867" s="180"/>
      <c r="D867" s="181"/>
      <c r="E867" s="180"/>
      <c r="F867" s="182"/>
    </row>
    <row r="868" spans="2:6" x14ac:dyDescent="0.25">
      <c r="B868" s="176">
        <v>857</v>
      </c>
      <c r="C868" s="177"/>
      <c r="D868" s="178"/>
      <c r="E868" s="177"/>
      <c r="F868" s="179"/>
    </row>
    <row r="869" spans="2:6" x14ac:dyDescent="0.25">
      <c r="B869" s="172">
        <v>858</v>
      </c>
      <c r="C869" s="180"/>
      <c r="D869" s="181"/>
      <c r="E869" s="180"/>
      <c r="F869" s="182"/>
    </row>
    <row r="870" spans="2:6" x14ac:dyDescent="0.25">
      <c r="B870" s="176">
        <v>859</v>
      </c>
      <c r="C870" s="177"/>
      <c r="D870" s="178"/>
      <c r="E870" s="177"/>
      <c r="F870" s="179"/>
    </row>
    <row r="871" spans="2:6" x14ac:dyDescent="0.25">
      <c r="B871" s="172">
        <v>860</v>
      </c>
      <c r="C871" s="180"/>
      <c r="D871" s="181"/>
      <c r="E871" s="180"/>
      <c r="F871" s="182"/>
    </row>
    <row r="872" spans="2:6" x14ac:dyDescent="0.25">
      <c r="B872" s="176">
        <v>861</v>
      </c>
      <c r="C872" s="177"/>
      <c r="D872" s="178"/>
      <c r="E872" s="177"/>
      <c r="F872" s="179"/>
    </row>
    <row r="873" spans="2:6" x14ac:dyDescent="0.25">
      <c r="B873" s="172">
        <v>862</v>
      </c>
      <c r="C873" s="180"/>
      <c r="D873" s="181"/>
      <c r="E873" s="180"/>
      <c r="F873" s="182"/>
    </row>
    <row r="874" spans="2:6" x14ac:dyDescent="0.25">
      <c r="B874" s="176">
        <v>863</v>
      </c>
      <c r="C874" s="177"/>
      <c r="D874" s="178"/>
      <c r="E874" s="177"/>
      <c r="F874" s="179"/>
    </row>
    <row r="875" spans="2:6" x14ac:dyDescent="0.25">
      <c r="B875" s="172">
        <v>864</v>
      </c>
      <c r="C875" s="180"/>
      <c r="D875" s="181"/>
      <c r="E875" s="180"/>
      <c r="F875" s="182"/>
    </row>
    <row r="876" spans="2:6" x14ac:dyDescent="0.25">
      <c r="B876" s="176">
        <v>865</v>
      </c>
      <c r="C876" s="177"/>
      <c r="D876" s="178"/>
      <c r="E876" s="177"/>
      <c r="F876" s="179"/>
    </row>
    <row r="877" spans="2:6" x14ac:dyDescent="0.25">
      <c r="B877" s="172">
        <v>866</v>
      </c>
      <c r="C877" s="180"/>
      <c r="D877" s="181"/>
      <c r="E877" s="180"/>
      <c r="F877" s="182"/>
    </row>
    <row r="878" spans="2:6" x14ac:dyDescent="0.25">
      <c r="B878" s="176">
        <v>867</v>
      </c>
      <c r="C878" s="177"/>
      <c r="D878" s="178"/>
      <c r="E878" s="177"/>
      <c r="F878" s="179"/>
    </row>
    <row r="879" spans="2:6" x14ac:dyDescent="0.25">
      <c r="B879" s="172">
        <v>868</v>
      </c>
      <c r="C879" s="180"/>
      <c r="D879" s="181"/>
      <c r="E879" s="180"/>
      <c r="F879" s="182"/>
    </row>
    <row r="880" spans="2:6" x14ac:dyDescent="0.25">
      <c r="B880" s="176">
        <v>869</v>
      </c>
      <c r="C880" s="177"/>
      <c r="D880" s="178"/>
      <c r="E880" s="177"/>
      <c r="F880" s="179"/>
    </row>
    <row r="881" spans="2:6" x14ac:dyDescent="0.25">
      <c r="B881" s="172">
        <v>870</v>
      </c>
      <c r="C881" s="180"/>
      <c r="D881" s="181"/>
      <c r="E881" s="180"/>
      <c r="F881" s="182"/>
    </row>
    <row r="882" spans="2:6" x14ac:dyDescent="0.25">
      <c r="B882" s="176">
        <v>871</v>
      </c>
      <c r="C882" s="177"/>
      <c r="D882" s="178"/>
      <c r="E882" s="177"/>
      <c r="F882" s="179"/>
    </row>
    <row r="883" spans="2:6" x14ac:dyDescent="0.25">
      <c r="B883" s="172">
        <v>872</v>
      </c>
      <c r="C883" s="180"/>
      <c r="D883" s="181"/>
      <c r="E883" s="180"/>
      <c r="F883" s="182"/>
    </row>
    <row r="884" spans="2:6" x14ac:dyDescent="0.25">
      <c r="B884" s="176">
        <v>873</v>
      </c>
      <c r="C884" s="177"/>
      <c r="D884" s="178"/>
      <c r="E884" s="177"/>
      <c r="F884" s="179"/>
    </row>
    <row r="885" spans="2:6" x14ac:dyDescent="0.25">
      <c r="B885" s="172">
        <v>874</v>
      </c>
      <c r="C885" s="180"/>
      <c r="D885" s="181"/>
      <c r="E885" s="180"/>
      <c r="F885" s="182"/>
    </row>
    <row r="886" spans="2:6" x14ac:dyDescent="0.25">
      <c r="B886" s="176">
        <v>875</v>
      </c>
      <c r="C886" s="177"/>
      <c r="D886" s="178"/>
      <c r="E886" s="177"/>
      <c r="F886" s="179"/>
    </row>
    <row r="887" spans="2:6" x14ac:dyDescent="0.25">
      <c r="B887" s="172">
        <v>876</v>
      </c>
      <c r="C887" s="180"/>
      <c r="D887" s="181"/>
      <c r="E887" s="180"/>
      <c r="F887" s="182"/>
    </row>
    <row r="888" spans="2:6" x14ac:dyDescent="0.25">
      <c r="B888" s="176">
        <v>877</v>
      </c>
      <c r="C888" s="177"/>
      <c r="D888" s="178"/>
      <c r="E888" s="177"/>
      <c r="F888" s="179"/>
    </row>
    <row r="889" spans="2:6" x14ac:dyDescent="0.25">
      <c r="B889" s="172">
        <v>878</v>
      </c>
      <c r="C889" s="180"/>
      <c r="D889" s="181"/>
      <c r="E889" s="180"/>
      <c r="F889" s="182"/>
    </row>
    <row r="890" spans="2:6" x14ac:dyDescent="0.25">
      <c r="B890" s="176">
        <v>879</v>
      </c>
      <c r="C890" s="177"/>
      <c r="D890" s="178"/>
      <c r="E890" s="177"/>
      <c r="F890" s="179"/>
    </row>
    <row r="891" spans="2:6" x14ac:dyDescent="0.25">
      <c r="B891" s="172">
        <v>880</v>
      </c>
      <c r="C891" s="180"/>
      <c r="D891" s="181"/>
      <c r="E891" s="180"/>
      <c r="F891" s="182"/>
    </row>
    <row r="892" spans="2:6" x14ac:dyDescent="0.25">
      <c r="B892" s="176">
        <v>881</v>
      </c>
      <c r="C892" s="177"/>
      <c r="D892" s="178"/>
      <c r="E892" s="177"/>
      <c r="F892" s="179"/>
    </row>
    <row r="893" spans="2:6" x14ac:dyDescent="0.25">
      <c r="B893" s="172">
        <v>882</v>
      </c>
      <c r="C893" s="180"/>
      <c r="D893" s="181"/>
      <c r="E893" s="180"/>
      <c r="F893" s="182"/>
    </row>
    <row r="894" spans="2:6" x14ac:dyDescent="0.25">
      <c r="B894" s="176">
        <v>883</v>
      </c>
      <c r="C894" s="177"/>
      <c r="D894" s="178"/>
      <c r="E894" s="177"/>
      <c r="F894" s="179"/>
    </row>
    <row r="895" spans="2:6" x14ac:dyDescent="0.25">
      <c r="B895" s="172">
        <v>884</v>
      </c>
      <c r="C895" s="180"/>
      <c r="D895" s="181"/>
      <c r="E895" s="180"/>
      <c r="F895" s="182"/>
    </row>
    <row r="896" spans="2:6" x14ac:dyDescent="0.25">
      <c r="B896" s="176">
        <v>885</v>
      </c>
      <c r="C896" s="177"/>
      <c r="D896" s="178"/>
      <c r="E896" s="177"/>
      <c r="F896" s="179"/>
    </row>
    <row r="897" spans="2:6" x14ac:dyDescent="0.25">
      <c r="B897" s="172">
        <v>886</v>
      </c>
      <c r="C897" s="180"/>
      <c r="D897" s="181"/>
      <c r="E897" s="180"/>
      <c r="F897" s="182"/>
    </row>
    <row r="898" spans="2:6" x14ac:dyDescent="0.25">
      <c r="B898" s="176">
        <v>887</v>
      </c>
      <c r="C898" s="177"/>
      <c r="D898" s="178"/>
      <c r="E898" s="177"/>
      <c r="F898" s="179"/>
    </row>
    <row r="899" spans="2:6" x14ac:dyDescent="0.25">
      <c r="B899" s="172">
        <v>888</v>
      </c>
      <c r="C899" s="180"/>
      <c r="D899" s="181"/>
      <c r="E899" s="180"/>
      <c r="F899" s="182"/>
    </row>
    <row r="900" spans="2:6" x14ac:dyDescent="0.25">
      <c r="B900" s="176">
        <v>889</v>
      </c>
      <c r="C900" s="177"/>
      <c r="D900" s="178"/>
      <c r="E900" s="177"/>
      <c r="F900" s="179"/>
    </row>
    <row r="901" spans="2:6" x14ac:dyDescent="0.25">
      <c r="B901" s="172">
        <v>890</v>
      </c>
      <c r="C901" s="180"/>
      <c r="D901" s="181"/>
      <c r="E901" s="180"/>
      <c r="F901" s="182"/>
    </row>
    <row r="902" spans="2:6" x14ac:dyDescent="0.25">
      <c r="B902" s="176">
        <v>891</v>
      </c>
      <c r="C902" s="177"/>
      <c r="D902" s="178"/>
      <c r="E902" s="177"/>
      <c r="F902" s="179"/>
    </row>
    <row r="903" spans="2:6" x14ac:dyDescent="0.25">
      <c r="B903" s="172">
        <v>892</v>
      </c>
      <c r="C903" s="180"/>
      <c r="D903" s="181"/>
      <c r="E903" s="180"/>
      <c r="F903" s="182"/>
    </row>
    <row r="904" spans="2:6" x14ac:dyDescent="0.25">
      <c r="B904" s="176">
        <v>893</v>
      </c>
      <c r="C904" s="177"/>
      <c r="D904" s="178"/>
      <c r="E904" s="177"/>
      <c r="F904" s="179"/>
    </row>
    <row r="905" spans="2:6" x14ac:dyDescent="0.25">
      <c r="B905" s="172">
        <v>894</v>
      </c>
      <c r="C905" s="180"/>
      <c r="D905" s="181"/>
      <c r="E905" s="180"/>
      <c r="F905" s="182"/>
    </row>
    <row r="906" spans="2:6" x14ac:dyDescent="0.25">
      <c r="B906" s="176">
        <v>895</v>
      </c>
      <c r="C906" s="177"/>
      <c r="D906" s="178"/>
      <c r="E906" s="177"/>
      <c r="F906" s="179"/>
    </row>
    <row r="907" spans="2:6" x14ac:dyDescent="0.25">
      <c r="B907" s="172">
        <v>896</v>
      </c>
      <c r="C907" s="180"/>
      <c r="D907" s="181"/>
      <c r="E907" s="180"/>
      <c r="F907" s="182"/>
    </row>
    <row r="908" spans="2:6" x14ac:dyDescent="0.25">
      <c r="B908" s="176">
        <v>897</v>
      </c>
      <c r="C908" s="177"/>
      <c r="D908" s="178"/>
      <c r="E908" s="177"/>
      <c r="F908" s="179"/>
    </row>
    <row r="909" spans="2:6" x14ac:dyDescent="0.25">
      <c r="B909" s="172">
        <v>898</v>
      </c>
      <c r="C909" s="180"/>
      <c r="D909" s="181"/>
      <c r="E909" s="180"/>
      <c r="F909" s="182"/>
    </row>
    <row r="910" spans="2:6" x14ac:dyDescent="0.25">
      <c r="B910" s="176">
        <v>899</v>
      </c>
      <c r="C910" s="177"/>
      <c r="D910" s="178"/>
      <c r="E910" s="177"/>
      <c r="F910" s="179"/>
    </row>
    <row r="911" spans="2:6" x14ac:dyDescent="0.25">
      <c r="B911" s="172">
        <v>900</v>
      </c>
      <c r="C911" s="180"/>
      <c r="D911" s="181"/>
      <c r="E911" s="180"/>
      <c r="F911" s="182"/>
    </row>
    <row r="912" spans="2:6" x14ac:dyDescent="0.25">
      <c r="B912" s="176">
        <v>901</v>
      </c>
      <c r="C912" s="177"/>
      <c r="D912" s="178"/>
      <c r="E912" s="177"/>
      <c r="F912" s="179"/>
    </row>
    <row r="913" spans="2:6" x14ac:dyDescent="0.25">
      <c r="B913" s="172">
        <v>902</v>
      </c>
      <c r="C913" s="180"/>
      <c r="D913" s="181"/>
      <c r="E913" s="180"/>
      <c r="F913" s="182"/>
    </row>
    <row r="914" spans="2:6" x14ac:dyDescent="0.25">
      <c r="B914" s="176">
        <v>903</v>
      </c>
      <c r="C914" s="177"/>
      <c r="D914" s="178"/>
      <c r="E914" s="177"/>
      <c r="F914" s="179"/>
    </row>
    <row r="915" spans="2:6" x14ac:dyDescent="0.25">
      <c r="B915" s="172">
        <v>904</v>
      </c>
      <c r="C915" s="180"/>
      <c r="D915" s="181"/>
      <c r="E915" s="180"/>
      <c r="F915" s="182"/>
    </row>
    <row r="916" spans="2:6" x14ac:dyDescent="0.25">
      <c r="B916" s="176">
        <v>905</v>
      </c>
      <c r="C916" s="177"/>
      <c r="D916" s="178"/>
      <c r="E916" s="177"/>
      <c r="F916" s="179"/>
    </row>
    <row r="917" spans="2:6" x14ac:dyDescent="0.25">
      <c r="B917" s="172">
        <v>906</v>
      </c>
      <c r="C917" s="180"/>
      <c r="D917" s="181"/>
      <c r="E917" s="180"/>
      <c r="F917" s="182"/>
    </row>
    <row r="918" spans="2:6" x14ac:dyDescent="0.25">
      <c r="B918" s="176">
        <v>907</v>
      </c>
      <c r="C918" s="177"/>
      <c r="D918" s="178"/>
      <c r="E918" s="177"/>
      <c r="F918" s="179"/>
    </row>
    <row r="919" spans="2:6" x14ac:dyDescent="0.25">
      <c r="B919" s="172">
        <v>908</v>
      </c>
      <c r="C919" s="180"/>
      <c r="D919" s="181"/>
      <c r="E919" s="180"/>
      <c r="F919" s="182"/>
    </row>
    <row r="920" spans="2:6" x14ac:dyDescent="0.25">
      <c r="B920" s="176">
        <v>909</v>
      </c>
      <c r="C920" s="177"/>
      <c r="D920" s="178"/>
      <c r="E920" s="177"/>
      <c r="F920" s="179"/>
    </row>
    <row r="921" spans="2:6" x14ac:dyDescent="0.25">
      <c r="B921" s="172">
        <v>910</v>
      </c>
      <c r="C921" s="180"/>
      <c r="D921" s="181"/>
      <c r="E921" s="180"/>
      <c r="F921" s="182"/>
    </row>
    <row r="922" spans="2:6" x14ac:dyDescent="0.25">
      <c r="B922" s="176">
        <v>911</v>
      </c>
      <c r="C922" s="177"/>
      <c r="D922" s="178"/>
      <c r="E922" s="177"/>
      <c r="F922" s="179"/>
    </row>
    <row r="923" spans="2:6" x14ac:dyDescent="0.25">
      <c r="B923" s="172">
        <v>912</v>
      </c>
      <c r="C923" s="180"/>
      <c r="D923" s="181"/>
      <c r="E923" s="180"/>
      <c r="F923" s="182"/>
    </row>
    <row r="924" spans="2:6" x14ac:dyDescent="0.25">
      <c r="B924" s="176">
        <v>913</v>
      </c>
      <c r="C924" s="177"/>
      <c r="D924" s="178"/>
      <c r="E924" s="177"/>
      <c r="F924" s="179"/>
    </row>
    <row r="925" spans="2:6" x14ac:dyDescent="0.25">
      <c r="B925" s="172">
        <v>914</v>
      </c>
      <c r="C925" s="180"/>
      <c r="D925" s="181"/>
      <c r="E925" s="180"/>
      <c r="F925" s="182"/>
    </row>
    <row r="926" spans="2:6" x14ac:dyDescent="0.25">
      <c r="B926" s="176">
        <v>915</v>
      </c>
      <c r="C926" s="177"/>
      <c r="D926" s="178"/>
      <c r="E926" s="177"/>
      <c r="F926" s="179"/>
    </row>
    <row r="927" spans="2:6" x14ac:dyDescent="0.25">
      <c r="B927" s="172">
        <v>916</v>
      </c>
      <c r="C927" s="180"/>
      <c r="D927" s="181"/>
      <c r="E927" s="180"/>
      <c r="F927" s="182"/>
    </row>
    <row r="928" spans="2:6" x14ac:dyDescent="0.25">
      <c r="B928" s="176">
        <v>917</v>
      </c>
      <c r="C928" s="177"/>
      <c r="D928" s="178"/>
      <c r="E928" s="177"/>
      <c r="F928" s="179"/>
    </row>
    <row r="929" spans="2:6" x14ac:dyDescent="0.25">
      <c r="B929" s="172">
        <v>918</v>
      </c>
      <c r="C929" s="180"/>
      <c r="D929" s="181"/>
      <c r="E929" s="180"/>
      <c r="F929" s="182"/>
    </row>
    <row r="930" spans="2:6" x14ac:dyDescent="0.25">
      <c r="B930" s="176">
        <v>919</v>
      </c>
      <c r="C930" s="177"/>
      <c r="D930" s="178"/>
      <c r="E930" s="177"/>
      <c r="F930" s="179"/>
    </row>
    <row r="931" spans="2:6" x14ac:dyDescent="0.25">
      <c r="B931" s="172">
        <v>920</v>
      </c>
      <c r="C931" s="180"/>
      <c r="D931" s="181"/>
      <c r="E931" s="180"/>
      <c r="F931" s="182"/>
    </row>
    <row r="932" spans="2:6" x14ac:dyDescent="0.25">
      <c r="B932" s="176">
        <v>921</v>
      </c>
      <c r="C932" s="177"/>
      <c r="D932" s="178"/>
      <c r="E932" s="177"/>
      <c r="F932" s="179"/>
    </row>
    <row r="933" spans="2:6" x14ac:dyDescent="0.25">
      <c r="B933" s="172">
        <v>922</v>
      </c>
      <c r="C933" s="180"/>
      <c r="D933" s="181"/>
      <c r="E933" s="180"/>
      <c r="F933" s="182"/>
    </row>
    <row r="934" spans="2:6" x14ac:dyDescent="0.25">
      <c r="B934" s="176">
        <v>923</v>
      </c>
      <c r="C934" s="177"/>
      <c r="D934" s="178"/>
      <c r="E934" s="177"/>
      <c r="F934" s="179"/>
    </row>
    <row r="935" spans="2:6" x14ac:dyDescent="0.25">
      <c r="B935" s="172">
        <v>924</v>
      </c>
      <c r="C935" s="180"/>
      <c r="D935" s="181"/>
      <c r="E935" s="180"/>
      <c r="F935" s="182"/>
    </row>
    <row r="936" spans="2:6" x14ac:dyDescent="0.25">
      <c r="B936" s="176">
        <v>925</v>
      </c>
      <c r="C936" s="177"/>
      <c r="D936" s="178"/>
      <c r="E936" s="177"/>
      <c r="F936" s="179"/>
    </row>
    <row r="937" spans="2:6" x14ac:dyDescent="0.25">
      <c r="B937" s="172">
        <v>926</v>
      </c>
      <c r="C937" s="180"/>
      <c r="D937" s="181"/>
      <c r="E937" s="180"/>
      <c r="F937" s="182"/>
    </row>
    <row r="938" spans="2:6" x14ac:dyDescent="0.25">
      <c r="B938" s="176">
        <v>927</v>
      </c>
      <c r="C938" s="177"/>
      <c r="D938" s="178"/>
      <c r="E938" s="177"/>
      <c r="F938" s="179"/>
    </row>
    <row r="939" spans="2:6" x14ac:dyDescent="0.25">
      <c r="B939" s="172">
        <v>928</v>
      </c>
      <c r="C939" s="180"/>
      <c r="D939" s="181"/>
      <c r="E939" s="180"/>
      <c r="F939" s="182"/>
    </row>
    <row r="940" spans="2:6" x14ac:dyDescent="0.25">
      <c r="B940" s="176">
        <v>929</v>
      </c>
      <c r="C940" s="177"/>
      <c r="D940" s="178"/>
      <c r="E940" s="177"/>
      <c r="F940" s="179"/>
    </row>
    <row r="941" spans="2:6" x14ac:dyDescent="0.25">
      <c r="B941" s="172">
        <v>930</v>
      </c>
      <c r="C941" s="180"/>
      <c r="D941" s="181"/>
      <c r="E941" s="180"/>
      <c r="F941" s="182"/>
    </row>
    <row r="942" spans="2:6" x14ac:dyDescent="0.25">
      <c r="B942" s="176">
        <v>931</v>
      </c>
      <c r="C942" s="177"/>
      <c r="D942" s="178"/>
      <c r="E942" s="177"/>
      <c r="F942" s="179"/>
    </row>
    <row r="943" spans="2:6" x14ac:dyDescent="0.25">
      <c r="B943" s="172">
        <v>932</v>
      </c>
      <c r="C943" s="180"/>
      <c r="D943" s="181"/>
      <c r="E943" s="180"/>
      <c r="F943" s="182"/>
    </row>
    <row r="944" spans="2:6" x14ac:dyDescent="0.25">
      <c r="B944" s="176">
        <v>933</v>
      </c>
      <c r="C944" s="177"/>
      <c r="D944" s="178"/>
      <c r="E944" s="177"/>
      <c r="F944" s="179"/>
    </row>
    <row r="945" spans="2:6" x14ac:dyDescent="0.25">
      <c r="B945" s="172">
        <v>934</v>
      </c>
      <c r="C945" s="180"/>
      <c r="D945" s="181"/>
      <c r="E945" s="180"/>
      <c r="F945" s="182"/>
    </row>
    <row r="946" spans="2:6" x14ac:dyDescent="0.25">
      <c r="B946" s="176">
        <v>935</v>
      </c>
      <c r="C946" s="177"/>
      <c r="D946" s="178"/>
      <c r="E946" s="177"/>
      <c r="F946" s="179"/>
    </row>
    <row r="947" spans="2:6" x14ac:dyDescent="0.25">
      <c r="B947" s="172">
        <v>936</v>
      </c>
      <c r="C947" s="180"/>
      <c r="D947" s="181"/>
      <c r="E947" s="180"/>
      <c r="F947" s="182"/>
    </row>
    <row r="948" spans="2:6" x14ac:dyDescent="0.25">
      <c r="B948" s="176">
        <v>937</v>
      </c>
      <c r="C948" s="177"/>
      <c r="D948" s="178"/>
      <c r="E948" s="177"/>
      <c r="F948" s="179"/>
    </row>
    <row r="949" spans="2:6" x14ac:dyDescent="0.25">
      <c r="B949" s="172">
        <v>938</v>
      </c>
      <c r="C949" s="180"/>
      <c r="D949" s="181"/>
      <c r="E949" s="180"/>
      <c r="F949" s="182"/>
    </row>
    <row r="950" spans="2:6" x14ac:dyDescent="0.25">
      <c r="B950" s="176">
        <v>939</v>
      </c>
      <c r="C950" s="177"/>
      <c r="D950" s="178"/>
      <c r="E950" s="177"/>
      <c r="F950" s="179"/>
    </row>
    <row r="951" spans="2:6" x14ac:dyDescent="0.25">
      <c r="B951" s="172">
        <v>940</v>
      </c>
      <c r="C951" s="180"/>
      <c r="D951" s="181"/>
      <c r="E951" s="180"/>
      <c r="F951" s="182"/>
    </row>
    <row r="952" spans="2:6" x14ac:dyDescent="0.25">
      <c r="B952" s="176">
        <v>941</v>
      </c>
      <c r="C952" s="177"/>
      <c r="D952" s="178"/>
      <c r="E952" s="177"/>
      <c r="F952" s="179"/>
    </row>
    <row r="953" spans="2:6" x14ac:dyDescent="0.25">
      <c r="B953" s="172">
        <v>942</v>
      </c>
      <c r="C953" s="180"/>
      <c r="D953" s="181"/>
      <c r="E953" s="180"/>
      <c r="F953" s="182"/>
    </row>
    <row r="954" spans="2:6" x14ac:dyDescent="0.25">
      <c r="B954" s="176">
        <v>943</v>
      </c>
      <c r="C954" s="177"/>
      <c r="D954" s="178"/>
      <c r="E954" s="177"/>
      <c r="F954" s="179"/>
    </row>
    <row r="955" spans="2:6" x14ac:dyDescent="0.25">
      <c r="B955" s="172">
        <v>944</v>
      </c>
      <c r="C955" s="180"/>
      <c r="D955" s="181"/>
      <c r="E955" s="180"/>
      <c r="F955" s="182"/>
    </row>
    <row r="956" spans="2:6" x14ac:dyDescent="0.25">
      <c r="B956" s="176">
        <v>945</v>
      </c>
      <c r="C956" s="177"/>
      <c r="D956" s="178"/>
      <c r="E956" s="177"/>
      <c r="F956" s="179"/>
    </row>
    <row r="957" spans="2:6" x14ac:dyDescent="0.25">
      <c r="B957" s="172">
        <v>946</v>
      </c>
      <c r="C957" s="180"/>
      <c r="D957" s="181"/>
      <c r="E957" s="180"/>
      <c r="F957" s="182"/>
    </row>
    <row r="958" spans="2:6" x14ac:dyDescent="0.25">
      <c r="B958" s="176">
        <v>947</v>
      </c>
      <c r="C958" s="177"/>
      <c r="D958" s="178"/>
      <c r="E958" s="177"/>
      <c r="F958" s="179"/>
    </row>
    <row r="959" spans="2:6" x14ac:dyDescent="0.25">
      <c r="B959" s="172">
        <v>948</v>
      </c>
      <c r="C959" s="180"/>
      <c r="D959" s="181"/>
      <c r="E959" s="180"/>
      <c r="F959" s="182"/>
    </row>
    <row r="960" spans="2:6" x14ac:dyDescent="0.25">
      <c r="B960" s="176">
        <v>949</v>
      </c>
      <c r="C960" s="177"/>
      <c r="D960" s="178"/>
      <c r="E960" s="177"/>
      <c r="F960" s="179"/>
    </row>
    <row r="961" spans="2:6" x14ac:dyDescent="0.25">
      <c r="B961" s="172">
        <v>950</v>
      </c>
      <c r="C961" s="180"/>
      <c r="D961" s="181"/>
      <c r="E961" s="180"/>
      <c r="F961" s="182"/>
    </row>
    <row r="962" spans="2:6" x14ac:dyDescent="0.25">
      <c r="B962" s="176">
        <v>951</v>
      </c>
      <c r="C962" s="177"/>
      <c r="D962" s="178"/>
      <c r="E962" s="177"/>
      <c r="F962" s="179"/>
    </row>
    <row r="963" spans="2:6" x14ac:dyDescent="0.25">
      <c r="B963" s="172">
        <v>952</v>
      </c>
      <c r="C963" s="180"/>
      <c r="D963" s="181"/>
      <c r="E963" s="180"/>
      <c r="F963" s="182"/>
    </row>
    <row r="964" spans="2:6" x14ac:dyDescent="0.25">
      <c r="B964" s="176">
        <v>953</v>
      </c>
      <c r="C964" s="177"/>
      <c r="D964" s="178"/>
      <c r="E964" s="177"/>
      <c r="F964" s="179"/>
    </row>
    <row r="965" spans="2:6" x14ac:dyDescent="0.25">
      <c r="B965" s="172">
        <v>954</v>
      </c>
      <c r="C965" s="180"/>
      <c r="D965" s="181"/>
      <c r="E965" s="180"/>
      <c r="F965" s="182"/>
    </row>
    <row r="966" spans="2:6" x14ac:dyDescent="0.25">
      <c r="B966" s="176">
        <v>955</v>
      </c>
      <c r="C966" s="177"/>
      <c r="D966" s="178"/>
      <c r="E966" s="177"/>
      <c r="F966" s="179"/>
    </row>
    <row r="967" spans="2:6" x14ac:dyDescent="0.25">
      <c r="B967" s="172">
        <v>956</v>
      </c>
      <c r="C967" s="180"/>
      <c r="D967" s="181"/>
      <c r="E967" s="180"/>
      <c r="F967" s="182"/>
    </row>
    <row r="968" spans="2:6" x14ac:dyDescent="0.25">
      <c r="B968" s="176">
        <v>957</v>
      </c>
      <c r="C968" s="177"/>
      <c r="D968" s="178"/>
      <c r="E968" s="177"/>
      <c r="F968" s="179"/>
    </row>
    <row r="969" spans="2:6" x14ac:dyDescent="0.25">
      <c r="B969" s="172">
        <v>958</v>
      </c>
      <c r="C969" s="180"/>
      <c r="D969" s="181"/>
      <c r="E969" s="180"/>
      <c r="F969" s="182"/>
    </row>
    <row r="970" spans="2:6" x14ac:dyDescent="0.25">
      <c r="B970" s="176">
        <v>959</v>
      </c>
      <c r="C970" s="177"/>
      <c r="D970" s="178"/>
      <c r="E970" s="177"/>
      <c r="F970" s="179"/>
    </row>
    <row r="971" spans="2:6" x14ac:dyDescent="0.25">
      <c r="B971" s="172">
        <v>960</v>
      </c>
      <c r="C971" s="180"/>
      <c r="D971" s="181"/>
      <c r="E971" s="180"/>
      <c r="F971" s="182"/>
    </row>
    <row r="972" spans="2:6" x14ac:dyDescent="0.25">
      <c r="B972" s="176">
        <v>961</v>
      </c>
      <c r="C972" s="177"/>
      <c r="D972" s="178"/>
      <c r="E972" s="177"/>
      <c r="F972" s="179"/>
    </row>
    <row r="973" spans="2:6" x14ac:dyDescent="0.25">
      <c r="B973" s="172">
        <v>962</v>
      </c>
      <c r="C973" s="180"/>
      <c r="D973" s="181"/>
      <c r="E973" s="180"/>
      <c r="F973" s="182"/>
    </row>
    <row r="974" spans="2:6" x14ac:dyDescent="0.25">
      <c r="B974" s="176">
        <v>963</v>
      </c>
      <c r="C974" s="177"/>
      <c r="D974" s="178"/>
      <c r="E974" s="177"/>
      <c r="F974" s="179"/>
    </row>
    <row r="975" spans="2:6" x14ac:dyDescent="0.25">
      <c r="B975" s="172">
        <v>964</v>
      </c>
      <c r="C975" s="180"/>
      <c r="D975" s="181"/>
      <c r="E975" s="180"/>
      <c r="F975" s="182"/>
    </row>
    <row r="976" spans="2:6" x14ac:dyDescent="0.25">
      <c r="B976" s="176">
        <v>965</v>
      </c>
      <c r="C976" s="177"/>
      <c r="D976" s="178"/>
      <c r="E976" s="177"/>
      <c r="F976" s="179"/>
    </row>
    <row r="977" spans="2:6" x14ac:dyDescent="0.25">
      <c r="B977" s="172">
        <v>966</v>
      </c>
      <c r="C977" s="180"/>
      <c r="D977" s="181"/>
      <c r="E977" s="180"/>
      <c r="F977" s="182"/>
    </row>
    <row r="978" spans="2:6" x14ac:dyDescent="0.25">
      <c r="B978" s="176">
        <v>967</v>
      </c>
      <c r="C978" s="177"/>
      <c r="D978" s="178"/>
      <c r="E978" s="177"/>
      <c r="F978" s="179"/>
    </row>
    <row r="979" spans="2:6" x14ac:dyDescent="0.25">
      <c r="B979" s="172">
        <v>968</v>
      </c>
      <c r="C979" s="180"/>
      <c r="D979" s="181"/>
      <c r="E979" s="180"/>
      <c r="F979" s="182"/>
    </row>
    <row r="980" spans="2:6" x14ac:dyDescent="0.25">
      <c r="B980" s="176">
        <v>969</v>
      </c>
      <c r="C980" s="177"/>
      <c r="D980" s="178"/>
      <c r="E980" s="177"/>
      <c r="F980" s="179"/>
    </row>
    <row r="981" spans="2:6" x14ac:dyDescent="0.25">
      <c r="B981" s="172">
        <v>970</v>
      </c>
      <c r="C981" s="180"/>
      <c r="D981" s="181"/>
      <c r="E981" s="180"/>
      <c r="F981" s="182"/>
    </row>
    <row r="982" spans="2:6" x14ac:dyDescent="0.25">
      <c r="B982" s="176">
        <v>971</v>
      </c>
      <c r="C982" s="177"/>
      <c r="D982" s="178"/>
      <c r="E982" s="177"/>
      <c r="F982" s="179"/>
    </row>
    <row r="983" spans="2:6" x14ac:dyDescent="0.25">
      <c r="B983" s="172">
        <v>972</v>
      </c>
      <c r="C983" s="180"/>
      <c r="D983" s="181"/>
      <c r="E983" s="180"/>
      <c r="F983" s="182"/>
    </row>
    <row r="984" spans="2:6" x14ac:dyDescent="0.25">
      <c r="B984" s="176">
        <v>973</v>
      </c>
      <c r="C984" s="177"/>
      <c r="D984" s="178"/>
      <c r="E984" s="177"/>
      <c r="F984" s="179"/>
    </row>
    <row r="985" spans="2:6" x14ac:dyDescent="0.25">
      <c r="B985" s="172">
        <v>974</v>
      </c>
      <c r="C985" s="180"/>
      <c r="D985" s="181"/>
      <c r="E985" s="180"/>
      <c r="F985" s="182"/>
    </row>
    <row r="986" spans="2:6" x14ac:dyDescent="0.25">
      <c r="B986" s="176">
        <v>975</v>
      </c>
      <c r="C986" s="177"/>
      <c r="D986" s="178"/>
      <c r="E986" s="177"/>
      <c r="F986" s="179"/>
    </row>
    <row r="987" spans="2:6" x14ac:dyDescent="0.25">
      <c r="B987" s="172">
        <v>976</v>
      </c>
      <c r="C987" s="180"/>
      <c r="D987" s="181"/>
      <c r="E987" s="180"/>
      <c r="F987" s="182"/>
    </row>
    <row r="988" spans="2:6" x14ac:dyDescent="0.25">
      <c r="B988" s="176">
        <v>977</v>
      </c>
      <c r="C988" s="177"/>
      <c r="D988" s="178"/>
      <c r="E988" s="177"/>
      <c r="F988" s="179"/>
    </row>
    <row r="989" spans="2:6" x14ac:dyDescent="0.25">
      <c r="B989" s="172">
        <v>978</v>
      </c>
      <c r="C989" s="180"/>
      <c r="D989" s="181"/>
      <c r="E989" s="180"/>
      <c r="F989" s="182"/>
    </row>
    <row r="990" spans="2:6" x14ac:dyDescent="0.25">
      <c r="B990" s="176">
        <v>979</v>
      </c>
      <c r="C990" s="177"/>
      <c r="D990" s="178"/>
      <c r="E990" s="177"/>
      <c r="F990" s="179"/>
    </row>
    <row r="991" spans="2:6" x14ac:dyDescent="0.25">
      <c r="B991" s="172">
        <v>980</v>
      </c>
      <c r="C991" s="180"/>
      <c r="D991" s="181"/>
      <c r="E991" s="180"/>
      <c r="F991" s="182"/>
    </row>
    <row r="992" spans="2:6" x14ac:dyDescent="0.25">
      <c r="B992" s="176">
        <v>981</v>
      </c>
      <c r="C992" s="177"/>
      <c r="D992" s="178"/>
      <c r="E992" s="177"/>
      <c r="F992" s="179"/>
    </row>
    <row r="993" spans="2:6" x14ac:dyDescent="0.25">
      <c r="B993" s="172">
        <v>982</v>
      </c>
      <c r="C993" s="180"/>
      <c r="D993" s="181"/>
      <c r="E993" s="180"/>
      <c r="F993" s="182"/>
    </row>
    <row r="994" spans="2:6" x14ac:dyDescent="0.25">
      <c r="B994" s="176">
        <v>983</v>
      </c>
      <c r="C994" s="177"/>
      <c r="D994" s="178"/>
      <c r="E994" s="177"/>
      <c r="F994" s="179"/>
    </row>
    <row r="995" spans="2:6" x14ac:dyDescent="0.25">
      <c r="B995" s="172">
        <v>984</v>
      </c>
      <c r="C995" s="180"/>
      <c r="D995" s="181"/>
      <c r="E995" s="180"/>
      <c r="F995" s="182"/>
    </row>
    <row r="996" spans="2:6" x14ac:dyDescent="0.25">
      <c r="B996" s="176">
        <v>985</v>
      </c>
      <c r="C996" s="177"/>
      <c r="D996" s="178"/>
      <c r="E996" s="177"/>
      <c r="F996" s="179"/>
    </row>
    <row r="997" spans="2:6" x14ac:dyDescent="0.25">
      <c r="B997" s="172">
        <v>986</v>
      </c>
      <c r="C997" s="180"/>
      <c r="D997" s="181"/>
      <c r="E997" s="180"/>
      <c r="F997" s="182"/>
    </row>
    <row r="998" spans="2:6" x14ac:dyDescent="0.25">
      <c r="B998" s="176">
        <v>987</v>
      </c>
      <c r="C998" s="177"/>
      <c r="D998" s="178"/>
      <c r="E998" s="177"/>
      <c r="F998" s="179"/>
    </row>
    <row r="999" spans="2:6" x14ac:dyDescent="0.25">
      <c r="B999" s="172">
        <v>988</v>
      </c>
      <c r="C999" s="180"/>
      <c r="D999" s="181"/>
      <c r="E999" s="180"/>
      <c r="F999" s="182"/>
    </row>
    <row r="1000" spans="2:6" x14ac:dyDescent="0.25">
      <c r="B1000" s="176">
        <v>989</v>
      </c>
      <c r="C1000" s="177"/>
      <c r="D1000" s="178"/>
      <c r="E1000" s="177"/>
      <c r="F1000" s="179"/>
    </row>
    <row r="1001" spans="2:6" x14ac:dyDescent="0.25">
      <c r="B1001" s="172">
        <v>990</v>
      </c>
      <c r="C1001" s="180"/>
      <c r="D1001" s="181"/>
      <c r="E1001" s="180"/>
      <c r="F1001" s="182"/>
    </row>
    <row r="1002" spans="2:6" x14ac:dyDescent="0.25">
      <c r="B1002" s="176">
        <v>991</v>
      </c>
      <c r="C1002" s="177"/>
      <c r="D1002" s="178"/>
      <c r="E1002" s="177"/>
      <c r="F1002" s="179"/>
    </row>
    <row r="1003" spans="2:6" x14ac:dyDescent="0.25">
      <c r="B1003" s="172">
        <v>992</v>
      </c>
      <c r="C1003" s="180"/>
      <c r="D1003" s="181"/>
      <c r="E1003" s="180"/>
      <c r="F1003" s="182"/>
    </row>
    <row r="1004" spans="2:6" x14ac:dyDescent="0.25">
      <c r="B1004" s="176">
        <v>993</v>
      </c>
      <c r="C1004" s="177"/>
      <c r="D1004" s="178"/>
      <c r="E1004" s="177"/>
      <c r="F1004" s="179"/>
    </row>
    <row r="1005" spans="2:6" x14ac:dyDescent="0.25">
      <c r="B1005" s="172">
        <v>994</v>
      </c>
      <c r="C1005" s="180"/>
      <c r="D1005" s="181"/>
      <c r="E1005" s="180"/>
      <c r="F1005" s="182"/>
    </row>
    <row r="1006" spans="2:6" x14ac:dyDescent="0.25">
      <c r="B1006" s="176">
        <v>995</v>
      </c>
      <c r="C1006" s="177"/>
      <c r="D1006" s="178"/>
      <c r="E1006" s="177"/>
      <c r="F1006" s="179"/>
    </row>
    <row r="1007" spans="2:6" x14ac:dyDescent="0.25">
      <c r="B1007" s="172">
        <v>996</v>
      </c>
      <c r="C1007" s="180"/>
      <c r="D1007" s="181"/>
      <c r="E1007" s="180"/>
      <c r="F1007" s="182"/>
    </row>
    <row r="1008" spans="2:6" x14ac:dyDescent="0.25">
      <c r="B1008" s="176">
        <v>997</v>
      </c>
      <c r="C1008" s="177"/>
      <c r="D1008" s="178"/>
      <c r="E1008" s="177"/>
      <c r="F1008" s="179"/>
    </row>
    <row r="1009" spans="2:6" x14ac:dyDescent="0.25">
      <c r="B1009" s="172">
        <v>998</v>
      </c>
      <c r="C1009" s="180"/>
      <c r="D1009" s="181"/>
      <c r="E1009" s="180"/>
      <c r="F1009" s="182"/>
    </row>
    <row r="1010" spans="2:6" x14ac:dyDescent="0.25">
      <c r="B1010" s="176">
        <v>999</v>
      </c>
      <c r="C1010" s="177"/>
      <c r="D1010" s="178"/>
      <c r="E1010" s="177"/>
      <c r="F1010" s="179"/>
    </row>
    <row r="1011" spans="2:6" x14ac:dyDescent="0.25">
      <c r="B1011" s="172">
        <v>1000</v>
      </c>
      <c r="C1011" s="180"/>
      <c r="D1011" s="181"/>
      <c r="E1011" s="180"/>
      <c r="F1011" s="182"/>
    </row>
    <row r="1012" spans="2:6" x14ac:dyDescent="0.25">
      <c r="B1012" s="176">
        <v>1001</v>
      </c>
      <c r="C1012" s="177"/>
      <c r="D1012" s="178"/>
      <c r="E1012" s="177"/>
      <c r="F1012" s="179"/>
    </row>
    <row r="1013" spans="2:6" x14ac:dyDescent="0.25">
      <c r="B1013" s="172">
        <v>1002</v>
      </c>
      <c r="C1013" s="180"/>
      <c r="D1013" s="181"/>
      <c r="E1013" s="180"/>
      <c r="F1013" s="182"/>
    </row>
    <row r="1014" spans="2:6" x14ac:dyDescent="0.25">
      <c r="B1014" s="176">
        <v>1003</v>
      </c>
      <c r="C1014" s="177"/>
      <c r="D1014" s="178"/>
      <c r="E1014" s="177"/>
      <c r="F1014" s="179"/>
    </row>
    <row r="1015" spans="2:6" x14ac:dyDescent="0.25">
      <c r="B1015" s="172">
        <v>1004</v>
      </c>
      <c r="C1015" s="180"/>
      <c r="D1015" s="181"/>
      <c r="E1015" s="180"/>
      <c r="F1015" s="182"/>
    </row>
    <row r="1016" spans="2:6" x14ac:dyDescent="0.25">
      <c r="B1016" s="176">
        <v>1005</v>
      </c>
      <c r="C1016" s="177"/>
      <c r="D1016" s="178"/>
      <c r="E1016" s="177"/>
      <c r="F1016" s="179"/>
    </row>
    <row r="1017" spans="2:6" x14ac:dyDescent="0.25">
      <c r="B1017" s="172">
        <v>1006</v>
      </c>
      <c r="C1017" s="180"/>
      <c r="D1017" s="181"/>
      <c r="E1017" s="180"/>
      <c r="F1017" s="182"/>
    </row>
    <row r="1018" spans="2:6" x14ac:dyDescent="0.25">
      <c r="B1018" s="176">
        <v>1007</v>
      </c>
      <c r="C1018" s="177"/>
      <c r="D1018" s="178"/>
      <c r="E1018" s="177"/>
      <c r="F1018" s="179"/>
    </row>
    <row r="1019" spans="2:6" x14ac:dyDescent="0.25">
      <c r="B1019" s="172">
        <v>1008</v>
      </c>
      <c r="C1019" s="180"/>
      <c r="D1019" s="181"/>
      <c r="E1019" s="180"/>
      <c r="F1019" s="182"/>
    </row>
    <row r="1020" spans="2:6" x14ac:dyDescent="0.25">
      <c r="B1020" s="176">
        <v>1009</v>
      </c>
      <c r="C1020" s="177"/>
      <c r="D1020" s="178"/>
      <c r="E1020" s="177"/>
      <c r="F1020" s="179"/>
    </row>
    <row r="1021" spans="2:6" x14ac:dyDescent="0.25">
      <c r="B1021" s="172">
        <v>1010</v>
      </c>
      <c r="C1021" s="180"/>
      <c r="D1021" s="181"/>
      <c r="E1021" s="180"/>
      <c r="F1021" s="182"/>
    </row>
    <row r="1022" spans="2:6" x14ac:dyDescent="0.25">
      <c r="B1022" s="176">
        <v>1011</v>
      </c>
      <c r="C1022" s="177"/>
      <c r="D1022" s="178"/>
      <c r="E1022" s="177"/>
      <c r="F1022" s="179"/>
    </row>
    <row r="1023" spans="2:6" x14ac:dyDescent="0.25">
      <c r="B1023" s="172">
        <v>1012</v>
      </c>
      <c r="C1023" s="180"/>
      <c r="D1023" s="181"/>
      <c r="E1023" s="180"/>
      <c r="F1023" s="182"/>
    </row>
    <row r="1024" spans="2:6" x14ac:dyDescent="0.25">
      <c r="B1024" s="176">
        <v>1013</v>
      </c>
      <c r="C1024" s="177"/>
      <c r="D1024" s="178"/>
      <c r="E1024" s="177"/>
      <c r="F1024" s="179"/>
    </row>
    <row r="1025" spans="2:6" x14ac:dyDescent="0.25">
      <c r="B1025" s="172">
        <v>1014</v>
      </c>
      <c r="C1025" s="180"/>
      <c r="D1025" s="181"/>
      <c r="E1025" s="180"/>
      <c r="F1025" s="182"/>
    </row>
    <row r="1026" spans="2:6" x14ac:dyDescent="0.25">
      <c r="B1026" s="176">
        <v>1015</v>
      </c>
      <c r="C1026" s="177"/>
      <c r="D1026" s="178"/>
      <c r="E1026" s="177"/>
      <c r="F1026" s="179"/>
    </row>
    <row r="1027" spans="2:6" x14ac:dyDescent="0.25">
      <c r="B1027" s="172">
        <v>1016</v>
      </c>
      <c r="C1027" s="180"/>
      <c r="D1027" s="181"/>
      <c r="E1027" s="180"/>
      <c r="F1027" s="182"/>
    </row>
    <row r="1028" spans="2:6" x14ac:dyDescent="0.25">
      <c r="B1028" s="176">
        <v>1017</v>
      </c>
      <c r="C1028" s="177"/>
      <c r="D1028" s="178"/>
      <c r="E1028" s="177"/>
      <c r="F1028" s="179"/>
    </row>
    <row r="1029" spans="2:6" x14ac:dyDescent="0.25">
      <c r="B1029" s="172">
        <v>1018</v>
      </c>
      <c r="C1029" s="180"/>
      <c r="D1029" s="181"/>
      <c r="E1029" s="180"/>
      <c r="F1029" s="182"/>
    </row>
    <row r="1030" spans="2:6" x14ac:dyDescent="0.25">
      <c r="B1030" s="176">
        <v>1019</v>
      </c>
      <c r="C1030" s="177"/>
      <c r="D1030" s="178"/>
      <c r="E1030" s="177"/>
      <c r="F1030" s="179"/>
    </row>
    <row r="1031" spans="2:6" x14ac:dyDescent="0.25">
      <c r="B1031" s="172">
        <v>1020</v>
      </c>
      <c r="C1031" s="180"/>
      <c r="D1031" s="181"/>
      <c r="E1031" s="180"/>
      <c r="F1031" s="182"/>
    </row>
    <row r="1032" spans="2:6" x14ac:dyDescent="0.25">
      <c r="B1032" s="176">
        <v>1021</v>
      </c>
      <c r="C1032" s="177"/>
      <c r="D1032" s="178"/>
      <c r="E1032" s="177"/>
      <c r="F1032" s="179"/>
    </row>
    <row r="1033" spans="2:6" x14ac:dyDescent="0.25">
      <c r="B1033" s="172">
        <v>1022</v>
      </c>
      <c r="C1033" s="180"/>
      <c r="D1033" s="181"/>
      <c r="E1033" s="180"/>
      <c r="F1033" s="182"/>
    </row>
    <row r="1034" spans="2:6" x14ac:dyDescent="0.25">
      <c r="B1034" s="176">
        <v>1023</v>
      </c>
      <c r="C1034" s="177"/>
      <c r="D1034" s="178"/>
      <c r="E1034" s="177"/>
      <c r="F1034" s="179"/>
    </row>
    <row r="1035" spans="2:6" x14ac:dyDescent="0.25">
      <c r="B1035" s="172">
        <v>1024</v>
      </c>
      <c r="C1035" s="180"/>
      <c r="D1035" s="181"/>
      <c r="E1035" s="180"/>
      <c r="F1035" s="182"/>
    </row>
    <row r="1036" spans="2:6" x14ac:dyDescent="0.25">
      <c r="B1036" s="176">
        <v>1025</v>
      </c>
      <c r="C1036" s="177"/>
      <c r="D1036" s="178"/>
      <c r="E1036" s="177"/>
      <c r="F1036" s="179"/>
    </row>
    <row r="1037" spans="2:6" x14ac:dyDescent="0.25">
      <c r="B1037" s="172">
        <v>1026</v>
      </c>
      <c r="C1037" s="180"/>
      <c r="D1037" s="181"/>
      <c r="E1037" s="180"/>
      <c r="F1037" s="182"/>
    </row>
    <row r="1038" spans="2:6" x14ac:dyDescent="0.25">
      <c r="B1038" s="176">
        <v>1027</v>
      </c>
      <c r="C1038" s="177"/>
      <c r="D1038" s="178"/>
      <c r="E1038" s="177"/>
      <c r="F1038" s="179"/>
    </row>
    <row r="1039" spans="2:6" x14ac:dyDescent="0.25">
      <c r="B1039" s="172">
        <v>1028</v>
      </c>
      <c r="C1039" s="180"/>
      <c r="D1039" s="181"/>
      <c r="E1039" s="180"/>
      <c r="F1039" s="182"/>
    </row>
    <row r="1040" spans="2:6" x14ac:dyDescent="0.25">
      <c r="B1040" s="176">
        <v>1029</v>
      </c>
      <c r="C1040" s="177"/>
      <c r="D1040" s="178"/>
      <c r="E1040" s="177"/>
      <c r="F1040" s="179"/>
    </row>
    <row r="1041" spans="2:6" x14ac:dyDescent="0.25">
      <c r="B1041" s="172">
        <v>1030</v>
      </c>
      <c r="C1041" s="180"/>
      <c r="D1041" s="181"/>
      <c r="E1041" s="180"/>
      <c r="F1041" s="182"/>
    </row>
    <row r="1042" spans="2:6" x14ac:dyDescent="0.25">
      <c r="B1042" s="176">
        <v>1031</v>
      </c>
      <c r="C1042" s="177"/>
      <c r="D1042" s="178"/>
      <c r="E1042" s="177"/>
      <c r="F1042" s="179"/>
    </row>
    <row r="1043" spans="2:6" x14ac:dyDescent="0.25">
      <c r="B1043" s="172">
        <v>1032</v>
      </c>
      <c r="C1043" s="180"/>
      <c r="D1043" s="181"/>
      <c r="E1043" s="180"/>
      <c r="F1043" s="182"/>
    </row>
    <row r="1044" spans="2:6" x14ac:dyDescent="0.25">
      <c r="B1044" s="176">
        <v>1033</v>
      </c>
      <c r="C1044" s="177"/>
      <c r="D1044" s="178"/>
      <c r="E1044" s="177"/>
      <c r="F1044" s="179"/>
    </row>
    <row r="1045" spans="2:6" x14ac:dyDescent="0.25">
      <c r="B1045" s="172">
        <v>1034</v>
      </c>
      <c r="C1045" s="180"/>
      <c r="D1045" s="181"/>
      <c r="E1045" s="180"/>
      <c r="F1045" s="182"/>
    </row>
    <row r="1046" spans="2:6" x14ac:dyDescent="0.25">
      <c r="B1046" s="176">
        <v>1035</v>
      </c>
      <c r="C1046" s="177"/>
      <c r="D1046" s="178"/>
      <c r="E1046" s="177"/>
      <c r="F1046" s="179"/>
    </row>
    <row r="1047" spans="2:6" x14ac:dyDescent="0.25">
      <c r="B1047" s="172">
        <v>1036</v>
      </c>
      <c r="C1047" s="180"/>
      <c r="D1047" s="181"/>
      <c r="E1047" s="180"/>
      <c r="F1047" s="182"/>
    </row>
    <row r="1048" spans="2:6" x14ac:dyDescent="0.25">
      <c r="B1048" s="176">
        <v>1037</v>
      </c>
      <c r="C1048" s="177"/>
      <c r="D1048" s="178"/>
      <c r="E1048" s="177"/>
      <c r="F1048" s="179"/>
    </row>
    <row r="1049" spans="2:6" x14ac:dyDescent="0.25">
      <c r="B1049" s="172">
        <v>1038</v>
      </c>
      <c r="C1049" s="180"/>
      <c r="D1049" s="181"/>
      <c r="E1049" s="180"/>
      <c r="F1049" s="182"/>
    </row>
    <row r="1050" spans="2:6" x14ac:dyDescent="0.25">
      <c r="B1050" s="176">
        <v>1039</v>
      </c>
      <c r="C1050" s="177"/>
      <c r="D1050" s="178"/>
      <c r="E1050" s="177"/>
      <c r="F1050" s="179"/>
    </row>
    <row r="1051" spans="2:6" x14ac:dyDescent="0.25">
      <c r="B1051" s="172">
        <v>1040</v>
      </c>
      <c r="C1051" s="180"/>
      <c r="D1051" s="181"/>
      <c r="E1051" s="180"/>
      <c r="F1051" s="182"/>
    </row>
    <row r="1052" spans="2:6" x14ac:dyDescent="0.25">
      <c r="B1052" s="176">
        <v>1041</v>
      </c>
      <c r="C1052" s="177"/>
      <c r="D1052" s="178"/>
      <c r="E1052" s="177"/>
      <c r="F1052" s="179"/>
    </row>
    <row r="1053" spans="2:6" x14ac:dyDescent="0.25">
      <c r="B1053" s="172">
        <v>1042</v>
      </c>
      <c r="C1053" s="180"/>
      <c r="D1053" s="181"/>
      <c r="E1053" s="180"/>
      <c r="F1053" s="182"/>
    </row>
    <row r="1054" spans="2:6" x14ac:dyDescent="0.25">
      <c r="B1054" s="176">
        <v>1043</v>
      </c>
      <c r="C1054" s="177"/>
      <c r="D1054" s="178"/>
      <c r="E1054" s="177"/>
      <c r="F1054" s="179"/>
    </row>
    <row r="1055" spans="2:6" x14ac:dyDescent="0.25">
      <c r="B1055" s="172">
        <v>1044</v>
      </c>
      <c r="C1055" s="180"/>
      <c r="D1055" s="181"/>
      <c r="E1055" s="180"/>
      <c r="F1055" s="182"/>
    </row>
    <row r="1056" spans="2:6" x14ac:dyDescent="0.25">
      <c r="B1056" s="176">
        <v>1045</v>
      </c>
      <c r="C1056" s="177"/>
      <c r="D1056" s="178"/>
      <c r="E1056" s="177"/>
      <c r="F1056" s="179"/>
    </row>
    <row r="1057" spans="2:6" x14ac:dyDescent="0.25">
      <c r="B1057" s="172">
        <v>1046</v>
      </c>
      <c r="C1057" s="180"/>
      <c r="D1057" s="181"/>
      <c r="E1057" s="180"/>
      <c r="F1057" s="182"/>
    </row>
    <row r="1058" spans="2:6" x14ac:dyDescent="0.25">
      <c r="B1058" s="176">
        <v>1047</v>
      </c>
      <c r="C1058" s="177"/>
      <c r="D1058" s="178"/>
      <c r="E1058" s="177"/>
      <c r="F1058" s="179"/>
    </row>
    <row r="1059" spans="2:6" x14ac:dyDescent="0.25">
      <c r="B1059" s="172">
        <v>1048</v>
      </c>
      <c r="C1059" s="180"/>
      <c r="D1059" s="181"/>
      <c r="E1059" s="180"/>
      <c r="F1059" s="182"/>
    </row>
    <row r="1060" spans="2:6" x14ac:dyDescent="0.25">
      <c r="B1060" s="176">
        <v>1049</v>
      </c>
      <c r="C1060" s="177"/>
      <c r="D1060" s="178"/>
      <c r="E1060" s="177"/>
      <c r="F1060" s="179"/>
    </row>
    <row r="1061" spans="2:6" x14ac:dyDescent="0.25">
      <c r="B1061" s="172">
        <v>1050</v>
      </c>
      <c r="C1061" s="180"/>
      <c r="D1061" s="181"/>
      <c r="E1061" s="180"/>
      <c r="F1061" s="182"/>
    </row>
    <row r="1062" spans="2:6" x14ac:dyDescent="0.25">
      <c r="B1062" s="176">
        <v>1051</v>
      </c>
      <c r="C1062" s="177"/>
      <c r="D1062" s="178"/>
      <c r="E1062" s="177"/>
      <c r="F1062" s="179"/>
    </row>
    <row r="1063" spans="2:6" x14ac:dyDescent="0.25">
      <c r="B1063" s="172">
        <v>1052</v>
      </c>
      <c r="C1063" s="180"/>
      <c r="D1063" s="181"/>
      <c r="E1063" s="180"/>
      <c r="F1063" s="182"/>
    </row>
    <row r="1064" spans="2:6" x14ac:dyDescent="0.25">
      <c r="B1064" s="176">
        <v>1053</v>
      </c>
      <c r="C1064" s="177"/>
      <c r="D1064" s="178"/>
      <c r="E1064" s="177"/>
      <c r="F1064" s="179"/>
    </row>
    <row r="1065" spans="2:6" x14ac:dyDescent="0.25">
      <c r="B1065" s="172">
        <v>1054</v>
      </c>
      <c r="C1065" s="180"/>
      <c r="D1065" s="181"/>
      <c r="E1065" s="180"/>
      <c r="F1065" s="182"/>
    </row>
    <row r="1066" spans="2:6" x14ac:dyDescent="0.25">
      <c r="B1066" s="176">
        <v>1055</v>
      </c>
      <c r="C1066" s="177"/>
      <c r="D1066" s="178"/>
      <c r="E1066" s="177"/>
      <c r="F1066" s="179"/>
    </row>
    <row r="1067" spans="2:6" x14ac:dyDescent="0.25">
      <c r="B1067" s="172">
        <v>1056</v>
      </c>
      <c r="C1067" s="180"/>
      <c r="D1067" s="181"/>
      <c r="E1067" s="180"/>
      <c r="F1067" s="182"/>
    </row>
    <row r="1068" spans="2:6" x14ac:dyDescent="0.25">
      <c r="B1068" s="176">
        <v>1057</v>
      </c>
      <c r="C1068" s="177"/>
      <c r="D1068" s="178"/>
      <c r="E1068" s="177"/>
      <c r="F1068" s="179"/>
    </row>
    <row r="1069" spans="2:6" x14ac:dyDescent="0.25">
      <c r="B1069" s="172">
        <v>1058</v>
      </c>
      <c r="C1069" s="180"/>
      <c r="D1069" s="181"/>
      <c r="E1069" s="180"/>
      <c r="F1069" s="182"/>
    </row>
    <row r="1070" spans="2:6" x14ac:dyDescent="0.25">
      <c r="B1070" s="176">
        <v>1059</v>
      </c>
      <c r="C1070" s="177"/>
      <c r="D1070" s="178"/>
      <c r="E1070" s="177"/>
      <c r="F1070" s="179"/>
    </row>
    <row r="1071" spans="2:6" x14ac:dyDescent="0.25">
      <c r="B1071" s="172">
        <v>1060</v>
      </c>
      <c r="C1071" s="180"/>
      <c r="D1071" s="181"/>
      <c r="E1071" s="180"/>
      <c r="F1071" s="182"/>
    </row>
    <row r="1072" spans="2:6" x14ac:dyDescent="0.25">
      <c r="B1072" s="176">
        <v>1061</v>
      </c>
      <c r="C1072" s="177"/>
      <c r="D1072" s="178"/>
      <c r="E1072" s="177"/>
      <c r="F1072" s="179"/>
    </row>
    <row r="1073" spans="2:6" x14ac:dyDescent="0.25">
      <c r="B1073" s="172">
        <v>1062</v>
      </c>
      <c r="C1073" s="180"/>
      <c r="D1073" s="181"/>
      <c r="E1073" s="180"/>
      <c r="F1073" s="182"/>
    </row>
    <row r="1074" spans="2:6" x14ac:dyDescent="0.25">
      <c r="B1074" s="176">
        <v>1063</v>
      </c>
      <c r="C1074" s="177"/>
      <c r="D1074" s="178"/>
      <c r="E1074" s="177"/>
      <c r="F1074" s="179"/>
    </row>
    <row r="1075" spans="2:6" x14ac:dyDescent="0.25">
      <c r="B1075" s="172">
        <v>1064</v>
      </c>
      <c r="C1075" s="180"/>
      <c r="D1075" s="181"/>
      <c r="E1075" s="180"/>
      <c r="F1075" s="182"/>
    </row>
    <row r="1076" spans="2:6" x14ac:dyDescent="0.25">
      <c r="B1076" s="176">
        <v>1065</v>
      </c>
      <c r="C1076" s="177"/>
      <c r="D1076" s="178"/>
      <c r="E1076" s="177"/>
      <c r="F1076" s="179"/>
    </row>
    <row r="1077" spans="2:6" x14ac:dyDescent="0.25">
      <c r="B1077" s="172">
        <v>1066</v>
      </c>
      <c r="C1077" s="180"/>
      <c r="D1077" s="181"/>
      <c r="E1077" s="180"/>
      <c r="F1077" s="182"/>
    </row>
    <row r="1078" spans="2:6" x14ac:dyDescent="0.25">
      <c r="B1078" s="176">
        <v>1067</v>
      </c>
      <c r="C1078" s="177"/>
      <c r="D1078" s="178"/>
      <c r="E1078" s="177"/>
      <c r="F1078" s="179"/>
    </row>
    <row r="1079" spans="2:6" x14ac:dyDescent="0.25">
      <c r="B1079" s="172">
        <v>1068</v>
      </c>
      <c r="C1079" s="180"/>
      <c r="D1079" s="181"/>
      <c r="E1079" s="180"/>
      <c r="F1079" s="182"/>
    </row>
    <row r="1080" spans="2:6" x14ac:dyDescent="0.25">
      <c r="B1080" s="176">
        <v>1069</v>
      </c>
      <c r="C1080" s="177"/>
      <c r="D1080" s="178"/>
      <c r="E1080" s="177"/>
      <c r="F1080" s="179"/>
    </row>
    <row r="1081" spans="2:6" x14ac:dyDescent="0.25">
      <c r="B1081" s="172">
        <v>1070</v>
      </c>
      <c r="C1081" s="180"/>
      <c r="D1081" s="181"/>
      <c r="E1081" s="180"/>
      <c r="F1081" s="182"/>
    </row>
    <row r="1082" spans="2:6" x14ac:dyDescent="0.25">
      <c r="B1082" s="176">
        <v>1071</v>
      </c>
      <c r="C1082" s="177"/>
      <c r="D1082" s="178"/>
      <c r="E1082" s="177"/>
      <c r="F1082" s="179"/>
    </row>
    <row r="1083" spans="2:6" x14ac:dyDescent="0.25">
      <c r="B1083" s="172">
        <v>1072</v>
      </c>
      <c r="C1083" s="180"/>
      <c r="D1083" s="181"/>
      <c r="E1083" s="180"/>
      <c r="F1083" s="182"/>
    </row>
    <row r="1084" spans="2:6" x14ac:dyDescent="0.25">
      <c r="B1084" s="176">
        <v>1073</v>
      </c>
      <c r="C1084" s="177"/>
      <c r="D1084" s="178"/>
      <c r="E1084" s="177"/>
      <c r="F1084" s="179"/>
    </row>
    <row r="1085" spans="2:6" x14ac:dyDescent="0.25">
      <c r="B1085" s="172">
        <v>1074</v>
      </c>
      <c r="C1085" s="180"/>
      <c r="D1085" s="181"/>
      <c r="E1085" s="180"/>
      <c r="F1085" s="182"/>
    </row>
    <row r="1086" spans="2:6" x14ac:dyDescent="0.25">
      <c r="B1086" s="176">
        <v>1075</v>
      </c>
      <c r="C1086" s="177"/>
      <c r="D1086" s="178"/>
      <c r="E1086" s="177"/>
      <c r="F1086" s="179"/>
    </row>
    <row r="1087" spans="2:6" x14ac:dyDescent="0.25">
      <c r="B1087" s="172">
        <v>1076</v>
      </c>
      <c r="C1087" s="180"/>
      <c r="D1087" s="181"/>
      <c r="E1087" s="180"/>
      <c r="F1087" s="182"/>
    </row>
    <row r="1088" spans="2:6" x14ac:dyDescent="0.25">
      <c r="B1088" s="176">
        <v>1077</v>
      </c>
      <c r="C1088" s="177"/>
      <c r="D1088" s="178"/>
      <c r="E1088" s="177"/>
      <c r="F1088" s="179"/>
    </row>
    <row r="1089" spans="2:6" x14ac:dyDescent="0.25">
      <c r="B1089" s="172">
        <v>1078</v>
      </c>
      <c r="C1089" s="180"/>
      <c r="D1089" s="181"/>
      <c r="E1089" s="180"/>
      <c r="F1089" s="182"/>
    </row>
    <row r="1090" spans="2:6" x14ac:dyDescent="0.25">
      <c r="B1090" s="176">
        <v>1079</v>
      </c>
      <c r="C1090" s="177"/>
      <c r="D1090" s="178"/>
      <c r="E1090" s="177"/>
      <c r="F1090" s="179"/>
    </row>
    <row r="1091" spans="2:6" x14ac:dyDescent="0.25">
      <c r="B1091" s="172">
        <v>1080</v>
      </c>
      <c r="C1091" s="180"/>
      <c r="D1091" s="181"/>
      <c r="E1091" s="180"/>
      <c r="F1091" s="182"/>
    </row>
    <row r="1092" spans="2:6" x14ac:dyDescent="0.25">
      <c r="B1092" s="176">
        <v>1081</v>
      </c>
      <c r="C1092" s="177"/>
      <c r="D1092" s="178"/>
      <c r="E1092" s="177"/>
      <c r="F1092" s="179"/>
    </row>
    <row r="1093" spans="2:6" x14ac:dyDescent="0.25">
      <c r="B1093" s="172">
        <v>1082</v>
      </c>
      <c r="C1093" s="180"/>
      <c r="D1093" s="181"/>
      <c r="E1093" s="180"/>
      <c r="F1093" s="182"/>
    </row>
    <row r="1094" spans="2:6" x14ac:dyDescent="0.25">
      <c r="B1094" s="176">
        <v>1083</v>
      </c>
      <c r="C1094" s="177"/>
      <c r="D1094" s="178"/>
      <c r="E1094" s="177"/>
      <c r="F1094" s="179"/>
    </row>
    <row r="1095" spans="2:6" x14ac:dyDescent="0.25">
      <c r="B1095" s="172">
        <v>1084</v>
      </c>
      <c r="C1095" s="180"/>
      <c r="D1095" s="181"/>
      <c r="E1095" s="180"/>
      <c r="F1095" s="182"/>
    </row>
    <row r="1096" spans="2:6" x14ac:dyDescent="0.25">
      <c r="B1096" s="176">
        <v>1085</v>
      </c>
      <c r="C1096" s="177"/>
      <c r="D1096" s="178"/>
      <c r="E1096" s="177"/>
      <c r="F1096" s="179"/>
    </row>
    <row r="1097" spans="2:6" x14ac:dyDescent="0.25">
      <c r="B1097" s="172">
        <v>1086</v>
      </c>
      <c r="C1097" s="180"/>
      <c r="D1097" s="181"/>
      <c r="E1097" s="180"/>
      <c r="F1097" s="182"/>
    </row>
    <row r="1098" spans="2:6" x14ac:dyDescent="0.25">
      <c r="B1098" s="176">
        <v>1087</v>
      </c>
      <c r="C1098" s="177"/>
      <c r="D1098" s="178"/>
      <c r="E1098" s="177"/>
      <c r="F1098" s="179"/>
    </row>
    <row r="1099" spans="2:6" x14ac:dyDescent="0.25">
      <c r="B1099" s="172">
        <v>1088</v>
      </c>
      <c r="C1099" s="180"/>
      <c r="D1099" s="181"/>
      <c r="E1099" s="180"/>
      <c r="F1099" s="182"/>
    </row>
    <row r="1100" spans="2:6" x14ac:dyDescent="0.25">
      <c r="B1100" s="176">
        <v>1089</v>
      </c>
      <c r="C1100" s="177"/>
      <c r="D1100" s="178"/>
      <c r="E1100" s="177"/>
      <c r="F1100" s="179"/>
    </row>
    <row r="1101" spans="2:6" x14ac:dyDescent="0.25">
      <c r="B1101" s="172">
        <v>1090</v>
      </c>
      <c r="C1101" s="180"/>
      <c r="D1101" s="181"/>
      <c r="E1101" s="180"/>
      <c r="F1101" s="182"/>
    </row>
    <row r="1102" spans="2:6" x14ac:dyDescent="0.25">
      <c r="B1102" s="176">
        <v>1091</v>
      </c>
      <c r="C1102" s="177"/>
      <c r="D1102" s="178"/>
      <c r="E1102" s="177"/>
      <c r="F1102" s="179"/>
    </row>
    <row r="1103" spans="2:6" x14ac:dyDescent="0.25">
      <c r="B1103" s="172">
        <v>1092</v>
      </c>
      <c r="C1103" s="180"/>
      <c r="D1103" s="181"/>
      <c r="E1103" s="180"/>
      <c r="F1103" s="182"/>
    </row>
    <row r="1104" spans="2:6" x14ac:dyDescent="0.25">
      <c r="B1104" s="176">
        <v>1093</v>
      </c>
      <c r="C1104" s="177"/>
      <c r="D1104" s="178"/>
      <c r="E1104" s="177"/>
      <c r="F1104" s="179"/>
    </row>
    <row r="1105" spans="2:6" x14ac:dyDescent="0.25">
      <c r="B1105" s="172">
        <v>1094</v>
      </c>
      <c r="C1105" s="180"/>
      <c r="D1105" s="181"/>
      <c r="E1105" s="180"/>
      <c r="F1105" s="182"/>
    </row>
    <row r="1106" spans="2:6" x14ac:dyDescent="0.25">
      <c r="B1106" s="176">
        <v>1095</v>
      </c>
      <c r="C1106" s="177"/>
      <c r="D1106" s="178"/>
      <c r="E1106" s="177"/>
      <c r="F1106" s="179"/>
    </row>
    <row r="1107" spans="2:6" x14ac:dyDescent="0.25">
      <c r="B1107" s="172">
        <v>1096</v>
      </c>
      <c r="C1107" s="180"/>
      <c r="D1107" s="181"/>
      <c r="E1107" s="180"/>
      <c r="F1107" s="182"/>
    </row>
    <row r="1108" spans="2:6" x14ac:dyDescent="0.25">
      <c r="B1108" s="176">
        <v>1097</v>
      </c>
      <c r="C1108" s="177"/>
      <c r="D1108" s="178"/>
      <c r="E1108" s="177"/>
      <c r="F1108" s="179"/>
    </row>
    <row r="1109" spans="2:6" x14ac:dyDescent="0.25">
      <c r="B1109" s="172">
        <v>1098</v>
      </c>
      <c r="C1109" s="180"/>
      <c r="D1109" s="181"/>
      <c r="E1109" s="180"/>
      <c r="F1109" s="182"/>
    </row>
    <row r="1110" spans="2:6" x14ac:dyDescent="0.25">
      <c r="B1110" s="176">
        <v>1099</v>
      </c>
      <c r="C1110" s="177"/>
      <c r="D1110" s="178"/>
      <c r="E1110" s="177"/>
      <c r="F1110" s="179"/>
    </row>
    <row r="1111" spans="2:6" x14ac:dyDescent="0.25">
      <c r="B1111" s="172">
        <v>1100</v>
      </c>
      <c r="C1111" s="180"/>
      <c r="D1111" s="181"/>
      <c r="E1111" s="180"/>
      <c r="F1111" s="182"/>
    </row>
    <row r="1112" spans="2:6" x14ac:dyDescent="0.25">
      <c r="B1112" s="176">
        <v>1101</v>
      </c>
      <c r="C1112" s="177"/>
      <c r="D1112" s="178"/>
      <c r="E1112" s="177"/>
      <c r="F1112" s="179"/>
    </row>
    <row r="1113" spans="2:6" x14ac:dyDescent="0.25">
      <c r="B1113" s="172">
        <v>1102</v>
      </c>
      <c r="C1113" s="180"/>
      <c r="D1113" s="181"/>
      <c r="E1113" s="180"/>
      <c r="F1113" s="182"/>
    </row>
    <row r="1114" spans="2:6" x14ac:dyDescent="0.25">
      <c r="B1114" s="176">
        <v>1103</v>
      </c>
      <c r="C1114" s="177"/>
      <c r="D1114" s="178"/>
      <c r="E1114" s="177"/>
      <c r="F1114" s="179"/>
    </row>
    <row r="1115" spans="2:6" x14ac:dyDescent="0.25">
      <c r="B1115" s="172">
        <v>1104</v>
      </c>
      <c r="C1115" s="180"/>
      <c r="D1115" s="181"/>
      <c r="E1115" s="180"/>
      <c r="F1115" s="182"/>
    </row>
    <row r="1116" spans="2:6" x14ac:dyDescent="0.25">
      <c r="B1116" s="176">
        <v>1105</v>
      </c>
      <c r="C1116" s="177"/>
      <c r="D1116" s="178"/>
      <c r="E1116" s="177"/>
      <c r="F1116" s="179"/>
    </row>
    <row r="1117" spans="2:6" x14ac:dyDescent="0.25">
      <c r="B1117" s="172">
        <v>1106</v>
      </c>
      <c r="C1117" s="180"/>
      <c r="D1117" s="181"/>
      <c r="E1117" s="180"/>
      <c r="F1117" s="182"/>
    </row>
    <row r="1118" spans="2:6" x14ac:dyDescent="0.25">
      <c r="B1118" s="176">
        <v>1107</v>
      </c>
      <c r="C1118" s="177"/>
      <c r="D1118" s="178"/>
      <c r="E1118" s="177"/>
      <c r="F1118" s="179"/>
    </row>
    <row r="1119" spans="2:6" x14ac:dyDescent="0.25">
      <c r="B1119" s="172">
        <v>1108</v>
      </c>
      <c r="C1119" s="180"/>
      <c r="D1119" s="181"/>
      <c r="E1119" s="180"/>
      <c r="F1119" s="182"/>
    </row>
    <row r="1120" spans="2:6" x14ac:dyDescent="0.25">
      <c r="B1120" s="176">
        <v>1109</v>
      </c>
      <c r="C1120" s="177"/>
      <c r="D1120" s="178"/>
      <c r="E1120" s="177"/>
      <c r="F1120" s="179"/>
    </row>
    <row r="1121" spans="2:6" x14ac:dyDescent="0.25">
      <c r="B1121" s="172">
        <v>1110</v>
      </c>
      <c r="C1121" s="180"/>
      <c r="D1121" s="181"/>
      <c r="E1121" s="180"/>
      <c r="F1121" s="182"/>
    </row>
    <row r="1122" spans="2:6" x14ac:dyDescent="0.25">
      <c r="B1122" s="176">
        <v>1111</v>
      </c>
      <c r="C1122" s="177"/>
      <c r="D1122" s="178"/>
      <c r="E1122" s="177"/>
      <c r="F1122" s="179"/>
    </row>
    <row r="1123" spans="2:6" x14ac:dyDescent="0.25">
      <c r="B1123" s="172">
        <v>1112</v>
      </c>
      <c r="C1123" s="180"/>
      <c r="D1123" s="181"/>
      <c r="E1123" s="180"/>
      <c r="F1123" s="182"/>
    </row>
    <row r="1124" spans="2:6" x14ac:dyDescent="0.25">
      <c r="B1124" s="176">
        <v>1113</v>
      </c>
      <c r="C1124" s="177"/>
      <c r="D1124" s="178"/>
      <c r="E1124" s="177"/>
      <c r="F1124" s="179"/>
    </row>
    <row r="1125" spans="2:6" x14ac:dyDescent="0.25">
      <c r="B1125" s="172">
        <v>1114</v>
      </c>
      <c r="C1125" s="180"/>
      <c r="D1125" s="181"/>
      <c r="E1125" s="180"/>
      <c r="F1125" s="182"/>
    </row>
    <row r="1126" spans="2:6" x14ac:dyDescent="0.25">
      <c r="B1126" s="176">
        <v>1115</v>
      </c>
      <c r="C1126" s="177"/>
      <c r="D1126" s="178"/>
      <c r="E1126" s="177"/>
      <c r="F1126" s="179"/>
    </row>
    <row r="1127" spans="2:6" x14ac:dyDescent="0.25">
      <c r="B1127" s="172">
        <v>1116</v>
      </c>
      <c r="C1127" s="180"/>
      <c r="D1127" s="181"/>
      <c r="E1127" s="180"/>
      <c r="F1127" s="182"/>
    </row>
    <row r="1128" spans="2:6" x14ac:dyDescent="0.25">
      <c r="B1128" s="176">
        <v>1117</v>
      </c>
      <c r="C1128" s="177"/>
      <c r="D1128" s="178"/>
      <c r="E1128" s="177"/>
      <c r="F1128" s="179"/>
    </row>
    <row r="1129" spans="2:6" x14ac:dyDescent="0.25">
      <c r="B1129" s="172">
        <v>1118</v>
      </c>
      <c r="C1129" s="180"/>
      <c r="D1129" s="181"/>
      <c r="E1129" s="180"/>
      <c r="F1129" s="182"/>
    </row>
    <row r="1130" spans="2:6" x14ac:dyDescent="0.25">
      <c r="B1130" s="176">
        <v>1119</v>
      </c>
      <c r="C1130" s="177"/>
      <c r="D1130" s="178"/>
      <c r="E1130" s="177"/>
      <c r="F1130" s="179"/>
    </row>
    <row r="1131" spans="2:6" x14ac:dyDescent="0.25">
      <c r="B1131" s="172">
        <v>1120</v>
      </c>
      <c r="C1131" s="180"/>
      <c r="D1131" s="181"/>
      <c r="E1131" s="180"/>
      <c r="F1131" s="182"/>
    </row>
    <row r="1132" spans="2:6" x14ac:dyDescent="0.25">
      <c r="B1132" s="176">
        <v>1121</v>
      </c>
      <c r="C1132" s="177"/>
      <c r="D1132" s="178"/>
      <c r="E1132" s="177"/>
      <c r="F1132" s="179"/>
    </row>
    <row r="1133" spans="2:6" x14ac:dyDescent="0.25">
      <c r="B1133" s="172">
        <v>1122</v>
      </c>
      <c r="C1133" s="180"/>
      <c r="D1133" s="181"/>
      <c r="E1133" s="180"/>
      <c r="F1133" s="182"/>
    </row>
    <row r="1134" spans="2:6" x14ac:dyDescent="0.25">
      <c r="B1134" s="176">
        <v>1123</v>
      </c>
      <c r="C1134" s="177"/>
      <c r="D1134" s="178"/>
      <c r="E1134" s="177"/>
      <c r="F1134" s="179"/>
    </row>
    <row r="1135" spans="2:6" x14ac:dyDescent="0.25">
      <c r="B1135" s="172">
        <v>1124</v>
      </c>
      <c r="C1135" s="180"/>
      <c r="D1135" s="181"/>
      <c r="E1135" s="180"/>
      <c r="F1135" s="182"/>
    </row>
    <row r="1136" spans="2:6" x14ac:dyDescent="0.25">
      <c r="B1136" s="176">
        <v>1125</v>
      </c>
      <c r="C1136" s="177"/>
      <c r="D1136" s="178"/>
      <c r="E1136" s="177"/>
      <c r="F1136" s="179"/>
    </row>
    <row r="1137" spans="2:6" x14ac:dyDescent="0.25">
      <c r="B1137" s="172">
        <v>1126</v>
      </c>
      <c r="C1137" s="180"/>
      <c r="D1137" s="181"/>
      <c r="E1137" s="180"/>
      <c r="F1137" s="182"/>
    </row>
    <row r="1138" spans="2:6" x14ac:dyDescent="0.25">
      <c r="B1138" s="176">
        <v>1127</v>
      </c>
      <c r="C1138" s="177"/>
      <c r="D1138" s="178"/>
      <c r="E1138" s="177"/>
      <c r="F1138" s="179"/>
    </row>
    <row r="1139" spans="2:6" x14ac:dyDescent="0.25">
      <c r="B1139" s="172">
        <v>1128</v>
      </c>
      <c r="C1139" s="180"/>
      <c r="D1139" s="181"/>
      <c r="E1139" s="180"/>
      <c r="F1139" s="182"/>
    </row>
    <row r="1140" spans="2:6" x14ac:dyDescent="0.25">
      <c r="B1140" s="176">
        <v>1129</v>
      </c>
      <c r="C1140" s="177"/>
      <c r="D1140" s="178"/>
      <c r="E1140" s="177"/>
      <c r="F1140" s="179"/>
    </row>
    <row r="1141" spans="2:6" x14ac:dyDescent="0.25">
      <c r="B1141" s="172">
        <v>1130</v>
      </c>
      <c r="C1141" s="180"/>
      <c r="D1141" s="181"/>
      <c r="E1141" s="180"/>
      <c r="F1141" s="182"/>
    </row>
    <row r="1142" spans="2:6" x14ac:dyDescent="0.25">
      <c r="B1142" s="176">
        <v>1131</v>
      </c>
      <c r="C1142" s="177"/>
      <c r="D1142" s="178"/>
      <c r="E1142" s="177"/>
      <c r="F1142" s="179"/>
    </row>
    <row r="1143" spans="2:6" x14ac:dyDescent="0.25">
      <c r="B1143" s="172">
        <v>1132</v>
      </c>
      <c r="C1143" s="180"/>
      <c r="D1143" s="181"/>
      <c r="E1143" s="180"/>
      <c r="F1143" s="182"/>
    </row>
    <row r="1144" spans="2:6" x14ac:dyDescent="0.25">
      <c r="B1144" s="176">
        <v>1133</v>
      </c>
      <c r="C1144" s="177"/>
      <c r="D1144" s="178"/>
      <c r="E1144" s="177"/>
      <c r="F1144" s="179"/>
    </row>
    <row r="1145" spans="2:6" x14ac:dyDescent="0.25">
      <c r="B1145" s="172">
        <v>1134</v>
      </c>
      <c r="C1145" s="180"/>
      <c r="D1145" s="181"/>
      <c r="E1145" s="180"/>
      <c r="F1145" s="182"/>
    </row>
    <row r="1146" spans="2:6" x14ac:dyDescent="0.25">
      <c r="B1146" s="176">
        <v>1135</v>
      </c>
      <c r="C1146" s="177"/>
      <c r="D1146" s="178"/>
      <c r="E1146" s="177"/>
      <c r="F1146" s="179"/>
    </row>
    <row r="1147" spans="2:6" x14ac:dyDescent="0.25">
      <c r="B1147" s="172">
        <v>1136</v>
      </c>
      <c r="C1147" s="180"/>
      <c r="D1147" s="181"/>
      <c r="E1147" s="180"/>
      <c r="F1147" s="182"/>
    </row>
    <row r="1148" spans="2:6" x14ac:dyDescent="0.25">
      <c r="B1148" s="176">
        <v>1137</v>
      </c>
      <c r="C1148" s="177"/>
      <c r="D1148" s="178"/>
      <c r="E1148" s="177"/>
      <c r="F1148" s="179"/>
    </row>
    <row r="1149" spans="2:6" x14ac:dyDescent="0.25">
      <c r="B1149" s="172">
        <v>1138</v>
      </c>
      <c r="C1149" s="180"/>
      <c r="D1149" s="181"/>
      <c r="E1149" s="180"/>
      <c r="F1149" s="182"/>
    </row>
    <row r="1150" spans="2:6" x14ac:dyDescent="0.25">
      <c r="B1150" s="176">
        <v>1139</v>
      </c>
      <c r="C1150" s="177"/>
      <c r="D1150" s="178"/>
      <c r="E1150" s="177"/>
      <c r="F1150" s="179"/>
    </row>
    <row r="1151" spans="2:6" x14ac:dyDescent="0.25">
      <c r="B1151" s="172">
        <v>1140</v>
      </c>
      <c r="C1151" s="180"/>
      <c r="D1151" s="181"/>
      <c r="E1151" s="180"/>
      <c r="F1151" s="182"/>
    </row>
    <row r="1152" spans="2:6" x14ac:dyDescent="0.25">
      <c r="B1152" s="176">
        <v>1141</v>
      </c>
      <c r="C1152" s="177"/>
      <c r="D1152" s="178"/>
      <c r="E1152" s="177"/>
      <c r="F1152" s="179"/>
    </row>
    <row r="1153" spans="2:6" x14ac:dyDescent="0.25">
      <c r="B1153" s="172">
        <v>1142</v>
      </c>
      <c r="C1153" s="180"/>
      <c r="D1153" s="181"/>
      <c r="E1153" s="180"/>
      <c r="F1153" s="182"/>
    </row>
    <row r="1154" spans="2:6" x14ac:dyDescent="0.25">
      <c r="B1154" s="176">
        <v>1143</v>
      </c>
      <c r="C1154" s="177"/>
      <c r="D1154" s="178"/>
      <c r="E1154" s="177"/>
      <c r="F1154" s="179"/>
    </row>
    <row r="1155" spans="2:6" x14ac:dyDescent="0.25">
      <c r="B1155" s="172">
        <v>1144</v>
      </c>
      <c r="C1155" s="180"/>
      <c r="D1155" s="181"/>
      <c r="E1155" s="180"/>
      <c r="F1155" s="182"/>
    </row>
    <row r="1156" spans="2:6" x14ac:dyDescent="0.25">
      <c r="B1156" s="176">
        <v>1145</v>
      </c>
      <c r="C1156" s="177"/>
      <c r="D1156" s="178"/>
      <c r="E1156" s="177"/>
      <c r="F1156" s="179"/>
    </row>
    <row r="1157" spans="2:6" x14ac:dyDescent="0.25">
      <c r="B1157" s="172">
        <v>1146</v>
      </c>
      <c r="C1157" s="180"/>
      <c r="D1157" s="181"/>
      <c r="E1157" s="180"/>
      <c r="F1157" s="182"/>
    </row>
    <row r="1158" spans="2:6" x14ac:dyDescent="0.25">
      <c r="B1158" s="176">
        <v>1147</v>
      </c>
      <c r="C1158" s="177"/>
      <c r="D1158" s="178"/>
      <c r="E1158" s="177"/>
      <c r="F1158" s="179"/>
    </row>
    <row r="1159" spans="2:6" x14ac:dyDescent="0.25">
      <c r="B1159" s="172">
        <v>1148</v>
      </c>
      <c r="C1159" s="180"/>
      <c r="D1159" s="181"/>
      <c r="E1159" s="180"/>
      <c r="F1159" s="182"/>
    </row>
    <row r="1160" spans="2:6" x14ac:dyDescent="0.25">
      <c r="B1160" s="176">
        <v>1149</v>
      </c>
      <c r="C1160" s="177"/>
      <c r="D1160" s="178"/>
      <c r="E1160" s="177"/>
      <c r="F1160" s="179"/>
    </row>
    <row r="1161" spans="2:6" x14ac:dyDescent="0.25">
      <c r="B1161" s="172">
        <v>1150</v>
      </c>
      <c r="C1161" s="180"/>
      <c r="D1161" s="181"/>
      <c r="E1161" s="180"/>
      <c r="F1161" s="182"/>
    </row>
    <row r="1162" spans="2:6" x14ac:dyDescent="0.25">
      <c r="B1162" s="176">
        <v>1151</v>
      </c>
      <c r="C1162" s="177"/>
      <c r="D1162" s="178"/>
      <c r="E1162" s="177"/>
      <c r="F1162" s="179"/>
    </row>
    <row r="1163" spans="2:6" x14ac:dyDescent="0.25">
      <c r="B1163" s="172">
        <v>1152</v>
      </c>
      <c r="C1163" s="180"/>
      <c r="D1163" s="181"/>
      <c r="E1163" s="180"/>
      <c r="F1163" s="182"/>
    </row>
    <row r="1164" spans="2:6" x14ac:dyDescent="0.25">
      <c r="B1164" s="176">
        <v>1153</v>
      </c>
      <c r="C1164" s="177"/>
      <c r="D1164" s="178"/>
      <c r="E1164" s="177"/>
      <c r="F1164" s="179"/>
    </row>
    <row r="1165" spans="2:6" x14ac:dyDescent="0.25">
      <c r="B1165" s="172">
        <v>1154</v>
      </c>
      <c r="C1165" s="180"/>
      <c r="D1165" s="181"/>
      <c r="E1165" s="180"/>
      <c r="F1165" s="182"/>
    </row>
    <row r="1166" spans="2:6" x14ac:dyDescent="0.25">
      <c r="B1166" s="176">
        <v>1155</v>
      </c>
      <c r="C1166" s="177"/>
      <c r="D1166" s="178"/>
      <c r="E1166" s="177"/>
      <c r="F1166" s="179"/>
    </row>
    <row r="1167" spans="2:6" x14ac:dyDescent="0.25">
      <c r="B1167" s="172">
        <v>1156</v>
      </c>
      <c r="C1167" s="180"/>
      <c r="D1167" s="181"/>
      <c r="E1167" s="180"/>
      <c r="F1167" s="182"/>
    </row>
    <row r="1168" spans="2:6" x14ac:dyDescent="0.25">
      <c r="B1168" s="176">
        <v>1157</v>
      </c>
      <c r="C1168" s="177"/>
      <c r="D1168" s="178"/>
      <c r="E1168" s="177"/>
      <c r="F1168" s="179"/>
    </row>
    <row r="1169" spans="2:6" x14ac:dyDescent="0.25">
      <c r="B1169" s="172">
        <v>1158</v>
      </c>
      <c r="C1169" s="180"/>
      <c r="D1169" s="181"/>
      <c r="E1169" s="180"/>
      <c r="F1169" s="182"/>
    </row>
    <row r="1170" spans="2:6" x14ac:dyDescent="0.25">
      <c r="B1170" s="176">
        <v>1159</v>
      </c>
      <c r="C1170" s="177"/>
      <c r="D1170" s="178"/>
      <c r="E1170" s="177"/>
      <c r="F1170" s="179"/>
    </row>
    <row r="1171" spans="2:6" x14ac:dyDescent="0.25">
      <c r="B1171" s="172">
        <v>1160</v>
      </c>
      <c r="C1171" s="180"/>
      <c r="D1171" s="181"/>
      <c r="E1171" s="180"/>
      <c r="F1171" s="182"/>
    </row>
    <row r="1172" spans="2:6" x14ac:dyDescent="0.25">
      <c r="B1172" s="176">
        <v>1161</v>
      </c>
      <c r="C1172" s="177"/>
      <c r="D1172" s="178"/>
      <c r="E1172" s="177"/>
      <c r="F1172" s="179"/>
    </row>
    <row r="1173" spans="2:6" x14ac:dyDescent="0.25">
      <c r="B1173" s="172">
        <v>1162</v>
      </c>
      <c r="C1173" s="180"/>
      <c r="D1173" s="181"/>
      <c r="E1173" s="180"/>
      <c r="F1173" s="182"/>
    </row>
    <row r="1174" spans="2:6" x14ac:dyDescent="0.25">
      <c r="B1174" s="176">
        <v>1163</v>
      </c>
      <c r="C1174" s="177"/>
      <c r="D1174" s="178"/>
      <c r="E1174" s="177"/>
      <c r="F1174" s="179"/>
    </row>
    <row r="1175" spans="2:6" x14ac:dyDescent="0.25">
      <c r="B1175" s="172">
        <v>1164</v>
      </c>
      <c r="C1175" s="180"/>
      <c r="D1175" s="181"/>
      <c r="E1175" s="180"/>
      <c r="F1175" s="182"/>
    </row>
    <row r="1176" spans="2:6" x14ac:dyDescent="0.25">
      <c r="B1176" s="176">
        <v>1165</v>
      </c>
      <c r="C1176" s="177"/>
      <c r="D1176" s="178"/>
      <c r="E1176" s="177"/>
      <c r="F1176" s="179"/>
    </row>
    <row r="1177" spans="2:6" x14ac:dyDescent="0.25">
      <c r="B1177" s="172">
        <v>1166</v>
      </c>
      <c r="C1177" s="180"/>
      <c r="D1177" s="181"/>
      <c r="E1177" s="180"/>
      <c r="F1177" s="182"/>
    </row>
    <row r="1178" spans="2:6" x14ac:dyDescent="0.25">
      <c r="B1178" s="176">
        <v>1167</v>
      </c>
      <c r="C1178" s="177"/>
      <c r="D1178" s="178"/>
      <c r="E1178" s="177"/>
      <c r="F1178" s="179"/>
    </row>
    <row r="1179" spans="2:6" x14ac:dyDescent="0.25">
      <c r="B1179" s="172">
        <v>1168</v>
      </c>
      <c r="C1179" s="180"/>
      <c r="D1179" s="181"/>
      <c r="E1179" s="180"/>
      <c r="F1179" s="182"/>
    </row>
    <row r="1180" spans="2:6" x14ac:dyDescent="0.25">
      <c r="B1180" s="176">
        <v>1169</v>
      </c>
      <c r="C1180" s="177"/>
      <c r="D1180" s="178"/>
      <c r="E1180" s="177"/>
      <c r="F1180" s="179"/>
    </row>
    <row r="1181" spans="2:6" x14ac:dyDescent="0.25">
      <c r="B1181" s="172">
        <v>1170</v>
      </c>
      <c r="C1181" s="180"/>
      <c r="D1181" s="181"/>
      <c r="E1181" s="180"/>
      <c r="F1181" s="182"/>
    </row>
    <row r="1182" spans="2:6" x14ac:dyDescent="0.25">
      <c r="B1182" s="176">
        <v>1171</v>
      </c>
      <c r="C1182" s="177"/>
      <c r="D1182" s="178"/>
      <c r="E1182" s="177"/>
      <c r="F1182" s="179"/>
    </row>
    <row r="1183" spans="2:6" x14ac:dyDescent="0.25">
      <c r="B1183" s="172">
        <v>1172</v>
      </c>
      <c r="C1183" s="180"/>
      <c r="D1183" s="181"/>
      <c r="E1183" s="180"/>
      <c r="F1183" s="182"/>
    </row>
    <row r="1184" spans="2:6" x14ac:dyDescent="0.25">
      <c r="B1184" s="176">
        <v>1173</v>
      </c>
      <c r="C1184" s="177"/>
      <c r="D1184" s="178"/>
      <c r="E1184" s="177"/>
      <c r="F1184" s="179"/>
    </row>
    <row r="1185" spans="2:6" x14ac:dyDescent="0.25">
      <c r="B1185" s="172">
        <v>1174</v>
      </c>
      <c r="C1185" s="180"/>
      <c r="D1185" s="181"/>
      <c r="E1185" s="180"/>
      <c r="F1185" s="182"/>
    </row>
    <row r="1186" spans="2:6" x14ac:dyDescent="0.25">
      <c r="B1186" s="176">
        <v>1175</v>
      </c>
      <c r="C1186" s="177"/>
      <c r="D1186" s="178"/>
      <c r="E1186" s="177"/>
      <c r="F1186" s="179"/>
    </row>
    <row r="1187" spans="2:6" x14ac:dyDescent="0.25">
      <c r="B1187" s="172">
        <v>1176</v>
      </c>
      <c r="C1187" s="180"/>
      <c r="D1187" s="181"/>
      <c r="E1187" s="180"/>
      <c r="F1187" s="182"/>
    </row>
    <row r="1188" spans="2:6" x14ac:dyDescent="0.25">
      <c r="B1188" s="176">
        <v>1177</v>
      </c>
      <c r="C1188" s="177"/>
      <c r="D1188" s="178"/>
      <c r="E1188" s="177"/>
      <c r="F1188" s="179"/>
    </row>
    <row r="1189" spans="2:6" x14ac:dyDescent="0.25">
      <c r="B1189" s="172">
        <v>1178</v>
      </c>
      <c r="C1189" s="180"/>
      <c r="D1189" s="181"/>
      <c r="E1189" s="180"/>
      <c r="F1189" s="182"/>
    </row>
    <row r="1190" spans="2:6" x14ac:dyDescent="0.25">
      <c r="B1190" s="176">
        <v>1179</v>
      </c>
      <c r="C1190" s="177"/>
      <c r="D1190" s="178"/>
      <c r="E1190" s="177"/>
      <c r="F1190" s="179"/>
    </row>
    <row r="1191" spans="2:6" x14ac:dyDescent="0.25">
      <c r="B1191" s="172">
        <v>1180</v>
      </c>
      <c r="C1191" s="180"/>
      <c r="D1191" s="181"/>
      <c r="E1191" s="180"/>
      <c r="F1191" s="182"/>
    </row>
    <row r="1192" spans="2:6" x14ac:dyDescent="0.25">
      <c r="B1192" s="176">
        <v>1181</v>
      </c>
      <c r="C1192" s="177"/>
      <c r="D1192" s="178"/>
      <c r="E1192" s="177"/>
      <c r="F1192" s="179"/>
    </row>
    <row r="1193" spans="2:6" x14ac:dyDescent="0.25">
      <c r="B1193" s="172">
        <v>1182</v>
      </c>
      <c r="C1193" s="180"/>
      <c r="D1193" s="181"/>
      <c r="E1193" s="180"/>
      <c r="F1193" s="182"/>
    </row>
    <row r="1194" spans="2:6" x14ac:dyDescent="0.25">
      <c r="B1194" s="176">
        <v>1183</v>
      </c>
      <c r="C1194" s="177"/>
      <c r="D1194" s="178"/>
      <c r="E1194" s="177"/>
      <c r="F1194" s="179"/>
    </row>
    <row r="1195" spans="2:6" x14ac:dyDescent="0.25">
      <c r="B1195" s="172">
        <v>1184</v>
      </c>
      <c r="C1195" s="180"/>
      <c r="D1195" s="181"/>
      <c r="E1195" s="180"/>
      <c r="F1195" s="182"/>
    </row>
    <row r="1196" spans="2:6" x14ac:dyDescent="0.25">
      <c r="B1196" s="176">
        <v>1185</v>
      </c>
      <c r="C1196" s="177"/>
      <c r="D1196" s="178"/>
      <c r="E1196" s="177"/>
      <c r="F1196" s="179"/>
    </row>
    <row r="1197" spans="2:6" x14ac:dyDescent="0.25">
      <c r="B1197" s="172">
        <v>1186</v>
      </c>
      <c r="C1197" s="180"/>
      <c r="D1197" s="181"/>
      <c r="E1197" s="180"/>
      <c r="F1197" s="182"/>
    </row>
    <row r="1198" spans="2:6" x14ac:dyDescent="0.25">
      <c r="B1198" s="176">
        <v>1187</v>
      </c>
      <c r="C1198" s="177"/>
      <c r="D1198" s="178"/>
      <c r="E1198" s="177"/>
      <c r="F1198" s="179"/>
    </row>
    <row r="1199" spans="2:6" x14ac:dyDescent="0.25">
      <c r="B1199" s="172">
        <v>1188</v>
      </c>
      <c r="C1199" s="180"/>
      <c r="D1199" s="181"/>
      <c r="E1199" s="180"/>
      <c r="F1199" s="182"/>
    </row>
    <row r="1200" spans="2:6" x14ac:dyDescent="0.25">
      <c r="B1200" s="176">
        <v>1189</v>
      </c>
      <c r="C1200" s="177"/>
      <c r="D1200" s="178"/>
      <c r="E1200" s="177"/>
      <c r="F1200" s="179"/>
    </row>
    <row r="1201" spans="2:6" x14ac:dyDescent="0.25">
      <c r="B1201" s="172">
        <v>1190</v>
      </c>
      <c r="C1201" s="180"/>
      <c r="D1201" s="181"/>
      <c r="E1201" s="180"/>
      <c r="F1201" s="182"/>
    </row>
    <row r="1202" spans="2:6" x14ac:dyDescent="0.25">
      <c r="B1202" s="176">
        <v>1191</v>
      </c>
      <c r="C1202" s="177"/>
      <c r="D1202" s="178"/>
      <c r="E1202" s="177"/>
      <c r="F1202" s="179"/>
    </row>
    <row r="1203" spans="2:6" x14ac:dyDescent="0.25">
      <c r="B1203" s="172">
        <v>1192</v>
      </c>
      <c r="C1203" s="180"/>
      <c r="D1203" s="181"/>
      <c r="E1203" s="180"/>
      <c r="F1203" s="182"/>
    </row>
    <row r="1204" spans="2:6" x14ac:dyDescent="0.25">
      <c r="B1204" s="176">
        <v>1193</v>
      </c>
      <c r="C1204" s="177"/>
      <c r="D1204" s="178"/>
      <c r="E1204" s="177"/>
      <c r="F1204" s="179"/>
    </row>
    <row r="1205" spans="2:6" x14ac:dyDescent="0.25">
      <c r="B1205" s="172">
        <v>1194</v>
      </c>
      <c r="C1205" s="180"/>
      <c r="D1205" s="181"/>
      <c r="E1205" s="180"/>
      <c r="F1205" s="182"/>
    </row>
    <row r="1206" spans="2:6" x14ac:dyDescent="0.25">
      <c r="B1206" s="176">
        <v>1195</v>
      </c>
      <c r="C1206" s="177"/>
      <c r="D1206" s="178"/>
      <c r="E1206" s="177"/>
      <c r="F1206" s="179"/>
    </row>
    <row r="1207" spans="2:6" x14ac:dyDescent="0.25">
      <c r="B1207" s="172">
        <v>1196</v>
      </c>
      <c r="C1207" s="180"/>
      <c r="D1207" s="181"/>
      <c r="E1207" s="180"/>
      <c r="F1207" s="182"/>
    </row>
    <row r="1208" spans="2:6" x14ac:dyDescent="0.25">
      <c r="B1208" s="176">
        <v>1197</v>
      </c>
      <c r="C1208" s="177"/>
      <c r="D1208" s="178"/>
      <c r="E1208" s="177"/>
      <c r="F1208" s="179"/>
    </row>
    <row r="1209" spans="2:6" x14ac:dyDescent="0.25">
      <c r="B1209" s="172">
        <v>1198</v>
      </c>
      <c r="C1209" s="180"/>
      <c r="D1209" s="181"/>
      <c r="E1209" s="180"/>
      <c r="F1209" s="182"/>
    </row>
    <row r="1210" spans="2:6" x14ac:dyDescent="0.25">
      <c r="B1210" s="176">
        <v>1199</v>
      </c>
      <c r="C1210" s="177"/>
      <c r="D1210" s="178"/>
      <c r="E1210" s="177"/>
      <c r="F1210" s="179"/>
    </row>
    <row r="1211" spans="2:6" x14ac:dyDescent="0.25">
      <c r="B1211" s="172">
        <v>1200</v>
      </c>
      <c r="C1211" s="180"/>
      <c r="D1211" s="181"/>
      <c r="E1211" s="180"/>
      <c r="F1211" s="182"/>
    </row>
    <row r="1212" spans="2:6" x14ac:dyDescent="0.25">
      <c r="B1212" s="176">
        <v>1201</v>
      </c>
      <c r="C1212" s="177"/>
      <c r="D1212" s="178"/>
      <c r="E1212" s="177"/>
      <c r="F1212" s="179"/>
    </row>
    <row r="1213" spans="2:6" x14ac:dyDescent="0.25">
      <c r="B1213" s="172">
        <v>1202</v>
      </c>
      <c r="C1213" s="180"/>
      <c r="D1213" s="181"/>
      <c r="E1213" s="180"/>
      <c r="F1213" s="182"/>
    </row>
    <row r="1214" spans="2:6" x14ac:dyDescent="0.25">
      <c r="B1214" s="176">
        <v>1203</v>
      </c>
      <c r="C1214" s="177"/>
      <c r="D1214" s="178"/>
      <c r="E1214" s="177"/>
      <c r="F1214" s="179"/>
    </row>
    <row r="1215" spans="2:6" x14ac:dyDescent="0.25">
      <c r="B1215" s="172">
        <v>1204</v>
      </c>
      <c r="C1215" s="180"/>
      <c r="D1215" s="181"/>
      <c r="E1215" s="180"/>
      <c r="F1215" s="182"/>
    </row>
    <row r="1216" spans="2:6" x14ac:dyDescent="0.25">
      <c r="B1216" s="176">
        <v>1205</v>
      </c>
      <c r="C1216" s="177"/>
      <c r="D1216" s="178"/>
      <c r="E1216" s="177"/>
      <c r="F1216" s="179"/>
    </row>
    <row r="1217" spans="2:6" x14ac:dyDescent="0.25">
      <c r="B1217" s="172">
        <v>1206</v>
      </c>
      <c r="C1217" s="180"/>
      <c r="D1217" s="181"/>
      <c r="E1217" s="180"/>
      <c r="F1217" s="182"/>
    </row>
    <row r="1218" spans="2:6" x14ac:dyDescent="0.25">
      <c r="B1218" s="176">
        <v>1207</v>
      </c>
      <c r="C1218" s="177"/>
      <c r="D1218" s="178"/>
      <c r="E1218" s="177"/>
      <c r="F1218" s="179"/>
    </row>
    <row r="1219" spans="2:6" x14ac:dyDescent="0.25">
      <c r="B1219" s="172">
        <v>1208</v>
      </c>
      <c r="C1219" s="180"/>
      <c r="D1219" s="181"/>
      <c r="E1219" s="180"/>
      <c r="F1219" s="182"/>
    </row>
    <row r="1220" spans="2:6" x14ac:dyDescent="0.25">
      <c r="B1220" s="176">
        <v>1209</v>
      </c>
      <c r="C1220" s="177"/>
      <c r="D1220" s="178"/>
      <c r="E1220" s="177"/>
      <c r="F1220" s="179"/>
    </row>
    <row r="1221" spans="2:6" x14ac:dyDescent="0.25">
      <c r="B1221" s="172">
        <v>1210</v>
      </c>
      <c r="C1221" s="180"/>
      <c r="D1221" s="181"/>
      <c r="E1221" s="180"/>
      <c r="F1221" s="182"/>
    </row>
    <row r="1222" spans="2:6" x14ac:dyDescent="0.25">
      <c r="B1222" s="176">
        <v>1211</v>
      </c>
      <c r="C1222" s="177"/>
      <c r="D1222" s="178"/>
      <c r="E1222" s="177"/>
      <c r="F1222" s="179"/>
    </row>
    <row r="1223" spans="2:6" x14ac:dyDescent="0.25">
      <c r="B1223" s="172">
        <v>1212</v>
      </c>
      <c r="C1223" s="180"/>
      <c r="D1223" s="181"/>
      <c r="E1223" s="180"/>
      <c r="F1223" s="182"/>
    </row>
    <row r="1224" spans="2:6" x14ac:dyDescent="0.25">
      <c r="B1224" s="176">
        <v>1213</v>
      </c>
      <c r="C1224" s="177"/>
      <c r="D1224" s="178"/>
      <c r="E1224" s="177"/>
      <c r="F1224" s="179"/>
    </row>
    <row r="1225" spans="2:6" x14ac:dyDescent="0.25">
      <c r="B1225" s="172">
        <v>1214</v>
      </c>
      <c r="C1225" s="180"/>
      <c r="D1225" s="181"/>
      <c r="E1225" s="180"/>
      <c r="F1225" s="182"/>
    </row>
    <row r="1226" spans="2:6" x14ac:dyDescent="0.25">
      <c r="B1226" s="176">
        <v>1215</v>
      </c>
      <c r="C1226" s="177"/>
      <c r="D1226" s="178"/>
      <c r="E1226" s="177"/>
      <c r="F1226" s="179"/>
    </row>
    <row r="1227" spans="2:6" x14ac:dyDescent="0.25">
      <c r="B1227" s="172">
        <v>1216</v>
      </c>
      <c r="C1227" s="180"/>
      <c r="D1227" s="181"/>
      <c r="E1227" s="180"/>
      <c r="F1227" s="182"/>
    </row>
    <row r="1228" spans="2:6" x14ac:dyDescent="0.25">
      <c r="B1228" s="176">
        <v>1217</v>
      </c>
      <c r="C1228" s="177"/>
      <c r="D1228" s="178"/>
      <c r="E1228" s="177"/>
      <c r="F1228" s="179"/>
    </row>
    <row r="1229" spans="2:6" x14ac:dyDescent="0.25">
      <c r="B1229" s="172">
        <v>1218</v>
      </c>
      <c r="C1229" s="180"/>
      <c r="D1229" s="181"/>
      <c r="E1229" s="180"/>
      <c r="F1229" s="182"/>
    </row>
    <row r="1230" spans="2:6" x14ac:dyDescent="0.25">
      <c r="B1230" s="176">
        <v>1219</v>
      </c>
      <c r="C1230" s="177"/>
      <c r="D1230" s="178"/>
      <c r="E1230" s="177"/>
      <c r="F1230" s="179"/>
    </row>
    <row r="1231" spans="2:6" x14ac:dyDescent="0.25">
      <c r="B1231" s="172">
        <v>1220</v>
      </c>
      <c r="C1231" s="180"/>
      <c r="D1231" s="181"/>
      <c r="E1231" s="180"/>
      <c r="F1231" s="182"/>
    </row>
    <row r="1232" spans="2:6" x14ac:dyDescent="0.25">
      <c r="B1232" s="176">
        <v>1221</v>
      </c>
      <c r="C1232" s="177"/>
      <c r="D1232" s="178"/>
      <c r="E1232" s="177"/>
      <c r="F1232" s="179"/>
    </row>
    <row r="1233" spans="2:6" x14ac:dyDescent="0.25">
      <c r="B1233" s="172">
        <v>1222</v>
      </c>
      <c r="C1233" s="180"/>
      <c r="D1233" s="181"/>
      <c r="E1233" s="180"/>
      <c r="F1233" s="182"/>
    </row>
    <row r="1234" spans="2:6" x14ac:dyDescent="0.25">
      <c r="B1234" s="176">
        <v>1223</v>
      </c>
      <c r="C1234" s="177"/>
      <c r="D1234" s="178"/>
      <c r="E1234" s="177"/>
      <c r="F1234" s="179"/>
    </row>
    <row r="1235" spans="2:6" x14ac:dyDescent="0.25">
      <c r="B1235" s="172">
        <v>1224</v>
      </c>
      <c r="C1235" s="180"/>
      <c r="D1235" s="181"/>
      <c r="E1235" s="180"/>
      <c r="F1235" s="182"/>
    </row>
    <row r="1236" spans="2:6" x14ac:dyDescent="0.25">
      <c r="B1236" s="176">
        <v>1225</v>
      </c>
      <c r="C1236" s="177"/>
      <c r="D1236" s="178"/>
      <c r="E1236" s="177"/>
      <c r="F1236" s="179"/>
    </row>
    <row r="1237" spans="2:6" x14ac:dyDescent="0.25">
      <c r="B1237" s="172">
        <v>1226</v>
      </c>
      <c r="C1237" s="180"/>
      <c r="D1237" s="181"/>
      <c r="E1237" s="180"/>
      <c r="F1237" s="182"/>
    </row>
    <row r="1238" spans="2:6" x14ac:dyDescent="0.25">
      <c r="B1238" s="176">
        <v>1227</v>
      </c>
      <c r="C1238" s="177"/>
      <c r="D1238" s="178"/>
      <c r="E1238" s="177"/>
      <c r="F1238" s="179"/>
    </row>
    <row r="1239" spans="2:6" x14ac:dyDescent="0.25">
      <c r="B1239" s="172">
        <v>1228</v>
      </c>
      <c r="C1239" s="180"/>
      <c r="D1239" s="181"/>
      <c r="E1239" s="180"/>
      <c r="F1239" s="182"/>
    </row>
    <row r="1240" spans="2:6" x14ac:dyDescent="0.25">
      <c r="B1240" s="176">
        <v>1229</v>
      </c>
      <c r="C1240" s="177"/>
      <c r="D1240" s="178"/>
      <c r="E1240" s="177"/>
      <c r="F1240" s="179"/>
    </row>
    <row r="1241" spans="2:6" x14ac:dyDescent="0.25">
      <c r="B1241" s="172">
        <v>1230</v>
      </c>
      <c r="C1241" s="180"/>
      <c r="D1241" s="181"/>
      <c r="E1241" s="180"/>
      <c r="F1241" s="182"/>
    </row>
    <row r="1242" spans="2:6" x14ac:dyDescent="0.25">
      <c r="B1242" s="176">
        <v>1231</v>
      </c>
      <c r="C1242" s="177"/>
      <c r="D1242" s="178"/>
      <c r="E1242" s="177"/>
      <c r="F1242" s="179"/>
    </row>
    <row r="1243" spans="2:6" x14ac:dyDescent="0.25">
      <c r="B1243" s="172">
        <v>1232</v>
      </c>
      <c r="C1243" s="180"/>
      <c r="D1243" s="181"/>
      <c r="E1243" s="180"/>
      <c r="F1243" s="182"/>
    </row>
    <row r="1244" spans="2:6" x14ac:dyDescent="0.25">
      <c r="B1244" s="176">
        <v>1233</v>
      </c>
      <c r="C1244" s="177"/>
      <c r="D1244" s="178"/>
      <c r="E1244" s="177"/>
      <c r="F1244" s="179"/>
    </row>
    <row r="1245" spans="2:6" x14ac:dyDescent="0.25">
      <c r="B1245" s="172">
        <v>1234</v>
      </c>
      <c r="C1245" s="180"/>
      <c r="D1245" s="181"/>
      <c r="E1245" s="180"/>
      <c r="F1245" s="182"/>
    </row>
    <row r="1246" spans="2:6" x14ac:dyDescent="0.25">
      <c r="B1246" s="176">
        <v>1235</v>
      </c>
      <c r="C1246" s="177"/>
      <c r="D1246" s="178"/>
      <c r="E1246" s="177"/>
      <c r="F1246" s="179"/>
    </row>
    <row r="1247" spans="2:6" x14ac:dyDescent="0.25">
      <c r="B1247" s="172">
        <v>1236</v>
      </c>
      <c r="C1247" s="180"/>
      <c r="D1247" s="181"/>
      <c r="E1247" s="180"/>
      <c r="F1247" s="182"/>
    </row>
    <row r="1248" spans="2:6" x14ac:dyDescent="0.25">
      <c r="B1248" s="176">
        <v>1237</v>
      </c>
      <c r="C1248" s="177"/>
      <c r="D1248" s="178"/>
      <c r="E1248" s="177"/>
      <c r="F1248" s="179"/>
    </row>
    <row r="1249" spans="2:6" x14ac:dyDescent="0.25">
      <c r="B1249" s="172">
        <v>1238</v>
      </c>
      <c r="C1249" s="180"/>
      <c r="D1249" s="181"/>
      <c r="E1249" s="180"/>
      <c r="F1249" s="182"/>
    </row>
    <row r="1250" spans="2:6" x14ac:dyDescent="0.25">
      <c r="B1250" s="176">
        <v>1239</v>
      </c>
      <c r="C1250" s="177"/>
      <c r="D1250" s="178"/>
      <c r="E1250" s="177"/>
      <c r="F1250" s="179"/>
    </row>
    <row r="1251" spans="2:6" x14ac:dyDescent="0.25">
      <c r="B1251" s="172">
        <v>1240</v>
      </c>
      <c r="C1251" s="180"/>
      <c r="D1251" s="181"/>
      <c r="E1251" s="180"/>
      <c r="F1251" s="182"/>
    </row>
    <row r="1252" spans="2:6" x14ac:dyDescent="0.25">
      <c r="B1252" s="176">
        <v>1241</v>
      </c>
      <c r="C1252" s="177"/>
      <c r="D1252" s="178"/>
      <c r="E1252" s="177"/>
      <c r="F1252" s="179"/>
    </row>
    <row r="1253" spans="2:6" x14ac:dyDescent="0.25">
      <c r="B1253" s="172">
        <v>1242</v>
      </c>
      <c r="C1253" s="180"/>
      <c r="D1253" s="181"/>
      <c r="E1253" s="180"/>
      <c r="F1253" s="182"/>
    </row>
    <row r="1254" spans="2:6" x14ac:dyDescent="0.25">
      <c r="B1254" s="176">
        <v>1243</v>
      </c>
      <c r="C1254" s="177"/>
      <c r="D1254" s="178"/>
      <c r="E1254" s="177"/>
      <c r="F1254" s="179"/>
    </row>
    <row r="1255" spans="2:6" x14ac:dyDescent="0.25">
      <c r="B1255" s="172">
        <v>1244</v>
      </c>
      <c r="C1255" s="180"/>
      <c r="D1255" s="181"/>
      <c r="E1255" s="180"/>
      <c r="F1255" s="182"/>
    </row>
    <row r="1256" spans="2:6" x14ac:dyDescent="0.25">
      <c r="B1256" s="176">
        <v>1245</v>
      </c>
      <c r="C1256" s="177"/>
      <c r="D1256" s="178"/>
      <c r="E1256" s="177"/>
      <c r="F1256" s="179"/>
    </row>
    <row r="1257" spans="2:6" x14ac:dyDescent="0.25">
      <c r="B1257" s="172">
        <v>1246</v>
      </c>
      <c r="C1257" s="180"/>
      <c r="D1257" s="181"/>
      <c r="E1257" s="180"/>
      <c r="F1257" s="182"/>
    </row>
    <row r="1258" spans="2:6" x14ac:dyDescent="0.25">
      <c r="B1258" s="176">
        <v>1247</v>
      </c>
      <c r="C1258" s="177"/>
      <c r="D1258" s="178"/>
      <c r="E1258" s="177"/>
      <c r="F1258" s="179"/>
    </row>
    <row r="1259" spans="2:6" x14ac:dyDescent="0.25">
      <c r="B1259" s="172">
        <v>1248</v>
      </c>
      <c r="C1259" s="180"/>
      <c r="D1259" s="181"/>
      <c r="E1259" s="180"/>
      <c r="F1259" s="182"/>
    </row>
    <row r="1260" spans="2:6" x14ac:dyDescent="0.25">
      <c r="B1260" s="176">
        <v>1249</v>
      </c>
      <c r="C1260" s="177"/>
      <c r="D1260" s="178"/>
      <c r="E1260" s="177"/>
      <c r="F1260" s="179"/>
    </row>
    <row r="1261" spans="2:6" x14ac:dyDescent="0.25">
      <c r="B1261" s="172">
        <v>1250</v>
      </c>
      <c r="C1261" s="180"/>
      <c r="D1261" s="181"/>
      <c r="E1261" s="180"/>
      <c r="F1261" s="182"/>
    </row>
    <row r="1262" spans="2:6" x14ac:dyDescent="0.25">
      <c r="B1262" s="176">
        <v>1251</v>
      </c>
      <c r="C1262" s="177"/>
      <c r="D1262" s="178"/>
      <c r="E1262" s="177"/>
      <c r="F1262" s="179"/>
    </row>
    <row r="1263" spans="2:6" x14ac:dyDescent="0.25">
      <c r="B1263" s="172">
        <v>1252</v>
      </c>
      <c r="C1263" s="180"/>
      <c r="D1263" s="181"/>
      <c r="E1263" s="180"/>
      <c r="F1263" s="182"/>
    </row>
    <row r="1264" spans="2:6" x14ac:dyDescent="0.25">
      <c r="B1264" s="176">
        <v>1253</v>
      </c>
      <c r="C1264" s="177"/>
      <c r="D1264" s="178"/>
      <c r="E1264" s="177"/>
      <c r="F1264" s="179"/>
    </row>
    <row r="1265" spans="2:6" x14ac:dyDescent="0.25">
      <c r="B1265" s="172">
        <v>1254</v>
      </c>
      <c r="C1265" s="180"/>
      <c r="D1265" s="181"/>
      <c r="E1265" s="180"/>
      <c r="F1265" s="182"/>
    </row>
    <row r="1266" spans="2:6" x14ac:dyDescent="0.25">
      <c r="B1266" s="176">
        <v>1255</v>
      </c>
      <c r="C1266" s="177"/>
      <c r="D1266" s="178"/>
      <c r="E1266" s="177"/>
      <c r="F1266" s="179"/>
    </row>
    <row r="1267" spans="2:6" x14ac:dyDescent="0.25">
      <c r="B1267" s="172">
        <v>1256</v>
      </c>
      <c r="C1267" s="180"/>
      <c r="D1267" s="181"/>
      <c r="E1267" s="180"/>
      <c r="F1267" s="182"/>
    </row>
    <row r="1268" spans="2:6" x14ac:dyDescent="0.25">
      <c r="B1268" s="176">
        <v>1257</v>
      </c>
      <c r="C1268" s="177"/>
      <c r="D1268" s="178"/>
      <c r="E1268" s="177"/>
      <c r="F1268" s="179"/>
    </row>
    <row r="1269" spans="2:6" x14ac:dyDescent="0.25">
      <c r="B1269" s="172">
        <v>1258</v>
      </c>
      <c r="C1269" s="180"/>
      <c r="D1269" s="181"/>
      <c r="E1269" s="180"/>
      <c r="F1269" s="182"/>
    </row>
    <row r="1270" spans="2:6" x14ac:dyDescent="0.25">
      <c r="B1270" s="176">
        <v>1259</v>
      </c>
      <c r="C1270" s="177"/>
      <c r="D1270" s="178"/>
      <c r="E1270" s="177"/>
      <c r="F1270" s="179"/>
    </row>
    <row r="1271" spans="2:6" x14ac:dyDescent="0.25">
      <c r="B1271" s="172">
        <v>1260</v>
      </c>
      <c r="C1271" s="180"/>
      <c r="D1271" s="181"/>
      <c r="E1271" s="180"/>
      <c r="F1271" s="182"/>
    </row>
    <row r="1272" spans="2:6" x14ac:dyDescent="0.25">
      <c r="B1272" s="176">
        <v>1261</v>
      </c>
      <c r="C1272" s="177"/>
      <c r="D1272" s="178"/>
      <c r="E1272" s="177"/>
      <c r="F1272" s="179"/>
    </row>
    <row r="1273" spans="2:6" x14ac:dyDescent="0.25">
      <c r="B1273" s="172">
        <v>1262</v>
      </c>
      <c r="C1273" s="180"/>
      <c r="D1273" s="181"/>
      <c r="E1273" s="180"/>
      <c r="F1273" s="182"/>
    </row>
    <row r="1274" spans="2:6" x14ac:dyDescent="0.25">
      <c r="B1274" s="176">
        <v>1263</v>
      </c>
      <c r="C1274" s="177"/>
      <c r="D1274" s="178"/>
      <c r="E1274" s="177"/>
      <c r="F1274" s="179"/>
    </row>
    <row r="1275" spans="2:6" x14ac:dyDescent="0.25">
      <c r="B1275" s="172">
        <v>1264</v>
      </c>
      <c r="C1275" s="180"/>
      <c r="D1275" s="181"/>
      <c r="E1275" s="180"/>
      <c r="F1275" s="182"/>
    </row>
    <row r="1276" spans="2:6" x14ac:dyDescent="0.25">
      <c r="B1276" s="176">
        <v>1265</v>
      </c>
      <c r="C1276" s="177"/>
      <c r="D1276" s="178"/>
      <c r="E1276" s="177"/>
      <c r="F1276" s="179"/>
    </row>
    <row r="1277" spans="2:6" x14ac:dyDescent="0.25">
      <c r="B1277" s="172">
        <v>1266</v>
      </c>
      <c r="C1277" s="180"/>
      <c r="D1277" s="181"/>
      <c r="E1277" s="180"/>
      <c r="F1277" s="182"/>
    </row>
    <row r="1278" spans="2:6" x14ac:dyDescent="0.25">
      <c r="B1278" s="176">
        <v>1267</v>
      </c>
      <c r="C1278" s="177"/>
      <c r="D1278" s="178"/>
      <c r="E1278" s="177"/>
      <c r="F1278" s="179"/>
    </row>
    <row r="1279" spans="2:6" x14ac:dyDescent="0.25">
      <c r="B1279" s="172">
        <v>1268</v>
      </c>
      <c r="C1279" s="180"/>
      <c r="D1279" s="181"/>
      <c r="E1279" s="180"/>
      <c r="F1279" s="182"/>
    </row>
    <row r="1280" spans="2:6" x14ac:dyDescent="0.25">
      <c r="B1280" s="176">
        <v>1269</v>
      </c>
      <c r="C1280" s="177"/>
      <c r="D1280" s="178"/>
      <c r="E1280" s="177"/>
      <c r="F1280" s="179"/>
    </row>
    <row r="1281" spans="2:6" x14ac:dyDescent="0.25">
      <c r="B1281" s="172">
        <v>1270</v>
      </c>
      <c r="C1281" s="180"/>
      <c r="D1281" s="181"/>
      <c r="E1281" s="180"/>
      <c r="F1281" s="182"/>
    </row>
    <row r="1282" spans="2:6" x14ac:dyDescent="0.25">
      <c r="B1282" s="176">
        <v>1271</v>
      </c>
      <c r="C1282" s="177"/>
      <c r="D1282" s="178"/>
      <c r="E1282" s="177"/>
      <c r="F1282" s="179"/>
    </row>
    <row r="1283" spans="2:6" x14ac:dyDescent="0.25">
      <c r="B1283" s="172">
        <v>1272</v>
      </c>
      <c r="C1283" s="180"/>
      <c r="D1283" s="181"/>
      <c r="E1283" s="180"/>
      <c r="F1283" s="182"/>
    </row>
    <row r="1284" spans="2:6" x14ac:dyDescent="0.25">
      <c r="B1284" s="176">
        <v>1273</v>
      </c>
      <c r="C1284" s="177"/>
      <c r="D1284" s="178"/>
      <c r="E1284" s="177"/>
      <c r="F1284" s="179"/>
    </row>
    <row r="1285" spans="2:6" x14ac:dyDescent="0.25">
      <c r="B1285" s="172">
        <v>1274</v>
      </c>
      <c r="C1285" s="180"/>
      <c r="D1285" s="181"/>
      <c r="E1285" s="180"/>
      <c r="F1285" s="182"/>
    </row>
    <row r="1286" spans="2:6" x14ac:dyDescent="0.25">
      <c r="B1286" s="176">
        <v>1275</v>
      </c>
      <c r="C1286" s="177"/>
      <c r="D1286" s="178"/>
      <c r="E1286" s="177"/>
      <c r="F1286" s="179"/>
    </row>
    <row r="1287" spans="2:6" x14ac:dyDescent="0.25">
      <c r="B1287" s="172">
        <v>1276</v>
      </c>
      <c r="C1287" s="180"/>
      <c r="D1287" s="181"/>
      <c r="E1287" s="180"/>
      <c r="F1287" s="182"/>
    </row>
    <row r="1288" spans="2:6" x14ac:dyDescent="0.25">
      <c r="B1288" s="176">
        <v>1277</v>
      </c>
      <c r="C1288" s="177"/>
      <c r="D1288" s="178"/>
      <c r="E1288" s="177"/>
      <c r="F1288" s="179"/>
    </row>
    <row r="1289" spans="2:6" x14ac:dyDescent="0.25">
      <c r="B1289" s="172">
        <v>1278</v>
      </c>
      <c r="C1289" s="180"/>
      <c r="D1289" s="181"/>
      <c r="E1289" s="180"/>
      <c r="F1289" s="182"/>
    </row>
    <row r="1290" spans="2:6" x14ac:dyDescent="0.25">
      <c r="B1290" s="176">
        <v>1279</v>
      </c>
      <c r="C1290" s="177"/>
      <c r="D1290" s="178"/>
      <c r="E1290" s="177"/>
      <c r="F1290" s="179"/>
    </row>
    <row r="1291" spans="2:6" x14ac:dyDescent="0.25">
      <c r="B1291" s="172">
        <v>1280</v>
      </c>
      <c r="C1291" s="180"/>
      <c r="D1291" s="181"/>
      <c r="E1291" s="180"/>
      <c r="F1291" s="182"/>
    </row>
    <row r="1292" spans="2:6" x14ac:dyDescent="0.25">
      <c r="B1292" s="176">
        <v>1281</v>
      </c>
      <c r="C1292" s="177"/>
      <c r="D1292" s="178"/>
      <c r="E1292" s="177"/>
      <c r="F1292" s="179"/>
    </row>
    <row r="1293" spans="2:6" x14ac:dyDescent="0.25">
      <c r="B1293" s="172">
        <v>1282</v>
      </c>
      <c r="C1293" s="180"/>
      <c r="D1293" s="181"/>
      <c r="E1293" s="180"/>
      <c r="F1293" s="182"/>
    </row>
    <row r="1294" spans="2:6" x14ac:dyDescent="0.25">
      <c r="B1294" s="176">
        <v>1283</v>
      </c>
      <c r="C1294" s="177"/>
      <c r="D1294" s="178"/>
      <c r="E1294" s="177"/>
      <c r="F1294" s="179"/>
    </row>
    <row r="1295" spans="2:6" x14ac:dyDescent="0.25">
      <c r="B1295" s="172">
        <v>1284</v>
      </c>
      <c r="C1295" s="180"/>
      <c r="D1295" s="181"/>
      <c r="E1295" s="180"/>
      <c r="F1295" s="182"/>
    </row>
    <row r="1296" spans="2:6" x14ac:dyDescent="0.25">
      <c r="B1296" s="176">
        <v>1285</v>
      </c>
      <c r="C1296" s="177"/>
      <c r="D1296" s="178"/>
      <c r="E1296" s="177"/>
      <c r="F1296" s="179"/>
    </row>
    <row r="1297" spans="2:6" x14ac:dyDescent="0.25">
      <c r="B1297" s="172">
        <v>1286</v>
      </c>
      <c r="C1297" s="180"/>
      <c r="D1297" s="181"/>
      <c r="E1297" s="180"/>
      <c r="F1297" s="182"/>
    </row>
    <row r="1298" spans="2:6" x14ac:dyDescent="0.25">
      <c r="B1298" s="176">
        <v>1287</v>
      </c>
      <c r="C1298" s="177"/>
      <c r="D1298" s="178"/>
      <c r="E1298" s="177"/>
      <c r="F1298" s="179"/>
    </row>
    <row r="1299" spans="2:6" x14ac:dyDescent="0.25">
      <c r="B1299" s="172">
        <v>1288</v>
      </c>
      <c r="C1299" s="180"/>
      <c r="D1299" s="181"/>
      <c r="E1299" s="180"/>
      <c r="F1299" s="182"/>
    </row>
    <row r="1300" spans="2:6" x14ac:dyDescent="0.25">
      <c r="B1300" s="176">
        <v>1289</v>
      </c>
      <c r="C1300" s="177"/>
      <c r="D1300" s="178"/>
      <c r="E1300" s="177"/>
      <c r="F1300" s="179"/>
    </row>
    <row r="1301" spans="2:6" x14ac:dyDescent="0.25">
      <c r="B1301" s="172">
        <v>1290</v>
      </c>
      <c r="C1301" s="180"/>
      <c r="D1301" s="181"/>
      <c r="E1301" s="180"/>
      <c r="F1301" s="182"/>
    </row>
    <row r="1302" spans="2:6" x14ac:dyDescent="0.25">
      <c r="B1302" s="176">
        <v>1291</v>
      </c>
      <c r="C1302" s="177"/>
      <c r="D1302" s="178"/>
      <c r="E1302" s="177"/>
      <c r="F1302" s="179"/>
    </row>
    <row r="1303" spans="2:6" x14ac:dyDescent="0.25">
      <c r="B1303" s="172">
        <v>1292</v>
      </c>
      <c r="C1303" s="180"/>
      <c r="D1303" s="181"/>
      <c r="E1303" s="180"/>
      <c r="F1303" s="182"/>
    </row>
    <row r="1304" spans="2:6" x14ac:dyDescent="0.25">
      <c r="B1304" s="176">
        <v>1293</v>
      </c>
      <c r="C1304" s="177"/>
      <c r="D1304" s="178"/>
      <c r="E1304" s="177"/>
      <c r="F1304" s="179"/>
    </row>
    <row r="1305" spans="2:6" x14ac:dyDescent="0.25">
      <c r="B1305" s="172">
        <v>1294</v>
      </c>
      <c r="C1305" s="180"/>
      <c r="D1305" s="181"/>
      <c r="E1305" s="180"/>
      <c r="F1305" s="182"/>
    </row>
    <row r="1306" spans="2:6" x14ac:dyDescent="0.25">
      <c r="B1306" s="176">
        <v>1295</v>
      </c>
      <c r="C1306" s="177"/>
      <c r="D1306" s="178"/>
      <c r="E1306" s="177"/>
      <c r="F1306" s="179"/>
    </row>
    <row r="1307" spans="2:6" x14ac:dyDescent="0.25">
      <c r="B1307" s="172">
        <v>1296</v>
      </c>
      <c r="C1307" s="180"/>
      <c r="D1307" s="181"/>
      <c r="E1307" s="180"/>
      <c r="F1307" s="182"/>
    </row>
    <row r="1308" spans="2:6" x14ac:dyDescent="0.25">
      <c r="B1308" s="176">
        <v>1297</v>
      </c>
      <c r="C1308" s="177"/>
      <c r="D1308" s="178"/>
      <c r="E1308" s="177"/>
      <c r="F1308" s="179"/>
    </row>
    <row r="1309" spans="2:6" x14ac:dyDescent="0.25">
      <c r="B1309" s="172">
        <v>1298</v>
      </c>
      <c r="C1309" s="180"/>
      <c r="D1309" s="181"/>
      <c r="E1309" s="180"/>
      <c r="F1309" s="182"/>
    </row>
    <row r="1310" spans="2:6" x14ac:dyDescent="0.25">
      <c r="B1310" s="176">
        <v>1299</v>
      </c>
      <c r="C1310" s="177"/>
      <c r="D1310" s="178"/>
      <c r="E1310" s="177"/>
      <c r="F1310" s="179"/>
    </row>
    <row r="1311" spans="2:6" x14ac:dyDescent="0.25">
      <c r="B1311" s="172">
        <v>1300</v>
      </c>
      <c r="C1311" s="180"/>
      <c r="D1311" s="181"/>
      <c r="E1311" s="180"/>
      <c r="F1311" s="182"/>
    </row>
    <row r="1312" spans="2:6" x14ac:dyDescent="0.25">
      <c r="B1312" s="176">
        <v>1301</v>
      </c>
      <c r="C1312" s="177"/>
      <c r="D1312" s="178"/>
      <c r="E1312" s="177"/>
      <c r="F1312" s="179"/>
    </row>
    <row r="1313" spans="2:6" x14ac:dyDescent="0.25">
      <c r="B1313" s="172">
        <v>1302</v>
      </c>
      <c r="C1313" s="180"/>
      <c r="D1313" s="181"/>
      <c r="E1313" s="180"/>
      <c r="F1313" s="182"/>
    </row>
    <row r="1314" spans="2:6" x14ac:dyDescent="0.25">
      <c r="B1314" s="176">
        <v>1303</v>
      </c>
      <c r="C1314" s="177"/>
      <c r="D1314" s="178"/>
      <c r="E1314" s="177"/>
      <c r="F1314" s="179"/>
    </row>
    <row r="1315" spans="2:6" x14ac:dyDescent="0.25">
      <c r="B1315" s="172">
        <v>1304</v>
      </c>
      <c r="C1315" s="180"/>
      <c r="D1315" s="181"/>
      <c r="E1315" s="180"/>
      <c r="F1315" s="182"/>
    </row>
    <row r="1316" spans="2:6" x14ac:dyDescent="0.25">
      <c r="B1316" s="176">
        <v>1305</v>
      </c>
      <c r="C1316" s="177"/>
      <c r="D1316" s="178"/>
      <c r="E1316" s="177"/>
      <c r="F1316" s="179"/>
    </row>
    <row r="1317" spans="2:6" x14ac:dyDescent="0.25">
      <c r="B1317" s="172">
        <v>1306</v>
      </c>
      <c r="C1317" s="180"/>
      <c r="D1317" s="181"/>
      <c r="E1317" s="180"/>
      <c r="F1317" s="182"/>
    </row>
    <row r="1318" spans="2:6" x14ac:dyDescent="0.25">
      <c r="B1318" s="176">
        <v>1307</v>
      </c>
      <c r="C1318" s="177"/>
      <c r="D1318" s="178"/>
      <c r="E1318" s="177"/>
      <c r="F1318" s="179"/>
    </row>
    <row r="1319" spans="2:6" x14ac:dyDescent="0.25">
      <c r="B1319" s="172">
        <v>1308</v>
      </c>
      <c r="C1319" s="180"/>
      <c r="D1319" s="181"/>
      <c r="E1319" s="180"/>
      <c r="F1319" s="182"/>
    </row>
    <row r="1320" spans="2:6" x14ac:dyDescent="0.25">
      <c r="B1320" s="176">
        <v>1309</v>
      </c>
      <c r="C1320" s="177"/>
      <c r="D1320" s="178"/>
      <c r="E1320" s="177"/>
      <c r="F1320" s="179"/>
    </row>
    <row r="1321" spans="2:6" x14ac:dyDescent="0.25">
      <c r="B1321" s="172">
        <v>1310</v>
      </c>
      <c r="C1321" s="180"/>
      <c r="D1321" s="181"/>
      <c r="E1321" s="180"/>
      <c r="F1321" s="182"/>
    </row>
    <row r="1322" spans="2:6" x14ac:dyDescent="0.25">
      <c r="B1322" s="176">
        <v>1311</v>
      </c>
      <c r="C1322" s="177"/>
      <c r="D1322" s="178"/>
      <c r="E1322" s="177"/>
      <c r="F1322" s="179"/>
    </row>
    <row r="1323" spans="2:6" x14ac:dyDescent="0.25">
      <c r="B1323" s="172">
        <v>1312</v>
      </c>
      <c r="C1323" s="180"/>
      <c r="D1323" s="181"/>
      <c r="E1323" s="180"/>
      <c r="F1323" s="182"/>
    </row>
    <row r="1324" spans="2:6" x14ac:dyDescent="0.25">
      <c r="B1324" s="176">
        <v>1313</v>
      </c>
      <c r="C1324" s="177"/>
      <c r="D1324" s="178"/>
      <c r="E1324" s="177"/>
      <c r="F1324" s="179"/>
    </row>
    <row r="1325" spans="2:6" x14ac:dyDescent="0.25">
      <c r="B1325" s="172">
        <v>1314</v>
      </c>
      <c r="C1325" s="180"/>
      <c r="D1325" s="181"/>
      <c r="E1325" s="180"/>
      <c r="F1325" s="182"/>
    </row>
    <row r="1326" spans="2:6" x14ac:dyDescent="0.25">
      <c r="B1326" s="176">
        <v>1315</v>
      </c>
      <c r="C1326" s="177"/>
      <c r="D1326" s="178"/>
      <c r="E1326" s="177"/>
      <c r="F1326" s="179"/>
    </row>
    <row r="1327" spans="2:6" x14ac:dyDescent="0.25">
      <c r="B1327" s="172">
        <v>1316</v>
      </c>
      <c r="C1327" s="180"/>
      <c r="D1327" s="181"/>
      <c r="E1327" s="180"/>
      <c r="F1327" s="182"/>
    </row>
    <row r="1328" spans="2:6" x14ac:dyDescent="0.25">
      <c r="B1328" s="176">
        <v>1317</v>
      </c>
      <c r="C1328" s="177"/>
      <c r="D1328" s="178"/>
      <c r="E1328" s="177"/>
      <c r="F1328" s="179"/>
    </row>
    <row r="1329" spans="2:6" x14ac:dyDescent="0.25">
      <c r="B1329" s="172">
        <v>1318</v>
      </c>
      <c r="C1329" s="180"/>
      <c r="D1329" s="181"/>
      <c r="E1329" s="180"/>
      <c r="F1329" s="182"/>
    </row>
    <row r="1330" spans="2:6" x14ac:dyDescent="0.25">
      <c r="B1330" s="176">
        <v>1319</v>
      </c>
      <c r="C1330" s="177"/>
      <c r="D1330" s="178"/>
      <c r="E1330" s="177"/>
      <c r="F1330" s="179"/>
    </row>
    <row r="1331" spans="2:6" x14ac:dyDescent="0.25">
      <c r="B1331" s="172">
        <v>1320</v>
      </c>
      <c r="C1331" s="180"/>
      <c r="D1331" s="181"/>
      <c r="E1331" s="180"/>
      <c r="F1331" s="182"/>
    </row>
    <row r="1332" spans="2:6" x14ac:dyDescent="0.25">
      <c r="B1332" s="176">
        <v>1321</v>
      </c>
      <c r="C1332" s="177"/>
      <c r="D1332" s="178"/>
      <c r="E1332" s="177"/>
      <c r="F1332" s="179"/>
    </row>
    <row r="1333" spans="2:6" x14ac:dyDescent="0.25">
      <c r="B1333" s="172">
        <v>1322</v>
      </c>
      <c r="C1333" s="180"/>
      <c r="D1333" s="181"/>
      <c r="E1333" s="180"/>
      <c r="F1333" s="182"/>
    </row>
    <row r="1334" spans="2:6" x14ac:dyDescent="0.25">
      <c r="B1334" s="176">
        <v>1323</v>
      </c>
      <c r="C1334" s="177"/>
      <c r="D1334" s="178"/>
      <c r="E1334" s="177"/>
      <c r="F1334" s="179"/>
    </row>
    <row r="1335" spans="2:6" x14ac:dyDescent="0.25">
      <c r="B1335" s="172">
        <v>1324</v>
      </c>
      <c r="C1335" s="180"/>
      <c r="D1335" s="181"/>
      <c r="E1335" s="180"/>
      <c r="F1335" s="182"/>
    </row>
    <row r="1336" spans="2:6" x14ac:dyDescent="0.25">
      <c r="B1336" s="176">
        <v>1325</v>
      </c>
      <c r="C1336" s="177"/>
      <c r="D1336" s="178"/>
      <c r="E1336" s="177"/>
      <c r="F1336" s="179"/>
    </row>
    <row r="1337" spans="2:6" x14ac:dyDescent="0.25">
      <c r="B1337" s="172">
        <v>1326</v>
      </c>
      <c r="C1337" s="180"/>
      <c r="D1337" s="181"/>
      <c r="E1337" s="180"/>
      <c r="F1337" s="182"/>
    </row>
    <row r="1338" spans="2:6" x14ac:dyDescent="0.25">
      <c r="B1338" s="176">
        <v>1327</v>
      </c>
      <c r="C1338" s="177"/>
      <c r="D1338" s="178"/>
      <c r="E1338" s="177"/>
      <c r="F1338" s="179"/>
    </row>
    <row r="1339" spans="2:6" x14ac:dyDescent="0.25">
      <c r="B1339" s="172">
        <v>1328</v>
      </c>
      <c r="C1339" s="180"/>
      <c r="D1339" s="181"/>
      <c r="E1339" s="180"/>
      <c r="F1339" s="182"/>
    </row>
    <row r="1340" spans="2:6" x14ac:dyDescent="0.25">
      <c r="B1340" s="176">
        <v>1329</v>
      </c>
      <c r="C1340" s="177"/>
      <c r="D1340" s="178"/>
      <c r="E1340" s="177"/>
      <c r="F1340" s="179"/>
    </row>
    <row r="1341" spans="2:6" x14ac:dyDescent="0.25">
      <c r="B1341" s="172">
        <v>1330</v>
      </c>
      <c r="C1341" s="180"/>
      <c r="D1341" s="181"/>
      <c r="E1341" s="180"/>
      <c r="F1341" s="182"/>
    </row>
    <row r="1342" spans="2:6" x14ac:dyDescent="0.25">
      <c r="B1342" s="176">
        <v>1331</v>
      </c>
      <c r="C1342" s="177"/>
      <c r="D1342" s="178"/>
      <c r="E1342" s="177"/>
      <c r="F1342" s="179"/>
    </row>
    <row r="1343" spans="2:6" x14ac:dyDescent="0.25">
      <c r="B1343" s="172">
        <v>1332</v>
      </c>
      <c r="C1343" s="180"/>
      <c r="D1343" s="181"/>
      <c r="E1343" s="180"/>
      <c r="F1343" s="182"/>
    </row>
    <row r="1344" spans="2:6" x14ac:dyDescent="0.25">
      <c r="B1344" s="176">
        <v>1333</v>
      </c>
      <c r="C1344" s="177"/>
      <c r="D1344" s="178"/>
      <c r="E1344" s="177"/>
      <c r="F1344" s="179"/>
    </row>
    <row r="1345" spans="2:6" x14ac:dyDescent="0.25">
      <c r="B1345" s="172">
        <v>1334</v>
      </c>
      <c r="C1345" s="180"/>
      <c r="D1345" s="181"/>
      <c r="E1345" s="180"/>
      <c r="F1345" s="182"/>
    </row>
    <row r="1346" spans="2:6" x14ac:dyDescent="0.25">
      <c r="B1346" s="176">
        <v>1335</v>
      </c>
      <c r="C1346" s="177"/>
      <c r="D1346" s="178"/>
      <c r="E1346" s="177"/>
      <c r="F1346" s="179"/>
    </row>
    <row r="1347" spans="2:6" x14ac:dyDescent="0.25">
      <c r="B1347" s="172">
        <v>1336</v>
      </c>
      <c r="C1347" s="180"/>
      <c r="D1347" s="181"/>
      <c r="E1347" s="180"/>
      <c r="F1347" s="182"/>
    </row>
    <row r="1348" spans="2:6" x14ac:dyDescent="0.25">
      <c r="B1348" s="176">
        <v>1337</v>
      </c>
      <c r="C1348" s="177"/>
      <c r="D1348" s="178"/>
      <c r="E1348" s="177"/>
      <c r="F1348" s="179"/>
    </row>
    <row r="1349" spans="2:6" x14ac:dyDescent="0.25">
      <c r="B1349" s="172">
        <v>1338</v>
      </c>
      <c r="C1349" s="180"/>
      <c r="D1349" s="181"/>
      <c r="E1349" s="180"/>
      <c r="F1349" s="182"/>
    </row>
    <row r="1350" spans="2:6" x14ac:dyDescent="0.25">
      <c r="B1350" s="176">
        <v>1339</v>
      </c>
      <c r="C1350" s="177"/>
      <c r="D1350" s="178"/>
      <c r="E1350" s="177"/>
      <c r="F1350" s="179"/>
    </row>
    <row r="1351" spans="2:6" x14ac:dyDescent="0.25">
      <c r="B1351" s="172">
        <v>1340</v>
      </c>
      <c r="C1351" s="180"/>
      <c r="D1351" s="181"/>
      <c r="E1351" s="180"/>
      <c r="F1351" s="182"/>
    </row>
    <row r="1352" spans="2:6" x14ac:dyDescent="0.25">
      <c r="B1352" s="176">
        <v>1341</v>
      </c>
      <c r="C1352" s="177"/>
      <c r="D1352" s="178"/>
      <c r="E1352" s="177"/>
      <c r="F1352" s="179"/>
    </row>
    <row r="1353" spans="2:6" x14ac:dyDescent="0.25">
      <c r="B1353" s="172">
        <v>1342</v>
      </c>
      <c r="C1353" s="180"/>
      <c r="D1353" s="181"/>
      <c r="E1353" s="180"/>
      <c r="F1353" s="182"/>
    </row>
    <row r="1354" spans="2:6" x14ac:dyDescent="0.25">
      <c r="B1354" s="176">
        <v>1343</v>
      </c>
      <c r="C1354" s="177"/>
      <c r="D1354" s="178"/>
      <c r="E1354" s="177"/>
      <c r="F1354" s="179"/>
    </row>
    <row r="1355" spans="2:6" x14ac:dyDescent="0.25">
      <c r="B1355" s="172">
        <v>1344</v>
      </c>
      <c r="C1355" s="180"/>
      <c r="D1355" s="181"/>
      <c r="E1355" s="180"/>
      <c r="F1355" s="182"/>
    </row>
    <row r="1356" spans="2:6" x14ac:dyDescent="0.25">
      <c r="B1356" s="176">
        <v>1345</v>
      </c>
      <c r="C1356" s="177"/>
      <c r="D1356" s="178"/>
      <c r="E1356" s="177"/>
      <c r="F1356" s="179"/>
    </row>
    <row r="1357" spans="2:6" x14ac:dyDescent="0.25">
      <c r="B1357" s="172">
        <v>1346</v>
      </c>
      <c r="C1357" s="180"/>
      <c r="D1357" s="181"/>
      <c r="E1357" s="180"/>
      <c r="F1357" s="182"/>
    </row>
    <row r="1358" spans="2:6" x14ac:dyDescent="0.25">
      <c r="B1358" s="176">
        <v>1347</v>
      </c>
      <c r="C1358" s="177"/>
      <c r="D1358" s="178"/>
      <c r="E1358" s="177"/>
      <c r="F1358" s="179"/>
    </row>
    <row r="1359" spans="2:6" x14ac:dyDescent="0.25">
      <c r="B1359" s="172">
        <v>1348</v>
      </c>
      <c r="C1359" s="180"/>
      <c r="D1359" s="181"/>
      <c r="E1359" s="180"/>
      <c r="F1359" s="182"/>
    </row>
    <row r="1360" spans="2:6" x14ac:dyDescent="0.25">
      <c r="B1360" s="176">
        <v>1349</v>
      </c>
      <c r="C1360" s="177"/>
      <c r="D1360" s="178"/>
      <c r="E1360" s="177"/>
      <c r="F1360" s="179"/>
    </row>
    <row r="1361" spans="2:6" x14ac:dyDescent="0.25">
      <c r="B1361" s="172">
        <v>1350</v>
      </c>
      <c r="C1361" s="180"/>
      <c r="D1361" s="181"/>
      <c r="E1361" s="180"/>
      <c r="F1361" s="182"/>
    </row>
    <row r="1362" spans="2:6" x14ac:dyDescent="0.25">
      <c r="B1362" s="176">
        <v>1351</v>
      </c>
      <c r="C1362" s="177"/>
      <c r="D1362" s="178"/>
      <c r="E1362" s="177"/>
      <c r="F1362" s="179"/>
    </row>
    <row r="1363" spans="2:6" x14ac:dyDescent="0.25">
      <c r="B1363" s="172">
        <v>1352</v>
      </c>
      <c r="C1363" s="180"/>
      <c r="D1363" s="181"/>
      <c r="E1363" s="180"/>
      <c r="F1363" s="182"/>
    </row>
    <row r="1364" spans="2:6" x14ac:dyDescent="0.25">
      <c r="B1364" s="176">
        <v>1353</v>
      </c>
      <c r="C1364" s="177"/>
      <c r="D1364" s="178"/>
      <c r="E1364" s="177"/>
      <c r="F1364" s="179"/>
    </row>
    <row r="1365" spans="2:6" x14ac:dyDescent="0.25">
      <c r="B1365" s="172">
        <v>1354</v>
      </c>
      <c r="C1365" s="180"/>
      <c r="D1365" s="181"/>
      <c r="E1365" s="180"/>
      <c r="F1365" s="182"/>
    </row>
    <row r="1366" spans="2:6" x14ac:dyDescent="0.25">
      <c r="B1366" s="176">
        <v>1355</v>
      </c>
      <c r="C1366" s="177"/>
      <c r="D1366" s="178"/>
      <c r="E1366" s="177"/>
      <c r="F1366" s="179"/>
    </row>
    <row r="1367" spans="2:6" x14ac:dyDescent="0.25">
      <c r="B1367" s="172">
        <v>1356</v>
      </c>
      <c r="C1367" s="180"/>
      <c r="D1367" s="181"/>
      <c r="E1367" s="180"/>
      <c r="F1367" s="182"/>
    </row>
    <row r="1368" spans="2:6" x14ac:dyDescent="0.25">
      <c r="B1368" s="176">
        <v>1357</v>
      </c>
      <c r="C1368" s="177"/>
      <c r="D1368" s="178"/>
      <c r="E1368" s="177"/>
      <c r="F1368" s="179"/>
    </row>
    <row r="1369" spans="2:6" x14ac:dyDescent="0.25">
      <c r="B1369" s="172">
        <v>1358</v>
      </c>
      <c r="C1369" s="180"/>
      <c r="D1369" s="181"/>
      <c r="E1369" s="180"/>
      <c r="F1369" s="182"/>
    </row>
    <row r="1370" spans="2:6" x14ac:dyDescent="0.25">
      <c r="B1370" s="176">
        <v>1359</v>
      </c>
      <c r="C1370" s="177"/>
      <c r="D1370" s="178"/>
      <c r="E1370" s="177"/>
      <c r="F1370" s="179"/>
    </row>
    <row r="1371" spans="2:6" x14ac:dyDescent="0.25">
      <c r="B1371" s="172">
        <v>1360</v>
      </c>
      <c r="C1371" s="180"/>
      <c r="D1371" s="181"/>
      <c r="E1371" s="180"/>
      <c r="F1371" s="182"/>
    </row>
    <row r="1372" spans="2:6" x14ac:dyDescent="0.25">
      <c r="B1372" s="176">
        <v>1361</v>
      </c>
      <c r="C1372" s="177"/>
      <c r="D1372" s="178"/>
      <c r="E1372" s="177"/>
      <c r="F1372" s="179"/>
    </row>
    <row r="1373" spans="2:6" x14ac:dyDescent="0.25">
      <c r="B1373" s="172">
        <v>1362</v>
      </c>
      <c r="C1373" s="180"/>
      <c r="D1373" s="181"/>
      <c r="E1373" s="180"/>
      <c r="F1373" s="182"/>
    </row>
    <row r="1374" spans="2:6" x14ac:dyDescent="0.25">
      <c r="B1374" s="176">
        <v>1363</v>
      </c>
      <c r="C1374" s="177"/>
      <c r="D1374" s="178"/>
      <c r="E1374" s="177"/>
      <c r="F1374" s="179"/>
    </row>
    <row r="1375" spans="2:6" x14ac:dyDescent="0.25">
      <c r="B1375" s="172">
        <v>1364</v>
      </c>
      <c r="C1375" s="180"/>
      <c r="D1375" s="181"/>
      <c r="E1375" s="180"/>
      <c r="F1375" s="182"/>
    </row>
    <row r="1376" spans="2:6" x14ac:dyDescent="0.25">
      <c r="B1376" s="176">
        <v>1365</v>
      </c>
      <c r="C1376" s="177"/>
      <c r="D1376" s="178"/>
      <c r="E1376" s="177"/>
      <c r="F1376" s="179"/>
    </row>
    <row r="1377" spans="2:6" x14ac:dyDescent="0.25">
      <c r="B1377" s="172">
        <v>1366</v>
      </c>
      <c r="C1377" s="180"/>
      <c r="D1377" s="181"/>
      <c r="E1377" s="180"/>
      <c r="F1377" s="182"/>
    </row>
    <row r="1378" spans="2:6" x14ac:dyDescent="0.25">
      <c r="B1378" s="176">
        <v>1367</v>
      </c>
      <c r="C1378" s="177"/>
      <c r="D1378" s="178"/>
      <c r="E1378" s="177"/>
      <c r="F1378" s="179"/>
    </row>
    <row r="1379" spans="2:6" x14ac:dyDescent="0.25">
      <c r="B1379" s="172">
        <v>1368</v>
      </c>
      <c r="C1379" s="180"/>
      <c r="D1379" s="181"/>
      <c r="E1379" s="180"/>
      <c r="F1379" s="182"/>
    </row>
    <row r="1380" spans="2:6" x14ac:dyDescent="0.25">
      <c r="B1380" s="176">
        <v>1369</v>
      </c>
      <c r="C1380" s="177"/>
      <c r="D1380" s="178"/>
      <c r="E1380" s="177"/>
      <c r="F1380" s="179"/>
    </row>
    <row r="1381" spans="2:6" x14ac:dyDescent="0.25">
      <c r="B1381" s="172">
        <v>1370</v>
      </c>
      <c r="C1381" s="180"/>
      <c r="D1381" s="181"/>
      <c r="E1381" s="180"/>
      <c r="F1381" s="182"/>
    </row>
    <row r="1382" spans="2:6" x14ac:dyDescent="0.25">
      <c r="B1382" s="176">
        <v>1371</v>
      </c>
      <c r="C1382" s="177"/>
      <c r="D1382" s="178"/>
      <c r="E1382" s="177"/>
      <c r="F1382" s="179"/>
    </row>
    <row r="1383" spans="2:6" x14ac:dyDescent="0.25">
      <c r="B1383" s="172">
        <v>1372</v>
      </c>
      <c r="C1383" s="180"/>
      <c r="D1383" s="181"/>
      <c r="E1383" s="180"/>
      <c r="F1383" s="182"/>
    </row>
    <row r="1384" spans="2:6" x14ac:dyDescent="0.25">
      <c r="B1384" s="176">
        <v>1373</v>
      </c>
      <c r="C1384" s="177"/>
      <c r="D1384" s="178"/>
      <c r="E1384" s="177"/>
      <c r="F1384" s="179"/>
    </row>
    <row r="1385" spans="2:6" x14ac:dyDescent="0.25">
      <c r="B1385" s="172">
        <v>1374</v>
      </c>
      <c r="C1385" s="180"/>
      <c r="D1385" s="181"/>
      <c r="E1385" s="180"/>
      <c r="F1385" s="182"/>
    </row>
    <row r="1386" spans="2:6" x14ac:dyDescent="0.25">
      <c r="B1386" s="176">
        <v>1375</v>
      </c>
      <c r="C1386" s="177"/>
      <c r="D1386" s="178"/>
      <c r="E1386" s="177"/>
      <c r="F1386" s="179"/>
    </row>
    <row r="1387" spans="2:6" x14ac:dyDescent="0.25">
      <c r="B1387" s="172">
        <v>1376</v>
      </c>
      <c r="C1387" s="180"/>
      <c r="D1387" s="181"/>
      <c r="E1387" s="180"/>
      <c r="F1387" s="182"/>
    </row>
    <row r="1388" spans="2:6" x14ac:dyDescent="0.25">
      <c r="B1388" s="176">
        <v>1377</v>
      </c>
      <c r="C1388" s="177"/>
      <c r="D1388" s="178"/>
      <c r="E1388" s="177"/>
      <c r="F1388" s="179"/>
    </row>
    <row r="1389" spans="2:6" x14ac:dyDescent="0.25">
      <c r="B1389" s="172">
        <v>1378</v>
      </c>
      <c r="C1389" s="180"/>
      <c r="D1389" s="181"/>
      <c r="E1389" s="180"/>
      <c r="F1389" s="182"/>
    </row>
    <row r="1390" spans="2:6" x14ac:dyDescent="0.25">
      <c r="B1390" s="176">
        <v>1379</v>
      </c>
      <c r="C1390" s="177"/>
      <c r="D1390" s="178"/>
      <c r="E1390" s="177"/>
      <c r="F1390" s="179"/>
    </row>
    <row r="1391" spans="2:6" x14ac:dyDescent="0.25">
      <c r="B1391" s="172">
        <v>1380</v>
      </c>
      <c r="C1391" s="180"/>
      <c r="D1391" s="181"/>
      <c r="E1391" s="180"/>
      <c r="F1391" s="182"/>
    </row>
    <row r="1392" spans="2:6" x14ac:dyDescent="0.25">
      <c r="B1392" s="176">
        <v>1381</v>
      </c>
      <c r="C1392" s="177"/>
      <c r="D1392" s="178"/>
      <c r="E1392" s="177"/>
      <c r="F1392" s="179"/>
    </row>
    <row r="1393" spans="2:6" x14ac:dyDescent="0.25">
      <c r="B1393" s="172">
        <v>1382</v>
      </c>
      <c r="C1393" s="180"/>
      <c r="D1393" s="181"/>
      <c r="E1393" s="180"/>
      <c r="F1393" s="182"/>
    </row>
    <row r="1394" spans="2:6" x14ac:dyDescent="0.25">
      <c r="B1394" s="176">
        <v>1383</v>
      </c>
      <c r="C1394" s="177"/>
      <c r="D1394" s="178"/>
      <c r="E1394" s="177"/>
      <c r="F1394" s="179"/>
    </row>
    <row r="1395" spans="2:6" x14ac:dyDescent="0.25">
      <c r="B1395" s="172">
        <v>1384</v>
      </c>
      <c r="C1395" s="180"/>
      <c r="D1395" s="181"/>
      <c r="E1395" s="180"/>
      <c r="F1395" s="182"/>
    </row>
    <row r="1396" spans="2:6" x14ac:dyDescent="0.25">
      <c r="B1396" s="176">
        <v>1385</v>
      </c>
      <c r="C1396" s="177"/>
      <c r="D1396" s="178"/>
      <c r="E1396" s="177"/>
      <c r="F1396" s="179"/>
    </row>
    <row r="1397" spans="2:6" x14ac:dyDescent="0.25">
      <c r="B1397" s="172">
        <v>1386</v>
      </c>
      <c r="C1397" s="180"/>
      <c r="D1397" s="181"/>
      <c r="E1397" s="180"/>
      <c r="F1397" s="182"/>
    </row>
    <row r="1398" spans="2:6" x14ac:dyDescent="0.25">
      <c r="B1398" s="176">
        <v>1387</v>
      </c>
      <c r="C1398" s="177"/>
      <c r="D1398" s="178"/>
      <c r="E1398" s="177"/>
      <c r="F1398" s="179"/>
    </row>
    <row r="1399" spans="2:6" x14ac:dyDescent="0.25">
      <c r="B1399" s="172">
        <v>1388</v>
      </c>
      <c r="C1399" s="180"/>
      <c r="D1399" s="181"/>
      <c r="E1399" s="180"/>
      <c r="F1399" s="182"/>
    </row>
    <row r="1400" spans="2:6" x14ac:dyDescent="0.25">
      <c r="B1400" s="176">
        <v>1389</v>
      </c>
      <c r="C1400" s="177"/>
      <c r="D1400" s="178"/>
      <c r="E1400" s="177"/>
      <c r="F1400" s="179"/>
    </row>
    <row r="1401" spans="2:6" x14ac:dyDescent="0.25">
      <c r="B1401" s="172">
        <v>1390</v>
      </c>
      <c r="C1401" s="180"/>
      <c r="D1401" s="181"/>
      <c r="E1401" s="180"/>
      <c r="F1401" s="182"/>
    </row>
    <row r="1402" spans="2:6" x14ac:dyDescent="0.25">
      <c r="B1402" s="176">
        <v>1391</v>
      </c>
      <c r="C1402" s="177"/>
      <c r="D1402" s="178"/>
      <c r="E1402" s="177"/>
      <c r="F1402" s="179"/>
    </row>
    <row r="1403" spans="2:6" x14ac:dyDescent="0.25">
      <c r="B1403" s="172">
        <v>1392</v>
      </c>
      <c r="C1403" s="180"/>
      <c r="D1403" s="181"/>
      <c r="E1403" s="180"/>
      <c r="F1403" s="182"/>
    </row>
    <row r="1404" spans="2:6" x14ac:dyDescent="0.25">
      <c r="B1404" s="176">
        <v>1393</v>
      </c>
      <c r="C1404" s="177"/>
      <c r="D1404" s="178"/>
      <c r="E1404" s="177"/>
      <c r="F1404" s="179"/>
    </row>
    <row r="1405" spans="2:6" x14ac:dyDescent="0.25">
      <c r="B1405" s="172">
        <v>1394</v>
      </c>
      <c r="C1405" s="180"/>
      <c r="D1405" s="181"/>
      <c r="E1405" s="180"/>
      <c r="F1405" s="182"/>
    </row>
    <row r="1406" spans="2:6" x14ac:dyDescent="0.25">
      <c r="B1406" s="176">
        <v>1395</v>
      </c>
      <c r="C1406" s="177"/>
      <c r="D1406" s="178"/>
      <c r="E1406" s="177"/>
      <c r="F1406" s="179"/>
    </row>
    <row r="1407" spans="2:6" x14ac:dyDescent="0.25">
      <c r="B1407" s="172">
        <v>1396</v>
      </c>
      <c r="C1407" s="180"/>
      <c r="D1407" s="181"/>
      <c r="E1407" s="180"/>
      <c r="F1407" s="182"/>
    </row>
    <row r="1408" spans="2:6" x14ac:dyDescent="0.25">
      <c r="B1408" s="176">
        <v>1397</v>
      </c>
      <c r="C1408" s="177"/>
      <c r="D1408" s="178"/>
      <c r="E1408" s="177"/>
      <c r="F1408" s="179"/>
    </row>
    <row r="1409" spans="2:6" x14ac:dyDescent="0.25">
      <c r="B1409" s="172">
        <v>1398</v>
      </c>
      <c r="C1409" s="180"/>
      <c r="D1409" s="181"/>
      <c r="E1409" s="180"/>
      <c r="F1409" s="182"/>
    </row>
    <row r="1410" spans="2:6" x14ac:dyDescent="0.25">
      <c r="B1410" s="176">
        <v>1399</v>
      </c>
      <c r="C1410" s="177"/>
      <c r="D1410" s="178"/>
      <c r="E1410" s="177"/>
      <c r="F1410" s="179"/>
    </row>
    <row r="1411" spans="2:6" x14ac:dyDescent="0.25">
      <c r="B1411" s="172">
        <v>1400</v>
      </c>
      <c r="C1411" s="180"/>
      <c r="D1411" s="181"/>
      <c r="E1411" s="180"/>
      <c r="F1411" s="182"/>
    </row>
    <row r="1412" spans="2:6" x14ac:dyDescent="0.25">
      <c r="B1412" s="176">
        <v>1401</v>
      </c>
      <c r="C1412" s="177"/>
      <c r="D1412" s="178"/>
      <c r="E1412" s="177"/>
      <c r="F1412" s="179"/>
    </row>
    <row r="1413" spans="2:6" x14ac:dyDescent="0.25">
      <c r="B1413" s="172">
        <v>1402</v>
      </c>
      <c r="C1413" s="180"/>
      <c r="D1413" s="181"/>
      <c r="E1413" s="180"/>
      <c r="F1413" s="182"/>
    </row>
    <row r="1414" spans="2:6" x14ac:dyDescent="0.25">
      <c r="B1414" s="176">
        <v>1403</v>
      </c>
      <c r="C1414" s="177"/>
      <c r="D1414" s="178"/>
      <c r="E1414" s="177"/>
      <c r="F1414" s="179"/>
    </row>
    <row r="1415" spans="2:6" x14ac:dyDescent="0.25">
      <c r="B1415" s="172">
        <v>1404</v>
      </c>
      <c r="C1415" s="180"/>
      <c r="D1415" s="181"/>
      <c r="E1415" s="180"/>
      <c r="F1415" s="182"/>
    </row>
    <row r="1416" spans="2:6" x14ac:dyDescent="0.25">
      <c r="B1416" s="176">
        <v>1405</v>
      </c>
      <c r="C1416" s="177"/>
      <c r="D1416" s="178"/>
      <c r="E1416" s="177"/>
      <c r="F1416" s="179"/>
    </row>
    <row r="1417" spans="2:6" x14ac:dyDescent="0.25">
      <c r="B1417" s="172">
        <v>1406</v>
      </c>
      <c r="C1417" s="180"/>
      <c r="D1417" s="181"/>
      <c r="E1417" s="180"/>
      <c r="F1417" s="182"/>
    </row>
    <row r="1418" spans="2:6" x14ac:dyDescent="0.25">
      <c r="B1418" s="176">
        <v>1407</v>
      </c>
      <c r="C1418" s="177"/>
      <c r="D1418" s="178"/>
      <c r="E1418" s="177"/>
      <c r="F1418" s="179"/>
    </row>
    <row r="1419" spans="2:6" x14ac:dyDescent="0.25">
      <c r="B1419" s="172">
        <v>1408</v>
      </c>
      <c r="C1419" s="180"/>
      <c r="D1419" s="181"/>
      <c r="E1419" s="180"/>
      <c r="F1419" s="182"/>
    </row>
    <row r="1420" spans="2:6" x14ac:dyDescent="0.25">
      <c r="B1420" s="176">
        <v>1409</v>
      </c>
      <c r="C1420" s="177"/>
      <c r="D1420" s="178"/>
      <c r="E1420" s="177"/>
      <c r="F1420" s="179"/>
    </row>
    <row r="1421" spans="2:6" x14ac:dyDescent="0.25">
      <c r="B1421" s="172">
        <v>1410</v>
      </c>
      <c r="C1421" s="180"/>
      <c r="D1421" s="181"/>
      <c r="E1421" s="180"/>
      <c r="F1421" s="182"/>
    </row>
    <row r="1422" spans="2:6" x14ac:dyDescent="0.25">
      <c r="B1422" s="176">
        <v>1411</v>
      </c>
      <c r="C1422" s="177"/>
      <c r="D1422" s="178"/>
      <c r="E1422" s="177"/>
      <c r="F1422" s="179"/>
    </row>
    <row r="1423" spans="2:6" x14ac:dyDescent="0.25">
      <c r="B1423" s="172">
        <v>1412</v>
      </c>
      <c r="C1423" s="180"/>
      <c r="D1423" s="181"/>
      <c r="E1423" s="180"/>
      <c r="F1423" s="182"/>
    </row>
    <row r="1424" spans="2:6" x14ac:dyDescent="0.25">
      <c r="B1424" s="176">
        <v>1413</v>
      </c>
      <c r="C1424" s="177"/>
      <c r="D1424" s="178"/>
      <c r="E1424" s="177"/>
      <c r="F1424" s="179"/>
    </row>
    <row r="1425" spans="2:6" x14ac:dyDescent="0.25">
      <c r="B1425" s="172">
        <v>1414</v>
      </c>
      <c r="C1425" s="180"/>
      <c r="D1425" s="181"/>
      <c r="E1425" s="180"/>
      <c r="F1425" s="182"/>
    </row>
    <row r="1426" spans="2:6" x14ac:dyDescent="0.25">
      <c r="B1426" s="176">
        <v>1415</v>
      </c>
      <c r="C1426" s="177"/>
      <c r="D1426" s="178"/>
      <c r="E1426" s="177"/>
      <c r="F1426" s="179"/>
    </row>
    <row r="1427" spans="2:6" x14ac:dyDescent="0.25">
      <c r="B1427" s="172">
        <v>1416</v>
      </c>
      <c r="C1427" s="180"/>
      <c r="D1427" s="181"/>
      <c r="E1427" s="180"/>
      <c r="F1427" s="182"/>
    </row>
    <row r="1428" spans="2:6" x14ac:dyDescent="0.25">
      <c r="B1428" s="176">
        <v>1417</v>
      </c>
      <c r="C1428" s="177"/>
      <c r="D1428" s="178"/>
      <c r="E1428" s="177"/>
      <c r="F1428" s="179"/>
    </row>
    <row r="1429" spans="2:6" x14ac:dyDescent="0.25">
      <c r="B1429" s="172">
        <v>1418</v>
      </c>
      <c r="C1429" s="180"/>
      <c r="D1429" s="181"/>
      <c r="E1429" s="180"/>
      <c r="F1429" s="182"/>
    </row>
    <row r="1430" spans="2:6" x14ac:dyDescent="0.25">
      <c r="B1430" s="176">
        <v>1419</v>
      </c>
      <c r="C1430" s="177"/>
      <c r="D1430" s="178"/>
      <c r="E1430" s="177"/>
      <c r="F1430" s="179"/>
    </row>
    <row r="1431" spans="2:6" x14ac:dyDescent="0.25">
      <c r="B1431" s="172">
        <v>1420</v>
      </c>
      <c r="C1431" s="180"/>
      <c r="D1431" s="181"/>
      <c r="E1431" s="180"/>
      <c r="F1431" s="182"/>
    </row>
    <row r="1432" spans="2:6" x14ac:dyDescent="0.25">
      <c r="B1432" s="176">
        <v>1421</v>
      </c>
      <c r="C1432" s="177"/>
      <c r="D1432" s="178"/>
      <c r="E1432" s="177"/>
      <c r="F1432" s="179"/>
    </row>
    <row r="1433" spans="2:6" x14ac:dyDescent="0.25">
      <c r="B1433" s="172">
        <v>1422</v>
      </c>
      <c r="C1433" s="180"/>
      <c r="D1433" s="181"/>
      <c r="E1433" s="180"/>
      <c r="F1433" s="182"/>
    </row>
    <row r="1434" spans="2:6" x14ac:dyDescent="0.25">
      <c r="B1434" s="176">
        <v>1423</v>
      </c>
      <c r="C1434" s="177"/>
      <c r="D1434" s="178"/>
      <c r="E1434" s="177"/>
      <c r="F1434" s="179"/>
    </row>
    <row r="1435" spans="2:6" x14ac:dyDescent="0.25">
      <c r="B1435" s="172">
        <v>1424</v>
      </c>
      <c r="C1435" s="180"/>
      <c r="D1435" s="181"/>
      <c r="E1435" s="180"/>
      <c r="F1435" s="182"/>
    </row>
    <row r="1436" spans="2:6" x14ac:dyDescent="0.25">
      <c r="B1436" s="176">
        <v>1425</v>
      </c>
      <c r="C1436" s="177"/>
      <c r="D1436" s="178"/>
      <c r="E1436" s="177"/>
      <c r="F1436" s="179"/>
    </row>
    <row r="1437" spans="2:6" x14ac:dyDescent="0.25">
      <c r="B1437" s="172">
        <v>1426</v>
      </c>
      <c r="C1437" s="180"/>
      <c r="D1437" s="181"/>
      <c r="E1437" s="180"/>
      <c r="F1437" s="182"/>
    </row>
    <row r="1438" spans="2:6" x14ac:dyDescent="0.25">
      <c r="B1438" s="176">
        <v>1427</v>
      </c>
      <c r="C1438" s="177"/>
      <c r="D1438" s="178"/>
      <c r="E1438" s="177"/>
      <c r="F1438" s="179"/>
    </row>
    <row r="1439" spans="2:6" x14ac:dyDescent="0.25">
      <c r="B1439" s="172">
        <v>1428</v>
      </c>
      <c r="C1439" s="180"/>
      <c r="D1439" s="181"/>
      <c r="E1439" s="180"/>
      <c r="F1439" s="182"/>
    </row>
    <row r="1440" spans="2:6" x14ac:dyDescent="0.25">
      <c r="B1440" s="176">
        <v>1429</v>
      </c>
      <c r="C1440" s="177"/>
      <c r="D1440" s="178"/>
      <c r="E1440" s="177"/>
      <c r="F1440" s="179"/>
    </row>
    <row r="1441" spans="2:6" x14ac:dyDescent="0.25">
      <c r="B1441" s="172">
        <v>1430</v>
      </c>
      <c r="C1441" s="180"/>
      <c r="D1441" s="181"/>
      <c r="E1441" s="180"/>
      <c r="F1441" s="182"/>
    </row>
    <row r="1442" spans="2:6" x14ac:dyDescent="0.25">
      <c r="B1442" s="176">
        <v>1431</v>
      </c>
      <c r="C1442" s="177"/>
      <c r="D1442" s="178"/>
      <c r="E1442" s="177"/>
      <c r="F1442" s="179"/>
    </row>
    <row r="1443" spans="2:6" x14ac:dyDescent="0.25">
      <c r="B1443" s="172">
        <v>1432</v>
      </c>
      <c r="C1443" s="180"/>
      <c r="D1443" s="181"/>
      <c r="E1443" s="180"/>
      <c r="F1443" s="182"/>
    </row>
    <row r="1444" spans="2:6" x14ac:dyDescent="0.25">
      <c r="B1444" s="176">
        <v>1433</v>
      </c>
      <c r="C1444" s="177"/>
      <c r="D1444" s="178"/>
      <c r="E1444" s="177"/>
      <c r="F1444" s="179"/>
    </row>
    <row r="1445" spans="2:6" x14ac:dyDescent="0.25">
      <c r="B1445" s="172">
        <v>1434</v>
      </c>
      <c r="C1445" s="180"/>
      <c r="D1445" s="181"/>
      <c r="E1445" s="180"/>
      <c r="F1445" s="182"/>
    </row>
    <row r="1446" spans="2:6" x14ac:dyDescent="0.25">
      <c r="B1446" s="176">
        <v>1435</v>
      </c>
      <c r="C1446" s="177"/>
      <c r="D1446" s="178"/>
      <c r="E1446" s="177"/>
      <c r="F1446" s="179"/>
    </row>
    <row r="1447" spans="2:6" x14ac:dyDescent="0.25">
      <c r="B1447" s="172">
        <v>1436</v>
      </c>
      <c r="C1447" s="180"/>
      <c r="D1447" s="181"/>
      <c r="E1447" s="180"/>
      <c r="F1447" s="182"/>
    </row>
    <row r="1448" spans="2:6" x14ac:dyDescent="0.25">
      <c r="B1448" s="176">
        <v>1437</v>
      </c>
      <c r="C1448" s="177"/>
      <c r="D1448" s="178"/>
      <c r="E1448" s="177"/>
      <c r="F1448" s="179"/>
    </row>
    <row r="1449" spans="2:6" x14ac:dyDescent="0.25">
      <c r="B1449" s="172">
        <v>1438</v>
      </c>
      <c r="C1449" s="180"/>
      <c r="D1449" s="181"/>
      <c r="E1449" s="180"/>
      <c r="F1449" s="182"/>
    </row>
    <row r="1450" spans="2:6" x14ac:dyDescent="0.25">
      <c r="B1450" s="176">
        <v>1439</v>
      </c>
      <c r="C1450" s="177"/>
      <c r="D1450" s="178"/>
      <c r="E1450" s="177"/>
      <c r="F1450" s="179"/>
    </row>
    <row r="1451" spans="2:6" x14ac:dyDescent="0.25">
      <c r="B1451" s="172">
        <v>1440</v>
      </c>
      <c r="C1451" s="180"/>
      <c r="D1451" s="181"/>
      <c r="E1451" s="180"/>
      <c r="F1451" s="182"/>
    </row>
    <row r="1452" spans="2:6" x14ac:dyDescent="0.25">
      <c r="B1452" s="176">
        <v>1441</v>
      </c>
      <c r="C1452" s="177"/>
      <c r="D1452" s="178"/>
      <c r="E1452" s="177"/>
      <c r="F1452" s="179"/>
    </row>
    <row r="1453" spans="2:6" x14ac:dyDescent="0.25">
      <c r="B1453" s="172">
        <v>1442</v>
      </c>
      <c r="C1453" s="180"/>
      <c r="D1453" s="181"/>
      <c r="E1453" s="180"/>
      <c r="F1453" s="182"/>
    </row>
    <row r="1454" spans="2:6" x14ac:dyDescent="0.25">
      <c r="B1454" s="176">
        <v>1443</v>
      </c>
      <c r="C1454" s="177"/>
      <c r="D1454" s="178"/>
      <c r="E1454" s="177"/>
      <c r="F1454" s="179"/>
    </row>
    <row r="1455" spans="2:6" x14ac:dyDescent="0.25">
      <c r="B1455" s="172">
        <v>1444</v>
      </c>
      <c r="C1455" s="180"/>
      <c r="D1455" s="181"/>
      <c r="E1455" s="180"/>
      <c r="F1455" s="182"/>
    </row>
    <row r="1456" spans="2:6" x14ac:dyDescent="0.25">
      <c r="B1456" s="176">
        <v>1445</v>
      </c>
      <c r="C1456" s="177"/>
      <c r="D1456" s="178"/>
      <c r="E1456" s="177"/>
      <c r="F1456" s="179"/>
    </row>
    <row r="1457" spans="2:6" x14ac:dyDescent="0.25">
      <c r="B1457" s="172">
        <v>1446</v>
      </c>
      <c r="C1457" s="180"/>
      <c r="D1457" s="181"/>
      <c r="E1457" s="180"/>
      <c r="F1457" s="182"/>
    </row>
    <row r="1458" spans="2:6" x14ac:dyDescent="0.25">
      <c r="B1458" s="176">
        <v>1447</v>
      </c>
      <c r="C1458" s="177"/>
      <c r="D1458" s="178"/>
      <c r="E1458" s="177"/>
      <c r="F1458" s="179"/>
    </row>
    <row r="1459" spans="2:6" x14ac:dyDescent="0.25">
      <c r="B1459" s="172">
        <v>1448</v>
      </c>
      <c r="C1459" s="180"/>
      <c r="D1459" s="181"/>
      <c r="E1459" s="180"/>
      <c r="F1459" s="182"/>
    </row>
    <row r="1460" spans="2:6" x14ac:dyDescent="0.25">
      <c r="B1460" s="176">
        <v>1449</v>
      </c>
      <c r="C1460" s="177"/>
      <c r="D1460" s="178"/>
      <c r="E1460" s="177"/>
      <c r="F1460" s="179"/>
    </row>
    <row r="1461" spans="2:6" x14ac:dyDescent="0.25">
      <c r="B1461" s="172">
        <v>1450</v>
      </c>
      <c r="C1461" s="180"/>
      <c r="D1461" s="181"/>
      <c r="E1461" s="180"/>
      <c r="F1461" s="182"/>
    </row>
    <row r="1462" spans="2:6" x14ac:dyDescent="0.25">
      <c r="B1462" s="176">
        <v>1451</v>
      </c>
      <c r="C1462" s="177"/>
      <c r="D1462" s="178"/>
      <c r="E1462" s="177"/>
      <c r="F1462" s="179"/>
    </row>
    <row r="1463" spans="2:6" x14ac:dyDescent="0.25">
      <c r="B1463" s="172">
        <v>1452</v>
      </c>
      <c r="C1463" s="180"/>
      <c r="D1463" s="181"/>
      <c r="E1463" s="180"/>
      <c r="F1463" s="182"/>
    </row>
    <row r="1464" spans="2:6" x14ac:dyDescent="0.25">
      <c r="B1464" s="176">
        <v>1453</v>
      </c>
      <c r="C1464" s="177"/>
      <c r="D1464" s="178"/>
      <c r="E1464" s="177"/>
      <c r="F1464" s="179"/>
    </row>
    <row r="1465" spans="2:6" x14ac:dyDescent="0.25">
      <c r="B1465" s="172">
        <v>1454</v>
      </c>
      <c r="C1465" s="180"/>
      <c r="D1465" s="181"/>
      <c r="E1465" s="180"/>
      <c r="F1465" s="182"/>
    </row>
    <row r="1466" spans="2:6" x14ac:dyDescent="0.25">
      <c r="B1466" s="176">
        <v>1455</v>
      </c>
      <c r="C1466" s="177"/>
      <c r="D1466" s="178"/>
      <c r="E1466" s="177"/>
      <c r="F1466" s="179"/>
    </row>
    <row r="1467" spans="2:6" x14ac:dyDescent="0.25">
      <c r="B1467" s="172">
        <v>1456</v>
      </c>
      <c r="C1467" s="180"/>
      <c r="D1467" s="181"/>
      <c r="E1467" s="180"/>
      <c r="F1467" s="182"/>
    </row>
    <row r="1468" spans="2:6" x14ac:dyDescent="0.25">
      <c r="B1468" s="176">
        <v>1457</v>
      </c>
      <c r="C1468" s="177"/>
      <c r="D1468" s="178"/>
      <c r="E1468" s="177"/>
      <c r="F1468" s="179"/>
    </row>
    <row r="1469" spans="2:6" x14ac:dyDescent="0.25">
      <c r="B1469" s="172">
        <v>1458</v>
      </c>
      <c r="C1469" s="180"/>
      <c r="D1469" s="181"/>
      <c r="E1469" s="180"/>
      <c r="F1469" s="182"/>
    </row>
    <row r="1470" spans="2:6" x14ac:dyDescent="0.25">
      <c r="B1470" s="176">
        <v>1459</v>
      </c>
      <c r="C1470" s="177"/>
      <c r="D1470" s="178"/>
      <c r="E1470" s="177"/>
      <c r="F1470" s="179"/>
    </row>
    <row r="1471" spans="2:6" x14ac:dyDescent="0.25">
      <c r="B1471" s="172">
        <v>1460</v>
      </c>
      <c r="C1471" s="180"/>
      <c r="D1471" s="181"/>
      <c r="E1471" s="180"/>
      <c r="F1471" s="182"/>
    </row>
    <row r="1472" spans="2:6" x14ac:dyDescent="0.25">
      <c r="B1472" s="176">
        <v>1461</v>
      </c>
      <c r="C1472" s="177"/>
      <c r="D1472" s="178"/>
      <c r="E1472" s="177"/>
      <c r="F1472" s="179"/>
    </row>
    <row r="1473" spans="2:6" x14ac:dyDescent="0.25">
      <c r="B1473" s="172">
        <v>1462</v>
      </c>
      <c r="C1473" s="180"/>
      <c r="D1473" s="181"/>
      <c r="E1473" s="180"/>
      <c r="F1473" s="182"/>
    </row>
    <row r="1474" spans="2:6" x14ac:dyDescent="0.25">
      <c r="B1474" s="176">
        <v>1463</v>
      </c>
      <c r="C1474" s="177"/>
      <c r="D1474" s="178"/>
      <c r="E1474" s="177"/>
      <c r="F1474" s="179"/>
    </row>
    <row r="1475" spans="2:6" x14ac:dyDescent="0.25">
      <c r="B1475" s="172">
        <v>1464</v>
      </c>
      <c r="C1475" s="180"/>
      <c r="D1475" s="181"/>
      <c r="E1475" s="180"/>
      <c r="F1475" s="182"/>
    </row>
    <row r="1476" spans="2:6" x14ac:dyDescent="0.25">
      <c r="B1476" s="176">
        <v>1465</v>
      </c>
      <c r="C1476" s="177"/>
      <c r="D1476" s="178"/>
      <c r="E1476" s="177"/>
      <c r="F1476" s="179"/>
    </row>
    <row r="1477" spans="2:6" x14ac:dyDescent="0.25">
      <c r="B1477" s="172">
        <v>1466</v>
      </c>
      <c r="C1477" s="180"/>
      <c r="D1477" s="181"/>
      <c r="E1477" s="180"/>
      <c r="F1477" s="182"/>
    </row>
    <row r="1478" spans="2:6" x14ac:dyDescent="0.25">
      <c r="B1478" s="176">
        <v>1467</v>
      </c>
      <c r="C1478" s="177"/>
      <c r="D1478" s="178"/>
      <c r="E1478" s="177"/>
      <c r="F1478" s="179"/>
    </row>
    <row r="1479" spans="2:6" x14ac:dyDescent="0.25">
      <c r="B1479" s="172">
        <v>1468</v>
      </c>
      <c r="C1479" s="180"/>
      <c r="D1479" s="181"/>
      <c r="E1479" s="180"/>
      <c r="F1479" s="182"/>
    </row>
    <row r="1480" spans="2:6" x14ac:dyDescent="0.25">
      <c r="B1480" s="176">
        <v>1469</v>
      </c>
      <c r="C1480" s="177"/>
      <c r="D1480" s="178"/>
      <c r="E1480" s="177"/>
      <c r="F1480" s="179"/>
    </row>
    <row r="1481" spans="2:6" x14ac:dyDescent="0.25">
      <c r="B1481" s="172">
        <v>1470</v>
      </c>
      <c r="C1481" s="180"/>
      <c r="D1481" s="181"/>
      <c r="E1481" s="180"/>
      <c r="F1481" s="182"/>
    </row>
    <row r="1482" spans="2:6" x14ac:dyDescent="0.25">
      <c r="B1482" s="176">
        <v>1471</v>
      </c>
      <c r="C1482" s="177"/>
      <c r="D1482" s="178"/>
      <c r="E1482" s="177"/>
      <c r="F1482" s="179"/>
    </row>
    <row r="1483" spans="2:6" x14ac:dyDescent="0.25">
      <c r="B1483" s="172">
        <v>1472</v>
      </c>
      <c r="C1483" s="180"/>
      <c r="D1483" s="181"/>
      <c r="E1483" s="180"/>
      <c r="F1483" s="182"/>
    </row>
    <row r="1484" spans="2:6" x14ac:dyDescent="0.25">
      <c r="B1484" s="176">
        <v>1473</v>
      </c>
      <c r="C1484" s="177"/>
      <c r="D1484" s="178"/>
      <c r="E1484" s="177"/>
      <c r="F1484" s="179"/>
    </row>
    <row r="1485" spans="2:6" x14ac:dyDescent="0.25">
      <c r="B1485" s="172">
        <v>1474</v>
      </c>
      <c r="C1485" s="180"/>
      <c r="D1485" s="181"/>
      <c r="E1485" s="180"/>
      <c r="F1485" s="182"/>
    </row>
    <row r="1486" spans="2:6" x14ac:dyDescent="0.25">
      <c r="B1486" s="176">
        <v>1475</v>
      </c>
      <c r="C1486" s="177"/>
      <c r="D1486" s="178"/>
      <c r="E1486" s="177"/>
      <c r="F1486" s="179"/>
    </row>
    <row r="1487" spans="2:6" x14ac:dyDescent="0.25">
      <c r="B1487" s="172">
        <v>1476</v>
      </c>
      <c r="C1487" s="180"/>
      <c r="D1487" s="181"/>
      <c r="E1487" s="180"/>
      <c r="F1487" s="182"/>
    </row>
    <row r="1488" spans="2:6" x14ac:dyDescent="0.25">
      <c r="B1488" s="176">
        <v>1477</v>
      </c>
      <c r="C1488" s="177"/>
      <c r="D1488" s="178"/>
      <c r="E1488" s="177"/>
      <c r="F1488" s="179"/>
    </row>
    <row r="1489" spans="2:6" x14ac:dyDescent="0.25">
      <c r="B1489" s="172">
        <v>1478</v>
      </c>
      <c r="C1489" s="180"/>
      <c r="D1489" s="181"/>
      <c r="E1489" s="180"/>
      <c r="F1489" s="182"/>
    </row>
    <row r="1490" spans="2:6" x14ac:dyDescent="0.25">
      <c r="B1490" s="176">
        <v>1479</v>
      </c>
      <c r="C1490" s="177"/>
      <c r="D1490" s="178"/>
      <c r="E1490" s="177"/>
      <c r="F1490" s="179"/>
    </row>
    <row r="1491" spans="2:6" x14ac:dyDescent="0.25">
      <c r="B1491" s="172">
        <v>1480</v>
      </c>
      <c r="C1491" s="180"/>
      <c r="D1491" s="181"/>
      <c r="E1491" s="180"/>
      <c r="F1491" s="182"/>
    </row>
    <row r="1492" spans="2:6" x14ac:dyDescent="0.25">
      <c r="B1492" s="176">
        <v>1481</v>
      </c>
      <c r="C1492" s="177"/>
      <c r="D1492" s="178"/>
      <c r="E1492" s="177"/>
      <c r="F1492" s="179"/>
    </row>
    <row r="1493" spans="2:6" x14ac:dyDescent="0.25">
      <c r="B1493" s="172">
        <v>1482</v>
      </c>
      <c r="C1493" s="180"/>
      <c r="D1493" s="181"/>
      <c r="E1493" s="180"/>
      <c r="F1493" s="182"/>
    </row>
    <row r="1494" spans="2:6" x14ac:dyDescent="0.25">
      <c r="B1494" s="176">
        <v>1483</v>
      </c>
      <c r="C1494" s="177"/>
      <c r="D1494" s="178"/>
      <c r="E1494" s="177"/>
      <c r="F1494" s="179"/>
    </row>
    <row r="1495" spans="2:6" x14ac:dyDescent="0.25">
      <c r="B1495" s="172">
        <v>1484</v>
      </c>
      <c r="C1495" s="180"/>
      <c r="D1495" s="181"/>
      <c r="E1495" s="180"/>
      <c r="F1495" s="182"/>
    </row>
    <row r="1496" spans="2:6" x14ac:dyDescent="0.25">
      <c r="B1496" s="176">
        <v>1485</v>
      </c>
      <c r="C1496" s="177"/>
      <c r="D1496" s="178"/>
      <c r="E1496" s="177"/>
      <c r="F1496" s="179"/>
    </row>
    <row r="1497" spans="2:6" x14ac:dyDescent="0.25">
      <c r="B1497" s="172">
        <v>1486</v>
      </c>
      <c r="C1497" s="180"/>
      <c r="D1497" s="181"/>
      <c r="E1497" s="180"/>
      <c r="F1497" s="182"/>
    </row>
    <row r="1498" spans="2:6" x14ac:dyDescent="0.25">
      <c r="B1498" s="176">
        <v>1487</v>
      </c>
      <c r="C1498" s="177"/>
      <c r="D1498" s="178"/>
      <c r="E1498" s="177"/>
      <c r="F1498" s="179"/>
    </row>
    <row r="1499" spans="2:6" x14ac:dyDescent="0.25">
      <c r="B1499" s="172">
        <v>1488</v>
      </c>
      <c r="C1499" s="180"/>
      <c r="D1499" s="181"/>
      <c r="E1499" s="180"/>
      <c r="F1499" s="182"/>
    </row>
    <row r="1500" spans="2:6" x14ac:dyDescent="0.25">
      <c r="B1500" s="176">
        <v>1489</v>
      </c>
      <c r="C1500" s="177"/>
      <c r="D1500" s="178"/>
      <c r="E1500" s="177"/>
      <c r="F1500" s="179"/>
    </row>
    <row r="1501" spans="2:6" x14ac:dyDescent="0.25">
      <c r="B1501" s="172">
        <v>1490</v>
      </c>
      <c r="C1501" s="180"/>
      <c r="D1501" s="181"/>
      <c r="E1501" s="180"/>
      <c r="F1501" s="182"/>
    </row>
    <row r="1502" spans="2:6" x14ac:dyDescent="0.25">
      <c r="B1502" s="176">
        <v>1491</v>
      </c>
      <c r="C1502" s="177"/>
      <c r="D1502" s="178"/>
      <c r="E1502" s="177"/>
      <c r="F1502" s="179"/>
    </row>
    <row r="1503" spans="2:6" x14ac:dyDescent="0.25">
      <c r="B1503" s="172">
        <v>1492</v>
      </c>
      <c r="C1503" s="180"/>
      <c r="D1503" s="181"/>
      <c r="E1503" s="180"/>
      <c r="F1503" s="182"/>
    </row>
    <row r="1504" spans="2:6" x14ac:dyDescent="0.25">
      <c r="B1504" s="176">
        <v>1493</v>
      </c>
      <c r="C1504" s="177"/>
      <c r="D1504" s="178"/>
      <c r="E1504" s="177"/>
      <c r="F1504" s="179"/>
    </row>
    <row r="1505" spans="2:6" x14ac:dyDescent="0.25">
      <c r="B1505" s="172">
        <v>1494</v>
      </c>
      <c r="C1505" s="180"/>
      <c r="D1505" s="181"/>
      <c r="E1505" s="180"/>
      <c r="F1505" s="182"/>
    </row>
    <row r="1506" spans="2:6" x14ac:dyDescent="0.25">
      <c r="B1506" s="176">
        <v>1495</v>
      </c>
      <c r="C1506" s="177"/>
      <c r="D1506" s="178"/>
      <c r="E1506" s="177"/>
      <c r="F1506" s="179"/>
    </row>
    <row r="1507" spans="2:6" x14ac:dyDescent="0.25">
      <c r="B1507" s="172">
        <v>1496</v>
      </c>
      <c r="C1507" s="180"/>
      <c r="D1507" s="181"/>
      <c r="E1507" s="180"/>
      <c r="F1507" s="182"/>
    </row>
    <row r="1508" spans="2:6" x14ac:dyDescent="0.25">
      <c r="B1508" s="176">
        <v>1497</v>
      </c>
      <c r="C1508" s="177"/>
      <c r="D1508" s="178"/>
      <c r="E1508" s="177"/>
      <c r="F1508" s="179"/>
    </row>
    <row r="1509" spans="2:6" x14ac:dyDescent="0.25">
      <c r="B1509" s="172">
        <v>1498</v>
      </c>
      <c r="C1509" s="180"/>
      <c r="D1509" s="181"/>
      <c r="E1509" s="180"/>
      <c r="F1509" s="182"/>
    </row>
    <row r="1510" spans="2:6" x14ac:dyDescent="0.25">
      <c r="B1510" s="176">
        <v>1499</v>
      </c>
      <c r="C1510" s="177"/>
      <c r="D1510" s="178"/>
      <c r="E1510" s="177"/>
      <c r="F1510" s="179"/>
    </row>
    <row r="1511" spans="2:6" x14ac:dyDescent="0.25">
      <c r="B1511" s="172">
        <v>1500</v>
      </c>
      <c r="C1511" s="180"/>
      <c r="D1511" s="181"/>
      <c r="E1511" s="180"/>
      <c r="F1511" s="182"/>
    </row>
    <row r="1512" spans="2:6" x14ac:dyDescent="0.25">
      <c r="B1512" s="176">
        <v>1501</v>
      </c>
      <c r="C1512" s="177"/>
      <c r="D1512" s="178"/>
      <c r="E1512" s="177"/>
      <c r="F1512" s="179"/>
    </row>
    <row r="1513" spans="2:6" x14ac:dyDescent="0.25">
      <c r="B1513" s="172">
        <v>1502</v>
      </c>
      <c r="C1513" s="180"/>
      <c r="D1513" s="181"/>
      <c r="E1513" s="180"/>
      <c r="F1513" s="182"/>
    </row>
    <row r="1514" spans="2:6" x14ac:dyDescent="0.25">
      <c r="B1514" s="176">
        <v>1503</v>
      </c>
      <c r="C1514" s="177"/>
      <c r="D1514" s="178"/>
      <c r="E1514" s="177"/>
      <c r="F1514" s="179"/>
    </row>
    <row r="1515" spans="2:6" x14ac:dyDescent="0.25">
      <c r="B1515" s="172">
        <v>1504</v>
      </c>
      <c r="C1515" s="180"/>
      <c r="D1515" s="181"/>
      <c r="E1515" s="180"/>
      <c r="F1515" s="182"/>
    </row>
    <row r="1516" spans="2:6" x14ac:dyDescent="0.25">
      <c r="B1516" s="176">
        <v>1505</v>
      </c>
      <c r="C1516" s="177"/>
      <c r="D1516" s="178"/>
      <c r="E1516" s="177"/>
      <c r="F1516" s="179"/>
    </row>
    <row r="1517" spans="2:6" x14ac:dyDescent="0.25">
      <c r="B1517" s="172">
        <v>1506</v>
      </c>
      <c r="C1517" s="180"/>
      <c r="D1517" s="181"/>
      <c r="E1517" s="180"/>
      <c r="F1517" s="182"/>
    </row>
    <row r="1518" spans="2:6" x14ac:dyDescent="0.25">
      <c r="B1518" s="176">
        <v>1507</v>
      </c>
      <c r="C1518" s="177"/>
      <c r="D1518" s="178"/>
      <c r="E1518" s="177"/>
      <c r="F1518" s="179"/>
    </row>
    <row r="1519" spans="2:6" x14ac:dyDescent="0.25">
      <c r="B1519" s="172">
        <v>1508</v>
      </c>
      <c r="C1519" s="180"/>
      <c r="D1519" s="181"/>
      <c r="E1519" s="180"/>
      <c r="F1519" s="182"/>
    </row>
    <row r="1520" spans="2:6" x14ac:dyDescent="0.25">
      <c r="B1520" s="176">
        <v>1509</v>
      </c>
      <c r="C1520" s="177"/>
      <c r="D1520" s="178"/>
      <c r="E1520" s="177"/>
      <c r="F1520" s="179"/>
    </row>
    <row r="1521" spans="2:6" x14ac:dyDescent="0.25">
      <c r="B1521" s="172">
        <v>1510</v>
      </c>
      <c r="C1521" s="180"/>
      <c r="D1521" s="181"/>
      <c r="E1521" s="180"/>
      <c r="F1521" s="182"/>
    </row>
    <row r="1522" spans="2:6" x14ac:dyDescent="0.25">
      <c r="B1522" s="176">
        <v>1511</v>
      </c>
      <c r="C1522" s="177"/>
      <c r="D1522" s="178"/>
      <c r="E1522" s="177"/>
      <c r="F1522" s="179"/>
    </row>
    <row r="1523" spans="2:6" x14ac:dyDescent="0.25">
      <c r="B1523" s="172">
        <v>1512</v>
      </c>
      <c r="C1523" s="180"/>
      <c r="D1523" s="181"/>
      <c r="E1523" s="180"/>
      <c r="F1523" s="182"/>
    </row>
    <row r="1524" spans="2:6" x14ac:dyDescent="0.25">
      <c r="B1524" s="176">
        <v>1513</v>
      </c>
      <c r="C1524" s="177"/>
      <c r="D1524" s="178"/>
      <c r="E1524" s="177"/>
      <c r="F1524" s="179"/>
    </row>
    <row r="1525" spans="2:6" x14ac:dyDescent="0.25">
      <c r="B1525" s="172">
        <v>1514</v>
      </c>
      <c r="C1525" s="180"/>
      <c r="D1525" s="181"/>
      <c r="E1525" s="180"/>
      <c r="F1525" s="182"/>
    </row>
    <row r="1526" spans="2:6" x14ac:dyDescent="0.25">
      <c r="B1526" s="176">
        <v>1515</v>
      </c>
      <c r="C1526" s="177"/>
      <c r="D1526" s="178"/>
      <c r="E1526" s="177"/>
      <c r="F1526" s="179"/>
    </row>
    <row r="1527" spans="2:6" x14ac:dyDescent="0.25">
      <c r="B1527" s="172">
        <v>1516</v>
      </c>
      <c r="C1527" s="180"/>
      <c r="D1527" s="181"/>
      <c r="E1527" s="180"/>
      <c r="F1527" s="182"/>
    </row>
    <row r="1528" spans="2:6" x14ac:dyDescent="0.25">
      <c r="B1528" s="176">
        <v>1517</v>
      </c>
      <c r="C1528" s="177"/>
      <c r="D1528" s="178"/>
      <c r="E1528" s="177"/>
      <c r="F1528" s="179"/>
    </row>
    <row r="1529" spans="2:6" x14ac:dyDescent="0.25">
      <c r="B1529" s="172">
        <v>1518</v>
      </c>
      <c r="C1529" s="180"/>
      <c r="D1529" s="181"/>
      <c r="E1529" s="180"/>
      <c r="F1529" s="182"/>
    </row>
    <row r="1530" spans="2:6" x14ac:dyDescent="0.25">
      <c r="B1530" s="176">
        <v>1519</v>
      </c>
      <c r="C1530" s="177"/>
      <c r="D1530" s="178"/>
      <c r="E1530" s="177"/>
      <c r="F1530" s="179"/>
    </row>
    <row r="1531" spans="2:6" x14ac:dyDescent="0.25">
      <c r="B1531" s="172">
        <v>1520</v>
      </c>
      <c r="C1531" s="180"/>
      <c r="D1531" s="181"/>
      <c r="E1531" s="180"/>
      <c r="F1531" s="182"/>
    </row>
    <row r="1532" spans="2:6" x14ac:dyDescent="0.25">
      <c r="B1532" s="176">
        <v>1521</v>
      </c>
      <c r="C1532" s="177"/>
      <c r="D1532" s="178"/>
      <c r="E1532" s="177"/>
      <c r="F1532" s="179"/>
    </row>
    <row r="1533" spans="2:6" x14ac:dyDescent="0.25">
      <c r="B1533" s="172">
        <v>1522</v>
      </c>
      <c r="C1533" s="180"/>
      <c r="D1533" s="181"/>
      <c r="E1533" s="180"/>
      <c r="F1533" s="182"/>
    </row>
    <row r="1534" spans="2:6" x14ac:dyDescent="0.25">
      <c r="B1534" s="176">
        <v>1523</v>
      </c>
      <c r="C1534" s="177"/>
      <c r="D1534" s="178"/>
      <c r="E1534" s="177"/>
      <c r="F1534" s="179"/>
    </row>
    <row r="1535" spans="2:6" x14ac:dyDescent="0.25">
      <c r="B1535" s="172">
        <v>1524</v>
      </c>
      <c r="C1535" s="180"/>
      <c r="D1535" s="181"/>
      <c r="E1535" s="180"/>
      <c r="F1535" s="182"/>
    </row>
    <row r="1536" spans="2:6" x14ac:dyDescent="0.25">
      <c r="B1536" s="176">
        <v>1525</v>
      </c>
      <c r="C1536" s="177"/>
      <c r="D1536" s="178"/>
      <c r="E1536" s="177"/>
      <c r="F1536" s="179"/>
    </row>
    <row r="1537" spans="2:6" x14ac:dyDescent="0.25">
      <c r="B1537" s="172">
        <v>1526</v>
      </c>
      <c r="C1537" s="180"/>
      <c r="D1537" s="181"/>
      <c r="E1537" s="180"/>
      <c r="F1537" s="182"/>
    </row>
    <row r="1538" spans="2:6" x14ac:dyDescent="0.25">
      <c r="B1538" s="176">
        <v>1527</v>
      </c>
      <c r="C1538" s="177"/>
      <c r="D1538" s="178"/>
      <c r="E1538" s="177"/>
      <c r="F1538" s="179"/>
    </row>
    <row r="1539" spans="2:6" x14ac:dyDescent="0.25">
      <c r="B1539" s="172">
        <v>1528</v>
      </c>
      <c r="C1539" s="180"/>
      <c r="D1539" s="181"/>
      <c r="E1539" s="180"/>
      <c r="F1539" s="182"/>
    </row>
    <row r="1540" spans="2:6" x14ac:dyDescent="0.25">
      <c r="B1540" s="176">
        <v>1529</v>
      </c>
      <c r="C1540" s="177"/>
      <c r="D1540" s="178"/>
      <c r="E1540" s="177"/>
      <c r="F1540" s="179"/>
    </row>
    <row r="1541" spans="2:6" x14ac:dyDescent="0.25">
      <c r="B1541" s="172">
        <v>1530</v>
      </c>
      <c r="C1541" s="180"/>
      <c r="D1541" s="181"/>
      <c r="E1541" s="180"/>
      <c r="F1541" s="182"/>
    </row>
    <row r="1542" spans="2:6" x14ac:dyDescent="0.25">
      <c r="B1542" s="176">
        <v>1531</v>
      </c>
      <c r="C1542" s="177"/>
      <c r="D1542" s="178"/>
      <c r="E1542" s="177"/>
      <c r="F1542" s="179"/>
    </row>
    <row r="1543" spans="2:6" x14ac:dyDescent="0.25">
      <c r="B1543" s="172">
        <v>1532</v>
      </c>
      <c r="C1543" s="180"/>
      <c r="D1543" s="181"/>
      <c r="E1543" s="180"/>
      <c r="F1543" s="182"/>
    </row>
    <row r="1544" spans="2:6" x14ac:dyDescent="0.25">
      <c r="B1544" s="176">
        <v>1533</v>
      </c>
      <c r="C1544" s="177"/>
      <c r="D1544" s="178"/>
      <c r="E1544" s="177"/>
      <c r="F1544" s="179"/>
    </row>
    <row r="1545" spans="2:6" x14ac:dyDescent="0.25">
      <c r="B1545" s="172">
        <v>1534</v>
      </c>
      <c r="C1545" s="180"/>
      <c r="D1545" s="181"/>
      <c r="E1545" s="180"/>
      <c r="F1545" s="182"/>
    </row>
    <row r="1546" spans="2:6" x14ac:dyDescent="0.25">
      <c r="B1546" s="176">
        <v>1535</v>
      </c>
      <c r="C1546" s="177"/>
      <c r="D1546" s="178"/>
      <c r="E1546" s="177"/>
      <c r="F1546" s="179"/>
    </row>
    <row r="1547" spans="2:6" x14ac:dyDescent="0.25">
      <c r="B1547" s="172">
        <v>1536</v>
      </c>
      <c r="C1547" s="180"/>
      <c r="D1547" s="181"/>
      <c r="E1547" s="180"/>
      <c r="F1547" s="182"/>
    </row>
    <row r="1548" spans="2:6" x14ac:dyDescent="0.25">
      <c r="B1548" s="176">
        <v>1537</v>
      </c>
      <c r="C1548" s="177"/>
      <c r="D1548" s="178"/>
      <c r="E1548" s="177"/>
      <c r="F1548" s="179"/>
    </row>
    <row r="1549" spans="2:6" x14ac:dyDescent="0.25">
      <c r="B1549" s="172">
        <v>1538</v>
      </c>
      <c r="C1549" s="180"/>
      <c r="D1549" s="181"/>
      <c r="E1549" s="180"/>
      <c r="F1549" s="182"/>
    </row>
    <row r="1550" spans="2:6" x14ac:dyDescent="0.25">
      <c r="B1550" s="176">
        <v>1539</v>
      </c>
      <c r="C1550" s="177"/>
      <c r="D1550" s="178"/>
      <c r="E1550" s="177"/>
      <c r="F1550" s="179"/>
    </row>
    <row r="1551" spans="2:6" x14ac:dyDescent="0.25">
      <c r="B1551" s="172">
        <v>1540</v>
      </c>
      <c r="C1551" s="180"/>
      <c r="D1551" s="181"/>
      <c r="E1551" s="180"/>
      <c r="F1551" s="182"/>
    </row>
    <row r="1552" spans="2:6" x14ac:dyDescent="0.25">
      <c r="B1552" s="176">
        <v>1541</v>
      </c>
      <c r="C1552" s="177"/>
      <c r="D1552" s="178"/>
      <c r="E1552" s="177"/>
      <c r="F1552" s="179"/>
    </row>
    <row r="1553" spans="2:6" x14ac:dyDescent="0.25">
      <c r="B1553" s="172">
        <v>1542</v>
      </c>
      <c r="C1553" s="180"/>
      <c r="D1553" s="181"/>
      <c r="E1553" s="180"/>
      <c r="F1553" s="182"/>
    </row>
    <row r="1554" spans="2:6" x14ac:dyDescent="0.25">
      <c r="B1554" s="176">
        <v>1543</v>
      </c>
      <c r="C1554" s="177"/>
      <c r="D1554" s="178"/>
      <c r="E1554" s="177"/>
      <c r="F1554" s="179"/>
    </row>
    <row r="1555" spans="2:6" x14ac:dyDescent="0.25">
      <c r="B1555" s="172">
        <v>1544</v>
      </c>
      <c r="C1555" s="180"/>
      <c r="D1555" s="181"/>
      <c r="E1555" s="180"/>
      <c r="F1555" s="182"/>
    </row>
    <row r="1556" spans="2:6" x14ac:dyDescent="0.25">
      <c r="B1556" s="176">
        <v>1545</v>
      </c>
      <c r="C1556" s="177"/>
      <c r="D1556" s="178"/>
      <c r="E1556" s="177"/>
      <c r="F1556" s="179"/>
    </row>
    <row r="1557" spans="2:6" x14ac:dyDescent="0.25">
      <c r="B1557" s="172">
        <v>1546</v>
      </c>
      <c r="C1557" s="180"/>
      <c r="D1557" s="181"/>
      <c r="E1557" s="180"/>
      <c r="F1557" s="182"/>
    </row>
    <row r="1558" spans="2:6" x14ac:dyDescent="0.25">
      <c r="B1558" s="176">
        <v>1547</v>
      </c>
      <c r="C1558" s="177"/>
      <c r="D1558" s="178"/>
      <c r="E1558" s="177"/>
      <c r="F1558" s="179"/>
    </row>
    <row r="1559" spans="2:6" x14ac:dyDescent="0.25">
      <c r="B1559" s="172">
        <v>1548</v>
      </c>
      <c r="C1559" s="180"/>
      <c r="D1559" s="181"/>
      <c r="E1559" s="180"/>
      <c r="F1559" s="182"/>
    </row>
    <row r="1560" spans="2:6" x14ac:dyDescent="0.25">
      <c r="B1560" s="176">
        <v>1549</v>
      </c>
      <c r="C1560" s="177"/>
      <c r="D1560" s="178"/>
      <c r="E1560" s="177"/>
      <c r="F1560" s="179"/>
    </row>
    <row r="1561" spans="2:6" x14ac:dyDescent="0.25">
      <c r="B1561" s="172">
        <v>1550</v>
      </c>
      <c r="C1561" s="180"/>
      <c r="D1561" s="181"/>
      <c r="E1561" s="180"/>
      <c r="F1561" s="182"/>
    </row>
    <row r="1562" spans="2:6" x14ac:dyDescent="0.25">
      <c r="B1562" s="176">
        <v>1551</v>
      </c>
      <c r="C1562" s="177"/>
      <c r="D1562" s="178"/>
      <c r="E1562" s="177"/>
      <c r="F1562" s="179"/>
    </row>
    <row r="1563" spans="2:6" x14ac:dyDescent="0.25">
      <c r="B1563" s="172">
        <v>1552</v>
      </c>
      <c r="C1563" s="180"/>
      <c r="D1563" s="181"/>
      <c r="E1563" s="180"/>
      <c r="F1563" s="182"/>
    </row>
    <row r="1564" spans="2:6" x14ac:dyDescent="0.25">
      <c r="B1564" s="176">
        <v>1553</v>
      </c>
      <c r="C1564" s="177"/>
      <c r="D1564" s="178"/>
      <c r="E1564" s="177"/>
      <c r="F1564" s="179"/>
    </row>
    <row r="1565" spans="2:6" x14ac:dyDescent="0.25">
      <c r="B1565" s="172">
        <v>1554</v>
      </c>
      <c r="C1565" s="180"/>
      <c r="D1565" s="181"/>
      <c r="E1565" s="180"/>
      <c r="F1565" s="182"/>
    </row>
    <row r="1566" spans="2:6" x14ac:dyDescent="0.25">
      <c r="B1566" s="176">
        <v>1555</v>
      </c>
      <c r="C1566" s="177"/>
      <c r="D1566" s="178"/>
      <c r="E1566" s="177"/>
      <c r="F1566" s="179"/>
    </row>
    <row r="1567" spans="2:6" x14ac:dyDescent="0.25">
      <c r="B1567" s="172">
        <v>1556</v>
      </c>
      <c r="C1567" s="180"/>
      <c r="D1567" s="181"/>
      <c r="E1567" s="180"/>
      <c r="F1567" s="182"/>
    </row>
    <row r="1568" spans="2:6" x14ac:dyDescent="0.25">
      <c r="B1568" s="176">
        <v>1557</v>
      </c>
      <c r="C1568" s="177"/>
      <c r="D1568" s="178"/>
      <c r="E1568" s="177"/>
      <c r="F1568" s="179"/>
    </row>
    <row r="1569" spans="2:6" x14ac:dyDescent="0.25">
      <c r="B1569" s="172">
        <v>1558</v>
      </c>
      <c r="C1569" s="180"/>
      <c r="D1569" s="181"/>
      <c r="E1569" s="180"/>
      <c r="F1569" s="182"/>
    </row>
    <row r="1570" spans="2:6" x14ac:dyDescent="0.25">
      <c r="B1570" s="176">
        <v>1559</v>
      </c>
      <c r="C1570" s="177"/>
      <c r="D1570" s="178"/>
      <c r="E1570" s="177"/>
      <c r="F1570" s="179"/>
    </row>
    <row r="1571" spans="2:6" x14ac:dyDescent="0.25">
      <c r="B1571" s="172">
        <v>1560</v>
      </c>
      <c r="C1571" s="180"/>
      <c r="D1571" s="181"/>
      <c r="E1571" s="180"/>
      <c r="F1571" s="182"/>
    </row>
    <row r="1572" spans="2:6" x14ac:dyDescent="0.25">
      <c r="B1572" s="176">
        <v>1561</v>
      </c>
      <c r="C1572" s="177"/>
      <c r="D1572" s="178"/>
      <c r="E1572" s="177"/>
      <c r="F1572" s="179"/>
    </row>
    <row r="1573" spans="2:6" x14ac:dyDescent="0.25">
      <c r="B1573" s="172">
        <v>1562</v>
      </c>
      <c r="C1573" s="180"/>
      <c r="D1573" s="181"/>
      <c r="E1573" s="180"/>
      <c r="F1573" s="182"/>
    </row>
    <row r="1574" spans="2:6" x14ac:dyDescent="0.25">
      <c r="B1574" s="176">
        <v>1563</v>
      </c>
      <c r="C1574" s="177"/>
      <c r="D1574" s="178"/>
      <c r="E1574" s="177"/>
      <c r="F1574" s="179"/>
    </row>
    <row r="1575" spans="2:6" x14ac:dyDescent="0.25">
      <c r="B1575" s="172">
        <v>1564</v>
      </c>
      <c r="C1575" s="180"/>
      <c r="D1575" s="181"/>
      <c r="E1575" s="180"/>
      <c r="F1575" s="182"/>
    </row>
    <row r="1576" spans="2:6" x14ac:dyDescent="0.25">
      <c r="B1576" s="176">
        <v>1565</v>
      </c>
      <c r="C1576" s="177"/>
      <c r="D1576" s="178"/>
      <c r="E1576" s="177"/>
      <c r="F1576" s="179"/>
    </row>
    <row r="1577" spans="2:6" x14ac:dyDescent="0.25">
      <c r="B1577" s="172">
        <v>1566</v>
      </c>
      <c r="C1577" s="180"/>
      <c r="D1577" s="181"/>
      <c r="E1577" s="180"/>
      <c r="F1577" s="182"/>
    </row>
    <row r="1578" spans="2:6" x14ac:dyDescent="0.25">
      <c r="B1578" s="176">
        <v>1567</v>
      </c>
      <c r="C1578" s="177"/>
      <c r="D1578" s="178"/>
      <c r="E1578" s="177"/>
      <c r="F1578" s="179"/>
    </row>
    <row r="1579" spans="2:6" x14ac:dyDescent="0.25">
      <c r="B1579" s="172">
        <v>1568</v>
      </c>
      <c r="C1579" s="180"/>
      <c r="D1579" s="181"/>
      <c r="E1579" s="180"/>
      <c r="F1579" s="182"/>
    </row>
    <row r="1580" spans="2:6" x14ac:dyDescent="0.25">
      <c r="B1580" s="176">
        <v>1569</v>
      </c>
      <c r="C1580" s="177"/>
      <c r="D1580" s="178"/>
      <c r="E1580" s="177"/>
      <c r="F1580" s="179"/>
    </row>
    <row r="1581" spans="2:6" x14ac:dyDescent="0.25">
      <c r="B1581" s="172">
        <v>1570</v>
      </c>
      <c r="C1581" s="180"/>
      <c r="D1581" s="181"/>
      <c r="E1581" s="180"/>
      <c r="F1581" s="182"/>
    </row>
    <row r="1582" spans="2:6" x14ac:dyDescent="0.25">
      <c r="B1582" s="176">
        <v>1571</v>
      </c>
      <c r="C1582" s="177"/>
      <c r="D1582" s="178"/>
      <c r="E1582" s="177"/>
      <c r="F1582" s="179"/>
    </row>
    <row r="1583" spans="2:6" x14ac:dyDescent="0.25">
      <c r="B1583" s="172">
        <v>1572</v>
      </c>
      <c r="C1583" s="180"/>
      <c r="D1583" s="181"/>
      <c r="E1583" s="180"/>
      <c r="F1583" s="182"/>
    </row>
    <row r="1584" spans="2:6" x14ac:dyDescent="0.25">
      <c r="B1584" s="176">
        <v>1573</v>
      </c>
      <c r="C1584" s="177"/>
      <c r="D1584" s="178"/>
      <c r="E1584" s="177"/>
      <c r="F1584" s="179"/>
    </row>
    <row r="1585" spans="2:6" x14ac:dyDescent="0.25">
      <c r="B1585" s="172">
        <v>1574</v>
      </c>
      <c r="C1585" s="180"/>
      <c r="D1585" s="181"/>
      <c r="E1585" s="180"/>
      <c r="F1585" s="182"/>
    </row>
    <row r="1586" spans="2:6" x14ac:dyDescent="0.25">
      <c r="B1586" s="176">
        <v>1575</v>
      </c>
      <c r="C1586" s="177"/>
      <c r="D1586" s="178"/>
      <c r="E1586" s="177"/>
      <c r="F1586" s="179"/>
    </row>
    <row r="1587" spans="2:6" x14ac:dyDescent="0.25">
      <c r="B1587" s="172">
        <v>1576</v>
      </c>
      <c r="C1587" s="180"/>
      <c r="D1587" s="181"/>
      <c r="E1587" s="180"/>
      <c r="F1587" s="182"/>
    </row>
    <row r="1588" spans="2:6" x14ac:dyDescent="0.25">
      <c r="B1588" s="176">
        <v>1577</v>
      </c>
      <c r="C1588" s="177"/>
      <c r="D1588" s="178"/>
      <c r="E1588" s="177"/>
      <c r="F1588" s="179"/>
    </row>
    <row r="1589" spans="2:6" x14ac:dyDescent="0.25">
      <c r="B1589" s="172">
        <v>1578</v>
      </c>
      <c r="C1589" s="180"/>
      <c r="D1589" s="181"/>
      <c r="E1589" s="180"/>
      <c r="F1589" s="182"/>
    </row>
    <row r="1590" spans="2:6" x14ac:dyDescent="0.25">
      <c r="B1590" s="176">
        <v>1579</v>
      </c>
      <c r="C1590" s="177"/>
      <c r="D1590" s="178"/>
      <c r="E1590" s="177"/>
      <c r="F1590" s="179"/>
    </row>
    <row r="1591" spans="2:6" x14ac:dyDescent="0.25">
      <c r="B1591" s="172">
        <v>1580</v>
      </c>
      <c r="C1591" s="180"/>
      <c r="D1591" s="181"/>
      <c r="E1591" s="180"/>
      <c r="F1591" s="182"/>
    </row>
    <row r="1592" spans="2:6" x14ac:dyDescent="0.25">
      <c r="B1592" s="176">
        <v>1581</v>
      </c>
      <c r="C1592" s="177"/>
      <c r="D1592" s="178"/>
      <c r="E1592" s="177"/>
      <c r="F1592" s="179"/>
    </row>
    <row r="1593" spans="2:6" x14ac:dyDescent="0.25">
      <c r="B1593" s="172">
        <v>1582</v>
      </c>
      <c r="C1593" s="180"/>
      <c r="D1593" s="181"/>
      <c r="E1593" s="180"/>
      <c r="F1593" s="182"/>
    </row>
    <row r="1594" spans="2:6" x14ac:dyDescent="0.25">
      <c r="B1594" s="176">
        <v>1583</v>
      </c>
      <c r="C1594" s="177"/>
      <c r="D1594" s="178"/>
      <c r="E1594" s="177"/>
      <c r="F1594" s="179"/>
    </row>
    <row r="1595" spans="2:6" x14ac:dyDescent="0.25">
      <c r="B1595" s="172">
        <v>1584</v>
      </c>
      <c r="C1595" s="180"/>
      <c r="D1595" s="181"/>
      <c r="E1595" s="180"/>
      <c r="F1595" s="182"/>
    </row>
    <row r="1596" spans="2:6" x14ac:dyDescent="0.25">
      <c r="B1596" s="176">
        <v>1585</v>
      </c>
      <c r="C1596" s="177"/>
      <c r="D1596" s="178"/>
      <c r="E1596" s="177"/>
      <c r="F1596" s="179"/>
    </row>
    <row r="1597" spans="2:6" x14ac:dyDescent="0.25">
      <c r="B1597" s="172">
        <v>1586</v>
      </c>
      <c r="C1597" s="180"/>
      <c r="D1597" s="181"/>
      <c r="E1597" s="180"/>
      <c r="F1597" s="182"/>
    </row>
    <row r="1598" spans="2:6" x14ac:dyDescent="0.25">
      <c r="B1598" s="176">
        <v>1587</v>
      </c>
      <c r="C1598" s="177"/>
      <c r="D1598" s="178"/>
      <c r="E1598" s="177"/>
      <c r="F1598" s="179"/>
    </row>
    <row r="1599" spans="2:6" x14ac:dyDescent="0.25">
      <c r="B1599" s="172">
        <v>1588</v>
      </c>
      <c r="C1599" s="180"/>
      <c r="D1599" s="181"/>
      <c r="E1599" s="180"/>
      <c r="F1599" s="182"/>
    </row>
    <row r="1600" spans="2:6" x14ac:dyDescent="0.25">
      <c r="B1600" s="176">
        <v>1589</v>
      </c>
      <c r="C1600" s="177"/>
      <c r="D1600" s="178"/>
      <c r="E1600" s="177"/>
      <c r="F1600" s="179"/>
    </row>
    <row r="1601" spans="2:6" x14ac:dyDescent="0.25">
      <c r="B1601" s="172">
        <v>1590</v>
      </c>
      <c r="C1601" s="180"/>
      <c r="D1601" s="181"/>
      <c r="E1601" s="180"/>
      <c r="F1601" s="182"/>
    </row>
    <row r="1602" spans="2:6" x14ac:dyDescent="0.25">
      <c r="B1602" s="176">
        <v>1591</v>
      </c>
      <c r="C1602" s="177"/>
      <c r="D1602" s="178"/>
      <c r="E1602" s="177"/>
      <c r="F1602" s="179"/>
    </row>
    <row r="1603" spans="2:6" x14ac:dyDescent="0.25">
      <c r="B1603" s="172">
        <v>1592</v>
      </c>
      <c r="C1603" s="180"/>
      <c r="D1603" s="181"/>
      <c r="E1603" s="180"/>
      <c r="F1603" s="182"/>
    </row>
    <row r="1604" spans="2:6" x14ac:dyDescent="0.25">
      <c r="B1604" s="176">
        <v>1593</v>
      </c>
      <c r="C1604" s="177"/>
      <c r="D1604" s="178"/>
      <c r="E1604" s="177"/>
      <c r="F1604" s="179"/>
    </row>
    <row r="1605" spans="2:6" x14ac:dyDescent="0.25">
      <c r="B1605" s="172">
        <v>1594</v>
      </c>
      <c r="C1605" s="180"/>
      <c r="D1605" s="181"/>
      <c r="E1605" s="180"/>
      <c r="F1605" s="182"/>
    </row>
    <row r="1606" spans="2:6" x14ac:dyDescent="0.25">
      <c r="B1606" s="176">
        <v>1595</v>
      </c>
      <c r="C1606" s="177"/>
      <c r="D1606" s="178"/>
      <c r="E1606" s="177"/>
      <c r="F1606" s="179"/>
    </row>
    <row r="1607" spans="2:6" x14ac:dyDescent="0.25">
      <c r="B1607" s="172">
        <v>1596</v>
      </c>
      <c r="C1607" s="180"/>
      <c r="D1607" s="181"/>
      <c r="E1607" s="180"/>
      <c r="F1607" s="182"/>
    </row>
    <row r="1608" spans="2:6" x14ac:dyDescent="0.25">
      <c r="B1608" s="176">
        <v>1597</v>
      </c>
      <c r="C1608" s="177"/>
      <c r="D1608" s="178"/>
      <c r="E1608" s="177"/>
      <c r="F1608" s="179"/>
    </row>
    <row r="1609" spans="2:6" x14ac:dyDescent="0.25">
      <c r="B1609" s="172">
        <v>1598</v>
      </c>
      <c r="C1609" s="180"/>
      <c r="D1609" s="181"/>
      <c r="E1609" s="180"/>
      <c r="F1609" s="182"/>
    </row>
    <row r="1610" spans="2:6" x14ac:dyDescent="0.25">
      <c r="B1610" s="176">
        <v>1599</v>
      </c>
      <c r="C1610" s="177"/>
      <c r="D1610" s="178"/>
      <c r="E1610" s="177"/>
      <c r="F1610" s="179"/>
    </row>
    <row r="1611" spans="2:6" x14ac:dyDescent="0.25">
      <c r="B1611" s="172">
        <v>1600</v>
      </c>
      <c r="C1611" s="180"/>
      <c r="D1611" s="181"/>
      <c r="E1611" s="180"/>
      <c r="F1611" s="182"/>
    </row>
    <row r="1612" spans="2:6" x14ac:dyDescent="0.25">
      <c r="B1612" s="176">
        <v>1601</v>
      </c>
      <c r="C1612" s="177"/>
      <c r="D1612" s="178"/>
      <c r="E1612" s="177"/>
      <c r="F1612" s="179"/>
    </row>
    <row r="1613" spans="2:6" x14ac:dyDescent="0.25">
      <c r="B1613" s="172">
        <v>1602</v>
      </c>
      <c r="C1613" s="180"/>
      <c r="D1613" s="181"/>
      <c r="E1613" s="180"/>
      <c r="F1613" s="182"/>
    </row>
    <row r="1614" spans="2:6" x14ac:dyDescent="0.25">
      <c r="B1614" s="176">
        <v>1603</v>
      </c>
      <c r="C1614" s="177"/>
      <c r="D1614" s="178"/>
      <c r="E1614" s="177"/>
      <c r="F1614" s="179"/>
    </row>
    <row r="1615" spans="2:6" x14ac:dyDescent="0.25">
      <c r="B1615" s="172">
        <v>1604</v>
      </c>
      <c r="C1615" s="180"/>
      <c r="D1615" s="181"/>
      <c r="E1615" s="180"/>
      <c r="F1615" s="182"/>
    </row>
    <row r="1616" spans="2:6" x14ac:dyDescent="0.25">
      <c r="B1616" s="176">
        <v>1605</v>
      </c>
      <c r="C1616" s="177"/>
      <c r="D1616" s="178"/>
      <c r="E1616" s="177"/>
      <c r="F1616" s="179"/>
    </row>
    <row r="1617" spans="2:6" x14ac:dyDescent="0.25">
      <c r="B1617" s="172">
        <v>1606</v>
      </c>
      <c r="C1617" s="180"/>
      <c r="D1617" s="181"/>
      <c r="E1617" s="180"/>
      <c r="F1617" s="182"/>
    </row>
    <row r="1618" spans="2:6" x14ac:dyDescent="0.25">
      <c r="B1618" s="176">
        <v>1607</v>
      </c>
      <c r="C1618" s="177"/>
      <c r="D1618" s="178"/>
      <c r="E1618" s="177"/>
      <c r="F1618" s="179"/>
    </row>
    <row r="1619" spans="2:6" x14ac:dyDescent="0.25">
      <c r="B1619" s="172">
        <v>1608</v>
      </c>
      <c r="C1619" s="180"/>
      <c r="D1619" s="181"/>
      <c r="E1619" s="180"/>
      <c r="F1619" s="182"/>
    </row>
    <row r="1620" spans="2:6" x14ac:dyDescent="0.25">
      <c r="B1620" s="176">
        <v>1609</v>
      </c>
      <c r="C1620" s="177"/>
      <c r="D1620" s="178"/>
      <c r="E1620" s="177"/>
      <c r="F1620" s="179"/>
    </row>
    <row r="1621" spans="2:6" x14ac:dyDescent="0.25">
      <c r="B1621" s="172">
        <v>1610</v>
      </c>
      <c r="C1621" s="180"/>
      <c r="D1621" s="181"/>
      <c r="E1621" s="180"/>
      <c r="F1621" s="182"/>
    </row>
    <row r="1622" spans="2:6" x14ac:dyDescent="0.25">
      <c r="B1622" s="176">
        <v>1611</v>
      </c>
      <c r="C1622" s="177"/>
      <c r="D1622" s="178"/>
      <c r="E1622" s="177"/>
      <c r="F1622" s="179"/>
    </row>
    <row r="1623" spans="2:6" x14ac:dyDescent="0.25">
      <c r="B1623" s="172">
        <v>1612</v>
      </c>
      <c r="C1623" s="180"/>
      <c r="D1623" s="181"/>
      <c r="E1623" s="180"/>
      <c r="F1623" s="182"/>
    </row>
    <row r="1624" spans="2:6" x14ac:dyDescent="0.25">
      <c r="B1624" s="176">
        <v>1613</v>
      </c>
      <c r="C1624" s="177"/>
      <c r="D1624" s="178"/>
      <c r="E1624" s="177"/>
      <c r="F1624" s="179"/>
    </row>
    <row r="1625" spans="2:6" x14ac:dyDescent="0.25">
      <c r="B1625" s="172">
        <v>1614</v>
      </c>
      <c r="C1625" s="180"/>
      <c r="D1625" s="181"/>
      <c r="E1625" s="180"/>
      <c r="F1625" s="182"/>
    </row>
    <row r="1626" spans="2:6" x14ac:dyDescent="0.25">
      <c r="B1626" s="176">
        <v>1615</v>
      </c>
      <c r="C1626" s="177"/>
      <c r="D1626" s="178"/>
      <c r="E1626" s="177"/>
      <c r="F1626" s="179"/>
    </row>
    <row r="1627" spans="2:6" x14ac:dyDescent="0.25">
      <c r="B1627" s="172">
        <v>1616</v>
      </c>
      <c r="C1627" s="180"/>
      <c r="D1627" s="181"/>
      <c r="E1627" s="180"/>
      <c r="F1627" s="182"/>
    </row>
    <row r="1628" spans="2:6" x14ac:dyDescent="0.25">
      <c r="B1628" s="176">
        <v>1617</v>
      </c>
      <c r="C1628" s="177"/>
      <c r="D1628" s="178"/>
      <c r="E1628" s="177"/>
      <c r="F1628" s="179"/>
    </row>
    <row r="1629" spans="2:6" x14ac:dyDescent="0.25">
      <c r="B1629" s="172">
        <v>1618</v>
      </c>
      <c r="C1629" s="180"/>
      <c r="D1629" s="181"/>
      <c r="E1629" s="180"/>
      <c r="F1629" s="182"/>
    </row>
    <row r="1630" spans="2:6" x14ac:dyDescent="0.25">
      <c r="B1630" s="176">
        <v>1619</v>
      </c>
      <c r="C1630" s="177"/>
      <c r="D1630" s="178"/>
      <c r="E1630" s="177"/>
      <c r="F1630" s="179"/>
    </row>
    <row r="1631" spans="2:6" x14ac:dyDescent="0.25">
      <c r="B1631" s="172">
        <v>1620</v>
      </c>
      <c r="C1631" s="180"/>
      <c r="D1631" s="181"/>
      <c r="E1631" s="180"/>
      <c r="F1631" s="182"/>
    </row>
    <row r="1632" spans="2:6" x14ac:dyDescent="0.25">
      <c r="B1632" s="176">
        <v>1621</v>
      </c>
      <c r="C1632" s="177"/>
      <c r="D1632" s="178"/>
      <c r="E1632" s="177"/>
      <c r="F1632" s="179"/>
    </row>
    <row r="1633" spans="2:6" x14ac:dyDescent="0.25">
      <c r="B1633" s="172">
        <v>1622</v>
      </c>
      <c r="C1633" s="180"/>
      <c r="D1633" s="181"/>
      <c r="E1633" s="180"/>
      <c r="F1633" s="182"/>
    </row>
    <row r="1634" spans="2:6" x14ac:dyDescent="0.25">
      <c r="B1634" s="176">
        <v>1623</v>
      </c>
      <c r="C1634" s="177"/>
      <c r="D1634" s="178"/>
      <c r="E1634" s="177"/>
      <c r="F1634" s="179"/>
    </row>
    <row r="1635" spans="2:6" x14ac:dyDescent="0.25">
      <c r="B1635" s="172">
        <v>1624</v>
      </c>
      <c r="C1635" s="180"/>
      <c r="D1635" s="181"/>
      <c r="E1635" s="180"/>
      <c r="F1635" s="182"/>
    </row>
    <row r="1636" spans="2:6" x14ac:dyDescent="0.25">
      <c r="B1636" s="176">
        <v>1625</v>
      </c>
      <c r="C1636" s="177"/>
      <c r="D1636" s="178"/>
      <c r="E1636" s="177"/>
      <c r="F1636" s="179"/>
    </row>
    <row r="1637" spans="2:6" x14ac:dyDescent="0.25">
      <c r="B1637" s="172">
        <v>1626</v>
      </c>
      <c r="C1637" s="180"/>
      <c r="D1637" s="181"/>
      <c r="E1637" s="180"/>
      <c r="F1637" s="182"/>
    </row>
    <row r="1638" spans="2:6" x14ac:dyDescent="0.25">
      <c r="B1638" s="176">
        <v>1627</v>
      </c>
      <c r="C1638" s="177"/>
      <c r="D1638" s="178"/>
      <c r="E1638" s="177"/>
      <c r="F1638" s="179"/>
    </row>
    <row r="1639" spans="2:6" x14ac:dyDescent="0.25">
      <c r="B1639" s="172">
        <v>1628</v>
      </c>
      <c r="C1639" s="180"/>
      <c r="D1639" s="181"/>
      <c r="E1639" s="180"/>
      <c r="F1639" s="182"/>
    </row>
    <row r="1640" spans="2:6" x14ac:dyDescent="0.25">
      <c r="B1640" s="176">
        <v>1629</v>
      </c>
      <c r="C1640" s="177"/>
      <c r="D1640" s="178"/>
      <c r="E1640" s="177"/>
      <c r="F1640" s="179"/>
    </row>
    <row r="1641" spans="2:6" x14ac:dyDescent="0.25">
      <c r="B1641" s="172">
        <v>1630</v>
      </c>
      <c r="C1641" s="180"/>
      <c r="D1641" s="181"/>
      <c r="E1641" s="180"/>
      <c r="F1641" s="182"/>
    </row>
    <row r="1642" spans="2:6" x14ac:dyDescent="0.25">
      <c r="B1642" s="176">
        <v>1631</v>
      </c>
      <c r="C1642" s="177"/>
      <c r="D1642" s="178"/>
      <c r="E1642" s="177"/>
      <c r="F1642" s="179"/>
    </row>
    <row r="1643" spans="2:6" x14ac:dyDescent="0.25">
      <c r="B1643" s="172">
        <v>1632</v>
      </c>
      <c r="C1643" s="180"/>
      <c r="D1643" s="181"/>
      <c r="E1643" s="180"/>
      <c r="F1643" s="182"/>
    </row>
    <row r="1644" spans="2:6" x14ac:dyDescent="0.25">
      <c r="B1644" s="176">
        <v>1633</v>
      </c>
      <c r="C1644" s="177"/>
      <c r="D1644" s="178"/>
      <c r="E1644" s="177"/>
      <c r="F1644" s="179"/>
    </row>
    <row r="1645" spans="2:6" x14ac:dyDescent="0.25">
      <c r="B1645" s="172">
        <v>1634</v>
      </c>
      <c r="C1645" s="180"/>
      <c r="D1645" s="181"/>
      <c r="E1645" s="180"/>
      <c r="F1645" s="182"/>
    </row>
    <row r="1646" spans="2:6" x14ac:dyDescent="0.25">
      <c r="B1646" s="176">
        <v>1635</v>
      </c>
      <c r="C1646" s="177"/>
      <c r="D1646" s="178"/>
      <c r="E1646" s="177"/>
      <c r="F1646" s="179"/>
    </row>
    <row r="1647" spans="2:6" x14ac:dyDescent="0.25">
      <c r="B1647" s="172">
        <v>1636</v>
      </c>
      <c r="C1647" s="180"/>
      <c r="D1647" s="181"/>
      <c r="E1647" s="180"/>
      <c r="F1647" s="182"/>
    </row>
    <row r="1648" spans="2:6" x14ac:dyDescent="0.25">
      <c r="B1648" s="176">
        <v>1637</v>
      </c>
      <c r="C1648" s="177"/>
      <c r="D1648" s="178"/>
      <c r="E1648" s="177"/>
      <c r="F1648" s="179"/>
    </row>
    <row r="1649" spans="2:6" x14ac:dyDescent="0.25">
      <c r="B1649" s="172">
        <v>1638</v>
      </c>
      <c r="C1649" s="180"/>
      <c r="D1649" s="181"/>
      <c r="E1649" s="180"/>
      <c r="F1649" s="182"/>
    </row>
    <row r="1650" spans="2:6" x14ac:dyDescent="0.25">
      <c r="B1650" s="176">
        <v>1639</v>
      </c>
      <c r="C1650" s="177"/>
      <c r="D1650" s="178"/>
      <c r="E1650" s="177"/>
      <c r="F1650" s="179"/>
    </row>
    <row r="1651" spans="2:6" x14ac:dyDescent="0.25">
      <c r="B1651" s="172">
        <v>1640</v>
      </c>
      <c r="C1651" s="180"/>
      <c r="D1651" s="181"/>
      <c r="E1651" s="180"/>
      <c r="F1651" s="182"/>
    </row>
    <row r="1652" spans="2:6" x14ac:dyDescent="0.25">
      <c r="B1652" s="176">
        <v>1641</v>
      </c>
      <c r="C1652" s="177"/>
      <c r="D1652" s="178"/>
      <c r="E1652" s="177"/>
      <c r="F1652" s="179"/>
    </row>
    <row r="1653" spans="2:6" x14ac:dyDescent="0.25">
      <c r="B1653" s="172">
        <v>1642</v>
      </c>
      <c r="C1653" s="180"/>
      <c r="D1653" s="181"/>
      <c r="E1653" s="180"/>
      <c r="F1653" s="182"/>
    </row>
    <row r="1654" spans="2:6" x14ac:dyDescent="0.25">
      <c r="B1654" s="176">
        <v>1643</v>
      </c>
      <c r="C1654" s="177"/>
      <c r="D1654" s="178"/>
      <c r="E1654" s="177"/>
      <c r="F1654" s="179"/>
    </row>
    <row r="1655" spans="2:6" x14ac:dyDescent="0.25">
      <c r="B1655" s="172">
        <v>1644</v>
      </c>
      <c r="C1655" s="180"/>
      <c r="D1655" s="181"/>
      <c r="E1655" s="180"/>
      <c r="F1655" s="182"/>
    </row>
    <row r="1656" spans="2:6" x14ac:dyDescent="0.25">
      <c r="B1656" s="176">
        <v>1645</v>
      </c>
      <c r="C1656" s="177"/>
      <c r="D1656" s="178"/>
      <c r="E1656" s="177"/>
      <c r="F1656" s="179"/>
    </row>
    <row r="1657" spans="2:6" x14ac:dyDescent="0.25">
      <c r="B1657" s="172">
        <v>1646</v>
      </c>
      <c r="C1657" s="180"/>
      <c r="D1657" s="181"/>
      <c r="E1657" s="180"/>
      <c r="F1657" s="182"/>
    </row>
    <row r="1658" spans="2:6" x14ac:dyDescent="0.25">
      <c r="B1658" s="176">
        <v>1647</v>
      </c>
      <c r="C1658" s="177"/>
      <c r="D1658" s="178"/>
      <c r="E1658" s="177"/>
      <c r="F1658" s="179"/>
    </row>
    <row r="1659" spans="2:6" x14ac:dyDescent="0.25">
      <c r="B1659" s="172">
        <v>1648</v>
      </c>
      <c r="C1659" s="180"/>
      <c r="D1659" s="181"/>
      <c r="E1659" s="180"/>
      <c r="F1659" s="182"/>
    </row>
    <row r="1660" spans="2:6" x14ac:dyDescent="0.25">
      <c r="B1660" s="176">
        <v>1649</v>
      </c>
      <c r="C1660" s="177"/>
      <c r="D1660" s="178"/>
      <c r="E1660" s="177"/>
      <c r="F1660" s="179"/>
    </row>
    <row r="1661" spans="2:6" x14ac:dyDescent="0.25">
      <c r="B1661" s="172">
        <v>1650</v>
      </c>
      <c r="C1661" s="180"/>
      <c r="D1661" s="181"/>
      <c r="E1661" s="180"/>
      <c r="F1661" s="182"/>
    </row>
    <row r="1662" spans="2:6" x14ac:dyDescent="0.25">
      <c r="B1662" s="176">
        <v>1651</v>
      </c>
      <c r="C1662" s="177"/>
      <c r="D1662" s="178"/>
      <c r="E1662" s="177"/>
      <c r="F1662" s="179"/>
    </row>
    <row r="1663" spans="2:6" x14ac:dyDescent="0.25">
      <c r="B1663" s="172">
        <v>1652</v>
      </c>
      <c r="C1663" s="180"/>
      <c r="D1663" s="181"/>
      <c r="E1663" s="180"/>
      <c r="F1663" s="182"/>
    </row>
    <row r="1664" spans="2:6" x14ac:dyDescent="0.25">
      <c r="B1664" s="176">
        <v>1653</v>
      </c>
      <c r="C1664" s="177"/>
      <c r="D1664" s="178"/>
      <c r="E1664" s="177"/>
      <c r="F1664" s="179"/>
    </row>
    <row r="1665" spans="2:6" x14ac:dyDescent="0.25">
      <c r="B1665" s="172">
        <v>1654</v>
      </c>
      <c r="C1665" s="180"/>
      <c r="D1665" s="181"/>
      <c r="E1665" s="180"/>
      <c r="F1665" s="182"/>
    </row>
    <row r="1666" spans="2:6" x14ac:dyDescent="0.25">
      <c r="B1666" s="176">
        <v>1655</v>
      </c>
      <c r="C1666" s="177"/>
      <c r="D1666" s="178"/>
      <c r="E1666" s="177"/>
      <c r="F1666" s="179"/>
    </row>
    <row r="1667" spans="2:6" x14ac:dyDescent="0.25">
      <c r="B1667" s="172">
        <v>1656</v>
      </c>
      <c r="C1667" s="180"/>
      <c r="D1667" s="181"/>
      <c r="E1667" s="180"/>
      <c r="F1667" s="182"/>
    </row>
    <row r="1668" spans="2:6" x14ac:dyDescent="0.25">
      <c r="B1668" s="176">
        <v>1657</v>
      </c>
      <c r="C1668" s="177"/>
      <c r="D1668" s="178"/>
      <c r="E1668" s="177"/>
      <c r="F1668" s="179"/>
    </row>
    <row r="1669" spans="2:6" x14ac:dyDescent="0.25">
      <c r="B1669" s="172">
        <v>1658</v>
      </c>
      <c r="C1669" s="180"/>
      <c r="D1669" s="181"/>
      <c r="E1669" s="180"/>
      <c r="F1669" s="182"/>
    </row>
    <row r="1670" spans="2:6" x14ac:dyDescent="0.25">
      <c r="B1670" s="176">
        <v>1659</v>
      </c>
      <c r="C1670" s="177"/>
      <c r="D1670" s="178"/>
      <c r="E1670" s="177"/>
      <c r="F1670" s="179"/>
    </row>
    <row r="1671" spans="2:6" x14ac:dyDescent="0.25">
      <c r="B1671" s="172">
        <v>1660</v>
      </c>
      <c r="C1671" s="180"/>
      <c r="D1671" s="181"/>
      <c r="E1671" s="180"/>
      <c r="F1671" s="182"/>
    </row>
    <row r="1672" spans="2:6" x14ac:dyDescent="0.25">
      <c r="B1672" s="176">
        <v>1661</v>
      </c>
      <c r="C1672" s="177"/>
      <c r="D1672" s="178"/>
      <c r="E1672" s="177"/>
      <c r="F1672" s="179"/>
    </row>
    <row r="1673" spans="2:6" x14ac:dyDescent="0.25">
      <c r="B1673" s="172">
        <v>1662</v>
      </c>
      <c r="C1673" s="180"/>
      <c r="D1673" s="181"/>
      <c r="E1673" s="180"/>
      <c r="F1673" s="182"/>
    </row>
    <row r="1674" spans="2:6" x14ac:dyDescent="0.25">
      <c r="B1674" s="176">
        <v>1663</v>
      </c>
      <c r="C1674" s="177"/>
      <c r="D1674" s="178"/>
      <c r="E1674" s="177"/>
      <c r="F1674" s="179"/>
    </row>
    <row r="1675" spans="2:6" x14ac:dyDescent="0.25">
      <c r="B1675" s="172">
        <v>1664</v>
      </c>
      <c r="C1675" s="180"/>
      <c r="D1675" s="181"/>
      <c r="E1675" s="180"/>
      <c r="F1675" s="182"/>
    </row>
    <row r="1676" spans="2:6" x14ac:dyDescent="0.25">
      <c r="B1676" s="176">
        <v>1665</v>
      </c>
      <c r="C1676" s="177"/>
      <c r="D1676" s="178"/>
      <c r="E1676" s="177"/>
      <c r="F1676" s="179"/>
    </row>
    <row r="1677" spans="2:6" x14ac:dyDescent="0.25">
      <c r="B1677" s="172">
        <v>1666</v>
      </c>
      <c r="C1677" s="180"/>
      <c r="D1677" s="181"/>
      <c r="E1677" s="180"/>
      <c r="F1677" s="182"/>
    </row>
    <row r="1678" spans="2:6" x14ac:dyDescent="0.25">
      <c r="B1678" s="176">
        <v>1667</v>
      </c>
      <c r="C1678" s="177"/>
      <c r="D1678" s="178"/>
      <c r="E1678" s="177"/>
      <c r="F1678" s="179"/>
    </row>
    <row r="1679" spans="2:6" x14ac:dyDescent="0.25">
      <c r="B1679" s="172">
        <v>1668</v>
      </c>
      <c r="C1679" s="180"/>
      <c r="D1679" s="181"/>
      <c r="E1679" s="180"/>
      <c r="F1679" s="182"/>
    </row>
    <row r="1680" spans="2:6" x14ac:dyDescent="0.25">
      <c r="B1680" s="176">
        <v>1669</v>
      </c>
      <c r="C1680" s="177"/>
      <c r="D1680" s="178"/>
      <c r="E1680" s="177"/>
      <c r="F1680" s="179"/>
    </row>
    <row r="1681" spans="2:6" x14ac:dyDescent="0.25">
      <c r="B1681" s="172">
        <v>1670</v>
      </c>
      <c r="C1681" s="180"/>
      <c r="D1681" s="181"/>
      <c r="E1681" s="180"/>
      <c r="F1681" s="182"/>
    </row>
    <row r="1682" spans="2:6" x14ac:dyDescent="0.25">
      <c r="B1682" s="176">
        <v>1671</v>
      </c>
      <c r="C1682" s="177"/>
      <c r="D1682" s="178"/>
      <c r="E1682" s="177"/>
      <c r="F1682" s="179"/>
    </row>
    <row r="1683" spans="2:6" x14ac:dyDescent="0.25">
      <c r="B1683" s="172">
        <v>1672</v>
      </c>
      <c r="C1683" s="180"/>
      <c r="D1683" s="181"/>
      <c r="E1683" s="180"/>
      <c r="F1683" s="182"/>
    </row>
    <row r="1684" spans="2:6" x14ac:dyDescent="0.25">
      <c r="B1684" s="176">
        <v>1673</v>
      </c>
      <c r="C1684" s="177"/>
      <c r="D1684" s="178"/>
      <c r="E1684" s="177"/>
      <c r="F1684" s="179"/>
    </row>
    <row r="1685" spans="2:6" x14ac:dyDescent="0.25">
      <c r="B1685" s="172">
        <v>1674</v>
      </c>
      <c r="C1685" s="180"/>
      <c r="D1685" s="181"/>
      <c r="E1685" s="180"/>
      <c r="F1685" s="182"/>
    </row>
    <row r="1686" spans="2:6" x14ac:dyDescent="0.25">
      <c r="B1686" s="176">
        <v>1675</v>
      </c>
      <c r="C1686" s="177"/>
      <c r="D1686" s="178"/>
      <c r="E1686" s="177"/>
      <c r="F1686" s="179"/>
    </row>
    <row r="1687" spans="2:6" x14ac:dyDescent="0.25">
      <c r="B1687" s="172">
        <v>1676</v>
      </c>
      <c r="C1687" s="180"/>
      <c r="D1687" s="181"/>
      <c r="E1687" s="180"/>
      <c r="F1687" s="182"/>
    </row>
    <row r="1688" spans="2:6" x14ac:dyDescent="0.25">
      <c r="B1688" s="176">
        <v>1677</v>
      </c>
      <c r="C1688" s="177"/>
      <c r="D1688" s="178"/>
      <c r="E1688" s="177"/>
      <c r="F1688" s="179"/>
    </row>
    <row r="1689" spans="2:6" x14ac:dyDescent="0.25">
      <c r="B1689" s="172">
        <v>1678</v>
      </c>
      <c r="C1689" s="180"/>
      <c r="D1689" s="181"/>
      <c r="E1689" s="180"/>
      <c r="F1689" s="182"/>
    </row>
    <row r="1690" spans="2:6" x14ac:dyDescent="0.25">
      <c r="B1690" s="176">
        <v>1679</v>
      </c>
      <c r="C1690" s="177"/>
      <c r="D1690" s="178"/>
      <c r="E1690" s="177"/>
      <c r="F1690" s="179"/>
    </row>
    <row r="1691" spans="2:6" x14ac:dyDescent="0.25">
      <c r="B1691" s="172">
        <v>1680</v>
      </c>
      <c r="C1691" s="180"/>
      <c r="D1691" s="181"/>
      <c r="E1691" s="180"/>
      <c r="F1691" s="182"/>
    </row>
    <row r="1692" spans="2:6" x14ac:dyDescent="0.25">
      <c r="B1692" s="176">
        <v>1681</v>
      </c>
      <c r="C1692" s="177"/>
      <c r="D1692" s="178"/>
      <c r="E1692" s="177"/>
      <c r="F1692" s="179"/>
    </row>
    <row r="1693" spans="2:6" x14ac:dyDescent="0.25">
      <c r="B1693" s="172">
        <v>1682</v>
      </c>
      <c r="C1693" s="180"/>
      <c r="D1693" s="181"/>
      <c r="E1693" s="180"/>
      <c r="F1693" s="182"/>
    </row>
    <row r="1694" spans="2:6" x14ac:dyDescent="0.25">
      <c r="B1694" s="176">
        <v>1683</v>
      </c>
      <c r="C1694" s="177"/>
      <c r="D1694" s="178"/>
      <c r="E1694" s="177"/>
      <c r="F1694" s="179"/>
    </row>
    <row r="1695" spans="2:6" x14ac:dyDescent="0.25">
      <c r="B1695" s="172">
        <v>1684</v>
      </c>
      <c r="C1695" s="180"/>
      <c r="D1695" s="181"/>
      <c r="E1695" s="180"/>
      <c r="F1695" s="182"/>
    </row>
    <row r="1696" spans="2:6" x14ac:dyDescent="0.25">
      <c r="B1696" s="176">
        <v>1685</v>
      </c>
      <c r="C1696" s="177"/>
      <c r="D1696" s="178"/>
      <c r="E1696" s="177"/>
      <c r="F1696" s="179"/>
    </row>
    <row r="1697" spans="2:6" x14ac:dyDescent="0.25">
      <c r="B1697" s="172">
        <v>1686</v>
      </c>
      <c r="C1697" s="180"/>
      <c r="D1697" s="181"/>
      <c r="E1697" s="180"/>
      <c r="F1697" s="182"/>
    </row>
    <row r="1698" spans="2:6" x14ac:dyDescent="0.25">
      <c r="B1698" s="176">
        <v>1687</v>
      </c>
      <c r="C1698" s="177"/>
      <c r="D1698" s="178"/>
      <c r="E1698" s="177"/>
      <c r="F1698" s="179"/>
    </row>
    <row r="1699" spans="2:6" x14ac:dyDescent="0.25">
      <c r="B1699" s="172">
        <v>1688</v>
      </c>
      <c r="C1699" s="180"/>
      <c r="D1699" s="181"/>
      <c r="E1699" s="180"/>
      <c r="F1699" s="182"/>
    </row>
    <row r="1700" spans="2:6" x14ac:dyDescent="0.25">
      <c r="B1700" s="176">
        <v>1689</v>
      </c>
      <c r="C1700" s="177"/>
      <c r="D1700" s="178"/>
      <c r="E1700" s="177"/>
      <c r="F1700" s="179"/>
    </row>
    <row r="1701" spans="2:6" x14ac:dyDescent="0.25">
      <c r="B1701" s="172">
        <v>1690</v>
      </c>
      <c r="C1701" s="180"/>
      <c r="D1701" s="181"/>
      <c r="E1701" s="180"/>
      <c r="F1701" s="182"/>
    </row>
    <row r="1702" spans="2:6" x14ac:dyDescent="0.25">
      <c r="B1702" s="176">
        <v>1691</v>
      </c>
      <c r="C1702" s="177"/>
      <c r="D1702" s="178"/>
      <c r="E1702" s="177"/>
      <c r="F1702" s="179"/>
    </row>
    <row r="1703" spans="2:6" x14ac:dyDescent="0.25">
      <c r="B1703" s="172">
        <v>1692</v>
      </c>
      <c r="C1703" s="180"/>
      <c r="D1703" s="181"/>
      <c r="E1703" s="180"/>
      <c r="F1703" s="182"/>
    </row>
    <row r="1704" spans="2:6" x14ac:dyDescent="0.25">
      <c r="B1704" s="176">
        <v>1693</v>
      </c>
      <c r="C1704" s="177"/>
      <c r="D1704" s="178"/>
      <c r="E1704" s="177"/>
      <c r="F1704" s="179"/>
    </row>
    <row r="1705" spans="2:6" x14ac:dyDescent="0.25">
      <c r="B1705" s="172">
        <v>1694</v>
      </c>
      <c r="C1705" s="180"/>
      <c r="D1705" s="181"/>
      <c r="E1705" s="180"/>
      <c r="F1705" s="182"/>
    </row>
    <row r="1706" spans="2:6" x14ac:dyDescent="0.25">
      <c r="B1706" s="176">
        <v>1695</v>
      </c>
      <c r="C1706" s="177"/>
      <c r="D1706" s="178"/>
      <c r="E1706" s="177"/>
      <c r="F1706" s="179"/>
    </row>
    <row r="1707" spans="2:6" x14ac:dyDescent="0.25">
      <c r="B1707" s="172">
        <v>1696</v>
      </c>
      <c r="C1707" s="180"/>
      <c r="D1707" s="181"/>
      <c r="E1707" s="180"/>
      <c r="F1707" s="182"/>
    </row>
    <row r="1708" spans="2:6" x14ac:dyDescent="0.25">
      <c r="B1708" s="176">
        <v>1697</v>
      </c>
      <c r="C1708" s="177"/>
      <c r="D1708" s="178"/>
      <c r="E1708" s="177"/>
      <c r="F1708" s="179"/>
    </row>
    <row r="1709" spans="2:6" x14ac:dyDescent="0.25">
      <c r="B1709" s="172">
        <v>1698</v>
      </c>
      <c r="C1709" s="180"/>
      <c r="D1709" s="181"/>
      <c r="E1709" s="180"/>
      <c r="F1709" s="182"/>
    </row>
    <row r="1710" spans="2:6" x14ac:dyDescent="0.25">
      <c r="B1710" s="176">
        <v>1699</v>
      </c>
      <c r="C1710" s="177"/>
      <c r="D1710" s="178"/>
      <c r="E1710" s="177"/>
      <c r="F1710" s="179"/>
    </row>
    <row r="1711" spans="2:6" x14ac:dyDescent="0.25">
      <c r="B1711" s="172">
        <v>1700</v>
      </c>
      <c r="C1711" s="180"/>
      <c r="D1711" s="181"/>
      <c r="E1711" s="180"/>
      <c r="F1711" s="182"/>
    </row>
    <row r="1712" spans="2:6" x14ac:dyDescent="0.25">
      <c r="B1712" s="176">
        <v>1701</v>
      </c>
      <c r="C1712" s="177"/>
      <c r="D1712" s="178"/>
      <c r="E1712" s="177"/>
      <c r="F1712" s="179"/>
    </row>
    <row r="1713" spans="2:6" x14ac:dyDescent="0.25">
      <c r="B1713" s="172">
        <v>1702</v>
      </c>
      <c r="C1713" s="180"/>
      <c r="D1713" s="181"/>
      <c r="E1713" s="180"/>
      <c r="F1713" s="182"/>
    </row>
    <row r="1714" spans="2:6" x14ac:dyDescent="0.25">
      <c r="B1714" s="176">
        <v>1703</v>
      </c>
      <c r="C1714" s="177"/>
      <c r="D1714" s="178"/>
      <c r="E1714" s="177"/>
      <c r="F1714" s="179"/>
    </row>
    <row r="1715" spans="2:6" x14ac:dyDescent="0.25">
      <c r="B1715" s="172">
        <v>1704</v>
      </c>
      <c r="C1715" s="180"/>
      <c r="D1715" s="181"/>
      <c r="E1715" s="180"/>
      <c r="F1715" s="182"/>
    </row>
    <row r="1716" spans="2:6" x14ac:dyDescent="0.25">
      <c r="B1716" s="176">
        <v>1705</v>
      </c>
      <c r="C1716" s="177"/>
      <c r="D1716" s="178"/>
      <c r="E1716" s="177"/>
      <c r="F1716" s="179"/>
    </row>
    <row r="1717" spans="2:6" x14ac:dyDescent="0.25">
      <c r="B1717" s="172">
        <v>1706</v>
      </c>
      <c r="C1717" s="180"/>
      <c r="D1717" s="181"/>
      <c r="E1717" s="180"/>
      <c r="F1717" s="182"/>
    </row>
    <row r="1718" spans="2:6" x14ac:dyDescent="0.25">
      <c r="B1718" s="176">
        <v>1707</v>
      </c>
      <c r="C1718" s="177"/>
      <c r="D1718" s="178"/>
      <c r="E1718" s="177"/>
      <c r="F1718" s="179"/>
    </row>
    <row r="1719" spans="2:6" x14ac:dyDescent="0.25">
      <c r="B1719" s="172">
        <v>1708</v>
      </c>
      <c r="C1719" s="180"/>
      <c r="D1719" s="181"/>
      <c r="E1719" s="180"/>
      <c r="F1719" s="182"/>
    </row>
    <row r="1720" spans="2:6" x14ac:dyDescent="0.25">
      <c r="B1720" s="176">
        <v>1709</v>
      </c>
      <c r="C1720" s="177"/>
      <c r="D1720" s="178"/>
      <c r="E1720" s="177"/>
      <c r="F1720" s="179"/>
    </row>
    <row r="1721" spans="2:6" x14ac:dyDescent="0.25">
      <c r="B1721" s="172">
        <v>1710</v>
      </c>
      <c r="C1721" s="180"/>
      <c r="D1721" s="181"/>
      <c r="E1721" s="180"/>
      <c r="F1721" s="182"/>
    </row>
    <row r="1722" spans="2:6" x14ac:dyDescent="0.25">
      <c r="B1722" s="176">
        <v>1711</v>
      </c>
      <c r="C1722" s="177"/>
      <c r="D1722" s="178"/>
      <c r="E1722" s="177"/>
      <c r="F1722" s="179"/>
    </row>
    <row r="1723" spans="2:6" x14ac:dyDescent="0.25">
      <c r="B1723" s="172">
        <v>1712</v>
      </c>
      <c r="C1723" s="180"/>
      <c r="D1723" s="181"/>
      <c r="E1723" s="180"/>
      <c r="F1723" s="182"/>
    </row>
    <row r="1724" spans="2:6" x14ac:dyDescent="0.25">
      <c r="B1724" s="176">
        <v>1713</v>
      </c>
      <c r="C1724" s="177"/>
      <c r="D1724" s="178"/>
      <c r="E1724" s="177"/>
      <c r="F1724" s="179"/>
    </row>
    <row r="1725" spans="2:6" x14ac:dyDescent="0.25">
      <c r="B1725" s="172">
        <v>1714</v>
      </c>
      <c r="C1725" s="180"/>
      <c r="D1725" s="181"/>
      <c r="E1725" s="180"/>
      <c r="F1725" s="182"/>
    </row>
    <row r="1726" spans="2:6" x14ac:dyDescent="0.25">
      <c r="B1726" s="176">
        <v>1715</v>
      </c>
      <c r="C1726" s="177"/>
      <c r="D1726" s="178"/>
      <c r="E1726" s="177"/>
      <c r="F1726" s="179"/>
    </row>
    <row r="1727" spans="2:6" x14ac:dyDescent="0.25">
      <c r="B1727" s="172">
        <v>1716</v>
      </c>
      <c r="C1727" s="180"/>
      <c r="D1727" s="181"/>
      <c r="E1727" s="180"/>
      <c r="F1727" s="182"/>
    </row>
    <row r="1728" spans="2:6" x14ac:dyDescent="0.25">
      <c r="B1728" s="176">
        <v>1717</v>
      </c>
      <c r="C1728" s="177"/>
      <c r="D1728" s="178"/>
      <c r="E1728" s="177"/>
      <c r="F1728" s="179"/>
    </row>
    <row r="1729" spans="2:6" x14ac:dyDescent="0.25">
      <c r="B1729" s="172">
        <v>1718</v>
      </c>
      <c r="C1729" s="180"/>
      <c r="D1729" s="181"/>
      <c r="E1729" s="180"/>
      <c r="F1729" s="182"/>
    </row>
    <row r="1730" spans="2:6" x14ac:dyDescent="0.25">
      <c r="B1730" s="176">
        <v>1719</v>
      </c>
      <c r="C1730" s="177"/>
      <c r="D1730" s="178"/>
      <c r="E1730" s="177"/>
      <c r="F1730" s="179"/>
    </row>
    <row r="1731" spans="2:6" x14ac:dyDescent="0.25">
      <c r="B1731" s="172">
        <v>1720</v>
      </c>
      <c r="C1731" s="180"/>
      <c r="D1731" s="181"/>
      <c r="E1731" s="180"/>
      <c r="F1731" s="182"/>
    </row>
    <row r="1732" spans="2:6" x14ac:dyDescent="0.25">
      <c r="B1732" s="176">
        <v>1721</v>
      </c>
      <c r="C1732" s="177"/>
      <c r="D1732" s="178"/>
      <c r="E1732" s="177"/>
      <c r="F1732" s="179"/>
    </row>
    <row r="1733" spans="2:6" x14ac:dyDescent="0.25">
      <c r="B1733" s="172">
        <v>1722</v>
      </c>
      <c r="C1733" s="180"/>
      <c r="D1733" s="181"/>
      <c r="E1733" s="180"/>
      <c r="F1733" s="182"/>
    </row>
    <row r="1734" spans="2:6" x14ac:dyDescent="0.25">
      <c r="B1734" s="176">
        <v>1723</v>
      </c>
      <c r="C1734" s="177"/>
      <c r="D1734" s="178"/>
      <c r="E1734" s="177"/>
      <c r="F1734" s="179"/>
    </row>
    <row r="1735" spans="2:6" x14ac:dyDescent="0.25">
      <c r="B1735" s="172">
        <v>1724</v>
      </c>
      <c r="C1735" s="180"/>
      <c r="D1735" s="181"/>
      <c r="E1735" s="180"/>
      <c r="F1735" s="182"/>
    </row>
    <row r="1736" spans="2:6" x14ac:dyDescent="0.25">
      <c r="B1736" s="176">
        <v>1725</v>
      </c>
      <c r="C1736" s="177"/>
      <c r="D1736" s="178"/>
      <c r="E1736" s="177"/>
      <c r="F1736" s="179"/>
    </row>
    <row r="1737" spans="2:6" x14ac:dyDescent="0.25">
      <c r="B1737" s="172">
        <v>1726</v>
      </c>
      <c r="C1737" s="180"/>
      <c r="D1737" s="181"/>
      <c r="E1737" s="180"/>
      <c r="F1737" s="182"/>
    </row>
    <row r="1738" spans="2:6" x14ac:dyDescent="0.25">
      <c r="B1738" s="176">
        <v>1727</v>
      </c>
      <c r="C1738" s="177"/>
      <c r="D1738" s="178"/>
      <c r="E1738" s="177"/>
      <c r="F1738" s="179"/>
    </row>
    <row r="1739" spans="2:6" x14ac:dyDescent="0.25">
      <c r="B1739" s="172">
        <v>1728</v>
      </c>
      <c r="C1739" s="180"/>
      <c r="D1739" s="181"/>
      <c r="E1739" s="180"/>
      <c r="F1739" s="182"/>
    </row>
    <row r="1740" spans="2:6" x14ac:dyDescent="0.25">
      <c r="B1740" s="176">
        <v>1729</v>
      </c>
      <c r="C1740" s="177"/>
      <c r="D1740" s="178"/>
      <c r="E1740" s="177"/>
      <c r="F1740" s="179"/>
    </row>
    <row r="1741" spans="2:6" x14ac:dyDescent="0.25">
      <c r="B1741" s="172">
        <v>1730</v>
      </c>
      <c r="C1741" s="180"/>
      <c r="D1741" s="181"/>
      <c r="E1741" s="180"/>
      <c r="F1741" s="182"/>
    </row>
    <row r="1742" spans="2:6" x14ac:dyDescent="0.25">
      <c r="B1742" s="176">
        <v>1731</v>
      </c>
      <c r="C1742" s="177"/>
      <c r="D1742" s="178"/>
      <c r="E1742" s="177"/>
      <c r="F1742" s="179"/>
    </row>
    <row r="1743" spans="2:6" x14ac:dyDescent="0.25">
      <c r="B1743" s="172">
        <v>1732</v>
      </c>
      <c r="C1743" s="180"/>
      <c r="D1743" s="181"/>
      <c r="E1743" s="180"/>
      <c r="F1743" s="182"/>
    </row>
    <row r="1744" spans="2:6" x14ac:dyDescent="0.25">
      <c r="B1744" s="176">
        <v>1733</v>
      </c>
      <c r="C1744" s="177"/>
      <c r="D1744" s="178"/>
      <c r="E1744" s="177"/>
      <c r="F1744" s="179"/>
    </row>
    <row r="1745" spans="2:6" x14ac:dyDescent="0.25">
      <c r="B1745" s="172">
        <v>1734</v>
      </c>
      <c r="C1745" s="180"/>
      <c r="D1745" s="181"/>
      <c r="E1745" s="180"/>
      <c r="F1745" s="182"/>
    </row>
    <row r="1746" spans="2:6" x14ac:dyDescent="0.25">
      <c r="B1746" s="176">
        <v>1735</v>
      </c>
      <c r="C1746" s="177"/>
      <c r="D1746" s="178"/>
      <c r="E1746" s="177"/>
      <c r="F1746" s="179"/>
    </row>
    <row r="1747" spans="2:6" x14ac:dyDescent="0.25">
      <c r="B1747" s="172">
        <v>1736</v>
      </c>
      <c r="C1747" s="180"/>
      <c r="D1747" s="181"/>
      <c r="E1747" s="180"/>
      <c r="F1747" s="182"/>
    </row>
    <row r="1748" spans="2:6" x14ac:dyDescent="0.25">
      <c r="B1748" s="176">
        <v>1737</v>
      </c>
      <c r="C1748" s="177"/>
      <c r="D1748" s="178"/>
      <c r="E1748" s="177"/>
      <c r="F1748" s="179"/>
    </row>
    <row r="1749" spans="2:6" x14ac:dyDescent="0.25">
      <c r="B1749" s="172">
        <v>1738</v>
      </c>
      <c r="C1749" s="180"/>
      <c r="D1749" s="181"/>
      <c r="E1749" s="180"/>
      <c r="F1749" s="182"/>
    </row>
    <row r="1750" spans="2:6" x14ac:dyDescent="0.25">
      <c r="B1750" s="176">
        <v>1739</v>
      </c>
      <c r="C1750" s="177"/>
      <c r="D1750" s="178"/>
      <c r="E1750" s="177"/>
      <c r="F1750" s="179"/>
    </row>
    <row r="1751" spans="2:6" x14ac:dyDescent="0.25">
      <c r="B1751" s="172">
        <v>1740</v>
      </c>
      <c r="C1751" s="180"/>
      <c r="D1751" s="181"/>
      <c r="E1751" s="180"/>
      <c r="F1751" s="182"/>
    </row>
    <row r="1752" spans="2:6" x14ac:dyDescent="0.25">
      <c r="B1752" s="176">
        <v>1741</v>
      </c>
      <c r="C1752" s="177"/>
      <c r="D1752" s="178"/>
      <c r="E1752" s="177"/>
      <c r="F1752" s="179"/>
    </row>
    <row r="1753" spans="2:6" x14ac:dyDescent="0.25">
      <c r="B1753" s="172">
        <v>1742</v>
      </c>
      <c r="C1753" s="180"/>
      <c r="D1753" s="181"/>
      <c r="E1753" s="180"/>
      <c r="F1753" s="182"/>
    </row>
    <row r="1754" spans="2:6" x14ac:dyDescent="0.25">
      <c r="B1754" s="176">
        <v>1743</v>
      </c>
      <c r="C1754" s="177"/>
      <c r="D1754" s="178"/>
      <c r="E1754" s="177"/>
      <c r="F1754" s="179"/>
    </row>
    <row r="1755" spans="2:6" x14ac:dyDescent="0.25">
      <c r="B1755" s="172">
        <v>1744</v>
      </c>
      <c r="C1755" s="180"/>
      <c r="D1755" s="181"/>
      <c r="E1755" s="180"/>
      <c r="F1755" s="182"/>
    </row>
    <row r="1756" spans="2:6" x14ac:dyDescent="0.25">
      <c r="B1756" s="176">
        <v>1745</v>
      </c>
      <c r="C1756" s="177"/>
      <c r="D1756" s="178"/>
      <c r="E1756" s="177"/>
      <c r="F1756" s="179"/>
    </row>
    <row r="1757" spans="2:6" x14ac:dyDescent="0.25">
      <c r="B1757" s="172">
        <v>1746</v>
      </c>
      <c r="C1757" s="180"/>
      <c r="D1757" s="181"/>
      <c r="E1757" s="180"/>
      <c r="F1757" s="182"/>
    </row>
    <row r="1758" spans="2:6" x14ac:dyDescent="0.25">
      <c r="B1758" s="176">
        <v>1747</v>
      </c>
      <c r="C1758" s="177"/>
      <c r="D1758" s="178"/>
      <c r="E1758" s="177"/>
      <c r="F1758" s="179"/>
    </row>
    <row r="1759" spans="2:6" x14ac:dyDescent="0.25">
      <c r="B1759" s="172">
        <v>1748</v>
      </c>
      <c r="C1759" s="180"/>
      <c r="D1759" s="181"/>
      <c r="E1759" s="180"/>
      <c r="F1759" s="182"/>
    </row>
    <row r="1760" spans="2:6" x14ac:dyDescent="0.25">
      <c r="B1760" s="176">
        <v>1749</v>
      </c>
      <c r="C1760" s="177"/>
      <c r="D1760" s="178"/>
      <c r="E1760" s="177"/>
      <c r="F1760" s="179"/>
    </row>
    <row r="1761" spans="2:6" x14ac:dyDescent="0.25">
      <c r="B1761" s="172">
        <v>1750</v>
      </c>
      <c r="C1761" s="180"/>
      <c r="D1761" s="181"/>
      <c r="E1761" s="180"/>
      <c r="F1761" s="182"/>
    </row>
    <row r="1762" spans="2:6" x14ac:dyDescent="0.25">
      <c r="B1762" s="176">
        <v>1751</v>
      </c>
      <c r="C1762" s="177"/>
      <c r="D1762" s="178"/>
      <c r="E1762" s="177"/>
      <c r="F1762" s="179"/>
    </row>
    <row r="1763" spans="2:6" x14ac:dyDescent="0.25">
      <c r="B1763" s="172">
        <v>1752</v>
      </c>
      <c r="C1763" s="180"/>
      <c r="D1763" s="181"/>
      <c r="E1763" s="180"/>
      <c r="F1763" s="182"/>
    </row>
    <row r="1764" spans="2:6" x14ac:dyDescent="0.25">
      <c r="B1764" s="176">
        <v>1753</v>
      </c>
      <c r="C1764" s="177"/>
      <c r="D1764" s="178"/>
      <c r="E1764" s="177"/>
      <c r="F1764" s="179"/>
    </row>
    <row r="1765" spans="2:6" x14ac:dyDescent="0.25">
      <c r="B1765" s="172">
        <v>1754</v>
      </c>
      <c r="C1765" s="180"/>
      <c r="D1765" s="181"/>
      <c r="E1765" s="180"/>
      <c r="F1765" s="182"/>
    </row>
    <row r="1766" spans="2:6" x14ac:dyDescent="0.25">
      <c r="B1766" s="176">
        <v>1755</v>
      </c>
      <c r="C1766" s="177"/>
      <c r="D1766" s="178"/>
      <c r="E1766" s="177"/>
      <c r="F1766" s="179"/>
    </row>
    <row r="1767" spans="2:6" x14ac:dyDescent="0.25">
      <c r="B1767" s="172">
        <v>1756</v>
      </c>
      <c r="C1767" s="180"/>
      <c r="D1767" s="181"/>
      <c r="E1767" s="180"/>
      <c r="F1767" s="182"/>
    </row>
    <row r="1768" spans="2:6" x14ac:dyDescent="0.25">
      <c r="B1768" s="176">
        <v>1757</v>
      </c>
      <c r="C1768" s="177"/>
      <c r="D1768" s="178"/>
      <c r="E1768" s="177"/>
      <c r="F1768" s="179"/>
    </row>
    <row r="1769" spans="2:6" x14ac:dyDescent="0.25">
      <c r="B1769" s="172">
        <v>1758</v>
      </c>
      <c r="C1769" s="180"/>
      <c r="D1769" s="181"/>
      <c r="E1769" s="180"/>
      <c r="F1769" s="182"/>
    </row>
    <row r="1770" spans="2:6" x14ac:dyDescent="0.25">
      <c r="B1770" s="176">
        <v>1759</v>
      </c>
      <c r="C1770" s="177"/>
      <c r="D1770" s="178"/>
      <c r="E1770" s="177"/>
      <c r="F1770" s="179"/>
    </row>
    <row r="1771" spans="2:6" x14ac:dyDescent="0.25">
      <c r="B1771" s="172">
        <v>1760</v>
      </c>
      <c r="C1771" s="180"/>
      <c r="D1771" s="181"/>
      <c r="E1771" s="180"/>
      <c r="F1771" s="182"/>
    </row>
    <row r="1772" spans="2:6" x14ac:dyDescent="0.25">
      <c r="B1772" s="176">
        <v>1761</v>
      </c>
      <c r="C1772" s="177"/>
      <c r="D1772" s="178"/>
      <c r="E1772" s="177"/>
      <c r="F1772" s="179"/>
    </row>
    <row r="1773" spans="2:6" x14ac:dyDescent="0.25">
      <c r="B1773" s="172">
        <v>1762</v>
      </c>
      <c r="C1773" s="180"/>
      <c r="D1773" s="181"/>
      <c r="E1773" s="180"/>
      <c r="F1773" s="182"/>
    </row>
    <row r="1774" spans="2:6" x14ac:dyDescent="0.25">
      <c r="B1774" s="176">
        <v>1763</v>
      </c>
      <c r="C1774" s="177"/>
      <c r="D1774" s="178"/>
      <c r="E1774" s="177"/>
      <c r="F1774" s="179"/>
    </row>
    <row r="1775" spans="2:6" x14ac:dyDescent="0.25">
      <c r="B1775" s="172">
        <v>1764</v>
      </c>
      <c r="C1775" s="180"/>
      <c r="D1775" s="181"/>
      <c r="E1775" s="180"/>
      <c r="F1775" s="182"/>
    </row>
    <row r="1776" spans="2:6" x14ac:dyDescent="0.25">
      <c r="B1776" s="176">
        <v>1765</v>
      </c>
      <c r="C1776" s="177"/>
      <c r="D1776" s="178"/>
      <c r="E1776" s="177"/>
      <c r="F1776" s="179"/>
    </row>
    <row r="1777" spans="2:6" x14ac:dyDescent="0.25">
      <c r="B1777" s="172">
        <v>1766</v>
      </c>
      <c r="C1777" s="180"/>
      <c r="D1777" s="181"/>
      <c r="E1777" s="180"/>
      <c r="F1777" s="182"/>
    </row>
    <row r="1778" spans="2:6" x14ac:dyDescent="0.25">
      <c r="B1778" s="176">
        <v>1767</v>
      </c>
      <c r="C1778" s="177"/>
      <c r="D1778" s="178"/>
      <c r="E1778" s="177"/>
      <c r="F1778" s="179"/>
    </row>
    <row r="1779" spans="2:6" x14ac:dyDescent="0.25">
      <c r="B1779" s="172">
        <v>1768</v>
      </c>
      <c r="C1779" s="180"/>
      <c r="D1779" s="181"/>
      <c r="E1779" s="180"/>
      <c r="F1779" s="182"/>
    </row>
    <row r="1780" spans="2:6" x14ac:dyDescent="0.25">
      <c r="B1780" s="176">
        <v>1769</v>
      </c>
      <c r="C1780" s="177"/>
      <c r="D1780" s="178"/>
      <c r="E1780" s="177"/>
      <c r="F1780" s="179"/>
    </row>
    <row r="1781" spans="2:6" x14ac:dyDescent="0.25">
      <c r="B1781" s="172">
        <v>1770</v>
      </c>
      <c r="C1781" s="180"/>
      <c r="D1781" s="181"/>
      <c r="E1781" s="180"/>
      <c r="F1781" s="182"/>
    </row>
    <row r="1782" spans="2:6" x14ac:dyDescent="0.25">
      <c r="B1782" s="176">
        <v>1771</v>
      </c>
      <c r="C1782" s="177"/>
      <c r="D1782" s="178"/>
      <c r="E1782" s="177"/>
      <c r="F1782" s="179"/>
    </row>
    <row r="1783" spans="2:6" x14ac:dyDescent="0.25">
      <c r="B1783" s="172">
        <v>1772</v>
      </c>
      <c r="C1783" s="180"/>
      <c r="D1783" s="181"/>
      <c r="E1783" s="180"/>
      <c r="F1783" s="182"/>
    </row>
    <row r="1784" spans="2:6" x14ac:dyDescent="0.25">
      <c r="B1784" s="176">
        <v>1773</v>
      </c>
      <c r="C1784" s="177"/>
      <c r="D1784" s="178"/>
      <c r="E1784" s="177"/>
      <c r="F1784" s="179"/>
    </row>
    <row r="1785" spans="2:6" x14ac:dyDescent="0.25">
      <c r="B1785" s="172">
        <v>1774</v>
      </c>
      <c r="C1785" s="180"/>
      <c r="D1785" s="181"/>
      <c r="E1785" s="180"/>
      <c r="F1785" s="182"/>
    </row>
    <row r="1786" spans="2:6" x14ac:dyDescent="0.25">
      <c r="B1786" s="176">
        <v>1775</v>
      </c>
      <c r="C1786" s="177"/>
      <c r="D1786" s="178"/>
      <c r="E1786" s="177"/>
      <c r="F1786" s="179"/>
    </row>
    <row r="1787" spans="2:6" x14ac:dyDescent="0.25">
      <c r="B1787" s="172">
        <v>1776</v>
      </c>
      <c r="C1787" s="180"/>
      <c r="D1787" s="181"/>
      <c r="E1787" s="180"/>
      <c r="F1787" s="182"/>
    </row>
    <row r="1788" spans="2:6" x14ac:dyDescent="0.25">
      <c r="B1788" s="176">
        <v>1777</v>
      </c>
      <c r="C1788" s="177"/>
      <c r="D1788" s="178"/>
      <c r="E1788" s="177"/>
      <c r="F1788" s="179"/>
    </row>
    <row r="1789" spans="2:6" x14ac:dyDescent="0.25">
      <c r="B1789" s="172">
        <v>1778</v>
      </c>
      <c r="C1789" s="180"/>
      <c r="D1789" s="181"/>
      <c r="E1789" s="180"/>
      <c r="F1789" s="182"/>
    </row>
    <row r="1790" spans="2:6" x14ac:dyDescent="0.25">
      <c r="B1790" s="176">
        <v>1779</v>
      </c>
      <c r="C1790" s="177"/>
      <c r="D1790" s="178"/>
      <c r="E1790" s="177"/>
      <c r="F1790" s="179"/>
    </row>
    <row r="1791" spans="2:6" x14ac:dyDescent="0.25">
      <c r="B1791" s="172">
        <v>1780</v>
      </c>
      <c r="C1791" s="180"/>
      <c r="D1791" s="181"/>
      <c r="E1791" s="180"/>
      <c r="F1791" s="182"/>
    </row>
    <row r="1792" spans="2:6" x14ac:dyDescent="0.25">
      <c r="B1792" s="176">
        <v>1781</v>
      </c>
      <c r="C1792" s="177"/>
      <c r="D1792" s="178"/>
      <c r="E1792" s="177"/>
      <c r="F1792" s="179"/>
    </row>
    <row r="1793" spans="2:6" x14ac:dyDescent="0.25">
      <c r="B1793" s="172">
        <v>1782</v>
      </c>
      <c r="C1793" s="180"/>
      <c r="D1793" s="181"/>
      <c r="E1793" s="180"/>
      <c r="F1793" s="182"/>
    </row>
    <row r="1794" spans="2:6" x14ac:dyDescent="0.25">
      <c r="B1794" s="176">
        <v>1783</v>
      </c>
      <c r="C1794" s="177"/>
      <c r="D1794" s="178"/>
      <c r="E1794" s="177"/>
      <c r="F1794" s="179"/>
    </row>
    <row r="1795" spans="2:6" x14ac:dyDescent="0.25">
      <c r="B1795" s="172">
        <v>1784</v>
      </c>
      <c r="C1795" s="180"/>
      <c r="D1795" s="181"/>
      <c r="E1795" s="180"/>
      <c r="F1795" s="182"/>
    </row>
    <row r="1796" spans="2:6" x14ac:dyDescent="0.25">
      <c r="B1796" s="176">
        <v>1785</v>
      </c>
      <c r="C1796" s="177"/>
      <c r="D1796" s="178"/>
      <c r="E1796" s="177"/>
      <c r="F1796" s="179"/>
    </row>
    <row r="1797" spans="2:6" x14ac:dyDescent="0.25">
      <c r="B1797" s="172">
        <v>1786</v>
      </c>
      <c r="C1797" s="180"/>
      <c r="D1797" s="181"/>
      <c r="E1797" s="180"/>
      <c r="F1797" s="182"/>
    </row>
    <row r="1798" spans="2:6" x14ac:dyDescent="0.25">
      <c r="B1798" s="176">
        <v>1787</v>
      </c>
      <c r="C1798" s="177"/>
      <c r="D1798" s="178"/>
      <c r="E1798" s="177"/>
      <c r="F1798" s="179"/>
    </row>
    <row r="1799" spans="2:6" x14ac:dyDescent="0.25">
      <c r="B1799" s="172">
        <v>1788</v>
      </c>
      <c r="C1799" s="180"/>
      <c r="D1799" s="181"/>
      <c r="E1799" s="180"/>
      <c r="F1799" s="182"/>
    </row>
    <row r="1800" spans="2:6" x14ac:dyDescent="0.25">
      <c r="B1800" s="176">
        <v>1789</v>
      </c>
      <c r="C1800" s="177"/>
      <c r="D1800" s="178"/>
      <c r="E1800" s="177"/>
      <c r="F1800" s="179"/>
    </row>
    <row r="1801" spans="2:6" x14ac:dyDescent="0.25">
      <c r="B1801" s="172">
        <v>1790</v>
      </c>
      <c r="C1801" s="180"/>
      <c r="D1801" s="181"/>
      <c r="E1801" s="180"/>
      <c r="F1801" s="182"/>
    </row>
    <row r="1802" spans="2:6" x14ac:dyDescent="0.25">
      <c r="B1802" s="176">
        <v>1791</v>
      </c>
      <c r="C1802" s="177"/>
      <c r="D1802" s="178"/>
      <c r="E1802" s="177"/>
      <c r="F1802" s="179"/>
    </row>
    <row r="1803" spans="2:6" x14ac:dyDescent="0.25">
      <c r="B1803" s="172">
        <v>1792</v>
      </c>
      <c r="C1803" s="180"/>
      <c r="D1803" s="181"/>
      <c r="E1803" s="180"/>
      <c r="F1803" s="182"/>
    </row>
    <row r="1804" spans="2:6" x14ac:dyDescent="0.25">
      <c r="B1804" s="176">
        <v>1793</v>
      </c>
      <c r="C1804" s="177"/>
      <c r="D1804" s="178"/>
      <c r="E1804" s="177"/>
      <c r="F1804" s="179"/>
    </row>
    <row r="1805" spans="2:6" x14ac:dyDescent="0.25">
      <c r="B1805" s="172">
        <v>1794</v>
      </c>
      <c r="C1805" s="180"/>
      <c r="D1805" s="181"/>
      <c r="E1805" s="180"/>
      <c r="F1805" s="182"/>
    </row>
    <row r="1806" spans="2:6" x14ac:dyDescent="0.25">
      <c r="B1806" s="176">
        <v>1795</v>
      </c>
      <c r="C1806" s="177"/>
      <c r="D1806" s="178"/>
      <c r="E1806" s="177"/>
      <c r="F1806" s="179"/>
    </row>
    <row r="1807" spans="2:6" x14ac:dyDescent="0.25">
      <c r="B1807" s="172">
        <v>1796</v>
      </c>
      <c r="C1807" s="180"/>
      <c r="D1807" s="181"/>
      <c r="E1807" s="180"/>
      <c r="F1807" s="182"/>
    </row>
    <row r="1808" spans="2:6" x14ac:dyDescent="0.25">
      <c r="B1808" s="176">
        <v>1797</v>
      </c>
      <c r="C1808" s="177"/>
      <c r="D1808" s="178"/>
      <c r="E1808" s="177"/>
      <c r="F1808" s="179"/>
    </row>
    <row r="1809" spans="2:6" x14ac:dyDescent="0.25">
      <c r="B1809" s="172">
        <v>1798</v>
      </c>
      <c r="C1809" s="180"/>
      <c r="D1809" s="181"/>
      <c r="E1809" s="180"/>
      <c r="F1809" s="182"/>
    </row>
    <row r="1810" spans="2:6" x14ac:dyDescent="0.25">
      <c r="B1810" s="176">
        <v>1799</v>
      </c>
      <c r="C1810" s="177"/>
      <c r="D1810" s="178"/>
      <c r="E1810" s="177"/>
      <c r="F1810" s="179"/>
    </row>
    <row r="1811" spans="2:6" x14ac:dyDescent="0.25">
      <c r="B1811" s="172">
        <v>1800</v>
      </c>
      <c r="C1811" s="180"/>
      <c r="D1811" s="181"/>
      <c r="E1811" s="180"/>
      <c r="F1811" s="182"/>
    </row>
    <row r="1812" spans="2:6" x14ac:dyDescent="0.25">
      <c r="B1812" s="176">
        <v>1801</v>
      </c>
      <c r="C1812" s="177"/>
      <c r="D1812" s="178"/>
      <c r="E1812" s="177"/>
      <c r="F1812" s="179"/>
    </row>
    <row r="1813" spans="2:6" x14ac:dyDescent="0.25">
      <c r="B1813" s="172">
        <v>1802</v>
      </c>
      <c r="C1813" s="180"/>
      <c r="D1813" s="181"/>
      <c r="E1813" s="180"/>
      <c r="F1813" s="182"/>
    </row>
    <row r="1814" spans="2:6" x14ac:dyDescent="0.25">
      <c r="B1814" s="176">
        <v>1803</v>
      </c>
      <c r="C1814" s="177"/>
      <c r="D1814" s="178"/>
      <c r="E1814" s="177"/>
      <c r="F1814" s="179"/>
    </row>
    <row r="1815" spans="2:6" x14ac:dyDescent="0.25">
      <c r="B1815" s="172">
        <v>1804</v>
      </c>
      <c r="C1815" s="180"/>
      <c r="D1815" s="181"/>
      <c r="E1815" s="180"/>
      <c r="F1815" s="182"/>
    </row>
    <row r="1816" spans="2:6" x14ac:dyDescent="0.25">
      <c r="B1816" s="176">
        <v>1805</v>
      </c>
      <c r="C1816" s="177"/>
      <c r="D1816" s="178"/>
      <c r="E1816" s="177"/>
      <c r="F1816" s="179"/>
    </row>
    <row r="1817" spans="2:6" x14ac:dyDescent="0.25">
      <c r="B1817" s="172">
        <v>1806</v>
      </c>
      <c r="C1817" s="180"/>
      <c r="D1817" s="181"/>
      <c r="E1817" s="180"/>
      <c r="F1817" s="182"/>
    </row>
    <row r="1818" spans="2:6" x14ac:dyDescent="0.25">
      <c r="B1818" s="176">
        <v>1807</v>
      </c>
      <c r="C1818" s="177"/>
      <c r="D1818" s="178"/>
      <c r="E1818" s="177"/>
      <c r="F1818" s="179"/>
    </row>
    <row r="1819" spans="2:6" x14ac:dyDescent="0.25">
      <c r="B1819" s="172">
        <v>1808</v>
      </c>
      <c r="C1819" s="180"/>
      <c r="D1819" s="181"/>
      <c r="E1819" s="180"/>
      <c r="F1819" s="182"/>
    </row>
    <row r="1820" spans="2:6" x14ac:dyDescent="0.25">
      <c r="B1820" s="176">
        <v>1809</v>
      </c>
      <c r="C1820" s="177"/>
      <c r="D1820" s="178"/>
      <c r="E1820" s="177"/>
      <c r="F1820" s="179"/>
    </row>
    <row r="1821" spans="2:6" x14ac:dyDescent="0.25">
      <c r="B1821" s="172">
        <v>1810</v>
      </c>
      <c r="C1821" s="180"/>
      <c r="D1821" s="181"/>
      <c r="E1821" s="180"/>
      <c r="F1821" s="182"/>
    </row>
    <row r="1822" spans="2:6" x14ac:dyDescent="0.25">
      <c r="B1822" s="176">
        <v>1811</v>
      </c>
      <c r="C1822" s="177"/>
      <c r="D1822" s="178"/>
      <c r="E1822" s="177"/>
      <c r="F1822" s="179"/>
    </row>
    <row r="1823" spans="2:6" x14ac:dyDescent="0.25">
      <c r="B1823" s="172">
        <v>1812</v>
      </c>
      <c r="C1823" s="180"/>
      <c r="D1823" s="181"/>
      <c r="E1823" s="180"/>
      <c r="F1823" s="182"/>
    </row>
    <row r="1824" spans="2:6" x14ac:dyDescent="0.25">
      <c r="B1824" s="176">
        <v>1813</v>
      </c>
      <c r="C1824" s="177"/>
      <c r="D1824" s="178"/>
      <c r="E1824" s="177"/>
      <c r="F1824" s="179"/>
    </row>
    <row r="1825" spans="2:6" x14ac:dyDescent="0.25">
      <c r="B1825" s="172">
        <v>1814</v>
      </c>
      <c r="C1825" s="180"/>
      <c r="D1825" s="181"/>
      <c r="E1825" s="180"/>
      <c r="F1825" s="182"/>
    </row>
    <row r="1826" spans="2:6" x14ac:dyDescent="0.25">
      <c r="B1826" s="176">
        <v>1815</v>
      </c>
      <c r="C1826" s="177"/>
      <c r="D1826" s="178"/>
      <c r="E1826" s="177"/>
      <c r="F1826" s="179"/>
    </row>
    <row r="1827" spans="2:6" x14ac:dyDescent="0.25">
      <c r="B1827" s="172">
        <v>1816</v>
      </c>
      <c r="C1827" s="180"/>
      <c r="D1827" s="181"/>
      <c r="E1827" s="180"/>
      <c r="F1827" s="182"/>
    </row>
    <row r="1828" spans="2:6" x14ac:dyDescent="0.25">
      <c r="B1828" s="176">
        <v>1817</v>
      </c>
      <c r="C1828" s="177"/>
      <c r="D1828" s="178"/>
      <c r="E1828" s="177"/>
      <c r="F1828" s="179"/>
    </row>
    <row r="1829" spans="2:6" x14ac:dyDescent="0.25">
      <c r="B1829" s="172">
        <v>1818</v>
      </c>
      <c r="C1829" s="180"/>
      <c r="D1829" s="181"/>
      <c r="E1829" s="180"/>
      <c r="F1829" s="182"/>
    </row>
    <row r="1830" spans="2:6" x14ac:dyDescent="0.25">
      <c r="B1830" s="176">
        <v>1819</v>
      </c>
      <c r="C1830" s="177"/>
      <c r="D1830" s="178"/>
      <c r="E1830" s="177"/>
      <c r="F1830" s="179"/>
    </row>
    <row r="1831" spans="2:6" x14ac:dyDescent="0.25">
      <c r="B1831" s="172">
        <v>1820</v>
      </c>
      <c r="C1831" s="180"/>
      <c r="D1831" s="181"/>
      <c r="E1831" s="180"/>
      <c r="F1831" s="182"/>
    </row>
    <row r="1832" spans="2:6" x14ac:dyDescent="0.25">
      <c r="B1832" s="176">
        <v>1821</v>
      </c>
      <c r="C1832" s="177"/>
      <c r="D1832" s="178"/>
      <c r="E1832" s="177"/>
      <c r="F1832" s="179"/>
    </row>
    <row r="1833" spans="2:6" x14ac:dyDescent="0.25">
      <c r="B1833" s="172">
        <v>1822</v>
      </c>
      <c r="C1833" s="180"/>
      <c r="D1833" s="181"/>
      <c r="E1833" s="180"/>
      <c r="F1833" s="182"/>
    </row>
    <row r="1834" spans="2:6" x14ac:dyDescent="0.25">
      <c r="B1834" s="176">
        <v>1823</v>
      </c>
      <c r="C1834" s="177"/>
      <c r="D1834" s="178"/>
      <c r="E1834" s="177"/>
      <c r="F1834" s="179"/>
    </row>
    <row r="1835" spans="2:6" x14ac:dyDescent="0.25">
      <c r="B1835" s="172">
        <v>1824</v>
      </c>
      <c r="C1835" s="180"/>
      <c r="D1835" s="181"/>
      <c r="E1835" s="180"/>
      <c r="F1835" s="182"/>
    </row>
    <row r="1836" spans="2:6" x14ac:dyDescent="0.25">
      <c r="B1836" s="176">
        <v>1825</v>
      </c>
      <c r="C1836" s="177"/>
      <c r="D1836" s="178"/>
      <c r="E1836" s="177"/>
      <c r="F1836" s="179"/>
    </row>
    <row r="1837" spans="2:6" x14ac:dyDescent="0.25">
      <c r="B1837" s="172">
        <v>1826</v>
      </c>
      <c r="C1837" s="180"/>
      <c r="D1837" s="181"/>
      <c r="E1837" s="180"/>
      <c r="F1837" s="182"/>
    </row>
    <row r="1838" spans="2:6" x14ac:dyDescent="0.25">
      <c r="B1838" s="176">
        <v>1827</v>
      </c>
      <c r="C1838" s="177"/>
      <c r="D1838" s="178"/>
      <c r="E1838" s="177"/>
      <c r="F1838" s="179"/>
    </row>
    <row r="1839" spans="2:6" x14ac:dyDescent="0.25">
      <c r="B1839" s="172">
        <v>1828</v>
      </c>
      <c r="C1839" s="180"/>
      <c r="D1839" s="181"/>
      <c r="E1839" s="180"/>
      <c r="F1839" s="182"/>
    </row>
    <row r="1840" spans="2:6" x14ac:dyDescent="0.25">
      <c r="B1840" s="176">
        <v>1829</v>
      </c>
      <c r="C1840" s="177"/>
      <c r="D1840" s="178"/>
      <c r="E1840" s="177"/>
      <c r="F1840" s="179"/>
    </row>
    <row r="1841" spans="2:6" x14ac:dyDescent="0.25">
      <c r="B1841" s="172">
        <v>1830</v>
      </c>
      <c r="C1841" s="180"/>
      <c r="D1841" s="181"/>
      <c r="E1841" s="180"/>
      <c r="F1841" s="182"/>
    </row>
    <row r="1842" spans="2:6" x14ac:dyDescent="0.25">
      <c r="B1842" s="176">
        <v>1831</v>
      </c>
      <c r="C1842" s="177"/>
      <c r="D1842" s="178"/>
      <c r="E1842" s="177"/>
      <c r="F1842" s="179"/>
    </row>
    <row r="1843" spans="2:6" x14ac:dyDescent="0.25">
      <c r="B1843" s="172">
        <v>1832</v>
      </c>
      <c r="C1843" s="180"/>
      <c r="D1843" s="181"/>
      <c r="E1843" s="180"/>
      <c r="F1843" s="182"/>
    </row>
    <row r="1844" spans="2:6" x14ac:dyDescent="0.25">
      <c r="B1844" s="176">
        <v>1833</v>
      </c>
      <c r="C1844" s="177"/>
      <c r="D1844" s="178"/>
      <c r="E1844" s="177"/>
      <c r="F1844" s="179"/>
    </row>
    <row r="1845" spans="2:6" x14ac:dyDescent="0.25">
      <c r="B1845" s="172">
        <v>1834</v>
      </c>
      <c r="C1845" s="180"/>
      <c r="D1845" s="181"/>
      <c r="E1845" s="180"/>
      <c r="F1845" s="182"/>
    </row>
    <row r="1846" spans="2:6" x14ac:dyDescent="0.25">
      <c r="B1846" s="176">
        <v>1835</v>
      </c>
      <c r="C1846" s="177"/>
      <c r="D1846" s="178"/>
      <c r="E1846" s="177"/>
      <c r="F1846" s="179"/>
    </row>
    <row r="1847" spans="2:6" x14ac:dyDescent="0.25">
      <c r="B1847" s="172">
        <v>1836</v>
      </c>
      <c r="C1847" s="180"/>
      <c r="D1847" s="181"/>
      <c r="E1847" s="180"/>
      <c r="F1847" s="182"/>
    </row>
    <row r="1848" spans="2:6" x14ac:dyDescent="0.25">
      <c r="B1848" s="176">
        <v>1837</v>
      </c>
      <c r="C1848" s="177"/>
      <c r="D1848" s="178"/>
      <c r="E1848" s="177"/>
      <c r="F1848" s="179"/>
    </row>
    <row r="1849" spans="2:6" x14ac:dyDescent="0.25">
      <c r="B1849" s="172">
        <v>1838</v>
      </c>
      <c r="C1849" s="180"/>
      <c r="D1849" s="181"/>
      <c r="E1849" s="180"/>
      <c r="F1849" s="182"/>
    </row>
    <row r="1850" spans="2:6" x14ac:dyDescent="0.25">
      <c r="B1850" s="176">
        <v>1839</v>
      </c>
      <c r="C1850" s="177"/>
      <c r="D1850" s="178"/>
      <c r="E1850" s="177"/>
      <c r="F1850" s="179"/>
    </row>
    <row r="1851" spans="2:6" x14ac:dyDescent="0.25">
      <c r="B1851" s="172">
        <v>1840</v>
      </c>
      <c r="C1851" s="180"/>
      <c r="D1851" s="181"/>
      <c r="E1851" s="180"/>
      <c r="F1851" s="182"/>
    </row>
    <row r="1852" spans="2:6" x14ac:dyDescent="0.25">
      <c r="B1852" s="176">
        <v>1841</v>
      </c>
      <c r="C1852" s="177"/>
      <c r="D1852" s="178"/>
      <c r="E1852" s="177"/>
      <c r="F1852" s="179"/>
    </row>
    <row r="1853" spans="2:6" x14ac:dyDescent="0.25">
      <c r="B1853" s="172">
        <v>1842</v>
      </c>
      <c r="C1853" s="180"/>
      <c r="D1853" s="181"/>
      <c r="E1853" s="180"/>
      <c r="F1853" s="182"/>
    </row>
    <row r="1854" spans="2:6" x14ac:dyDescent="0.25">
      <c r="B1854" s="176">
        <v>1843</v>
      </c>
      <c r="C1854" s="177"/>
      <c r="D1854" s="178"/>
      <c r="E1854" s="177"/>
      <c r="F1854" s="179"/>
    </row>
    <row r="1855" spans="2:6" x14ac:dyDescent="0.25">
      <c r="B1855" s="172">
        <v>1844</v>
      </c>
      <c r="C1855" s="180"/>
      <c r="D1855" s="181"/>
      <c r="E1855" s="180"/>
      <c r="F1855" s="182"/>
    </row>
    <row r="1856" spans="2:6" x14ac:dyDescent="0.25">
      <c r="B1856" s="176">
        <v>1845</v>
      </c>
      <c r="C1856" s="177"/>
      <c r="D1856" s="178"/>
      <c r="E1856" s="177"/>
      <c r="F1856" s="179"/>
    </row>
    <row r="1857" spans="2:6" x14ac:dyDescent="0.25">
      <c r="B1857" s="172">
        <v>1846</v>
      </c>
      <c r="C1857" s="180"/>
      <c r="D1857" s="181"/>
      <c r="E1857" s="180"/>
      <c r="F1857" s="182"/>
    </row>
    <row r="1858" spans="2:6" x14ac:dyDescent="0.25">
      <c r="B1858" s="176">
        <v>1847</v>
      </c>
      <c r="C1858" s="177"/>
      <c r="D1858" s="178"/>
      <c r="E1858" s="177"/>
      <c r="F1858" s="179"/>
    </row>
    <row r="1859" spans="2:6" x14ac:dyDescent="0.25">
      <c r="B1859" s="172">
        <v>1848</v>
      </c>
      <c r="C1859" s="180"/>
      <c r="D1859" s="181"/>
      <c r="E1859" s="180"/>
      <c r="F1859" s="182"/>
    </row>
    <row r="1860" spans="2:6" x14ac:dyDescent="0.25">
      <c r="B1860" s="176">
        <v>1849</v>
      </c>
      <c r="C1860" s="177"/>
      <c r="D1860" s="178"/>
      <c r="E1860" s="177"/>
      <c r="F1860" s="179"/>
    </row>
    <row r="1861" spans="2:6" x14ac:dyDescent="0.25">
      <c r="B1861" s="172">
        <v>1850</v>
      </c>
      <c r="C1861" s="180"/>
      <c r="D1861" s="181"/>
      <c r="E1861" s="180"/>
      <c r="F1861" s="182"/>
    </row>
    <row r="1862" spans="2:6" x14ac:dyDescent="0.25">
      <c r="B1862" s="176">
        <v>1851</v>
      </c>
      <c r="C1862" s="177"/>
      <c r="D1862" s="178"/>
      <c r="E1862" s="177"/>
      <c r="F1862" s="179"/>
    </row>
    <row r="1863" spans="2:6" x14ac:dyDescent="0.25">
      <c r="B1863" s="172">
        <v>1852</v>
      </c>
      <c r="C1863" s="180"/>
      <c r="D1863" s="181"/>
      <c r="E1863" s="180"/>
      <c r="F1863" s="182"/>
    </row>
    <row r="1864" spans="2:6" x14ac:dyDescent="0.25">
      <c r="B1864" s="176">
        <v>1853</v>
      </c>
      <c r="C1864" s="177"/>
      <c r="D1864" s="178"/>
      <c r="E1864" s="177"/>
      <c r="F1864" s="179"/>
    </row>
    <row r="1865" spans="2:6" x14ac:dyDescent="0.25">
      <c r="B1865" s="172">
        <v>1854</v>
      </c>
      <c r="C1865" s="180"/>
      <c r="D1865" s="181"/>
      <c r="E1865" s="180"/>
      <c r="F1865" s="182"/>
    </row>
    <row r="1866" spans="2:6" x14ac:dyDescent="0.25">
      <c r="B1866" s="176">
        <v>1855</v>
      </c>
      <c r="C1866" s="177"/>
      <c r="D1866" s="178"/>
      <c r="E1866" s="177"/>
      <c r="F1866" s="179"/>
    </row>
    <row r="1867" spans="2:6" x14ac:dyDescent="0.25">
      <c r="B1867" s="172">
        <v>1856</v>
      </c>
      <c r="C1867" s="180"/>
      <c r="D1867" s="181"/>
      <c r="E1867" s="180"/>
      <c r="F1867" s="182"/>
    </row>
    <row r="1868" spans="2:6" x14ac:dyDescent="0.25">
      <c r="B1868" s="176">
        <v>1857</v>
      </c>
      <c r="C1868" s="177"/>
      <c r="D1868" s="178"/>
      <c r="E1868" s="177"/>
      <c r="F1868" s="179"/>
    </row>
    <row r="1869" spans="2:6" x14ac:dyDescent="0.25">
      <c r="B1869" s="172">
        <v>1858</v>
      </c>
      <c r="C1869" s="180"/>
      <c r="D1869" s="181"/>
      <c r="E1869" s="180"/>
      <c r="F1869" s="182"/>
    </row>
    <row r="1870" spans="2:6" x14ac:dyDescent="0.25">
      <c r="B1870" s="176">
        <v>1859</v>
      </c>
      <c r="C1870" s="177"/>
      <c r="D1870" s="178"/>
      <c r="E1870" s="177"/>
      <c r="F1870" s="179"/>
    </row>
    <row r="1871" spans="2:6" x14ac:dyDescent="0.25">
      <c r="B1871" s="172">
        <v>1860</v>
      </c>
      <c r="C1871" s="180"/>
      <c r="D1871" s="181"/>
      <c r="E1871" s="180"/>
      <c r="F1871" s="182"/>
    </row>
    <row r="1872" spans="2:6" x14ac:dyDescent="0.25">
      <c r="B1872" s="176">
        <v>1861</v>
      </c>
      <c r="C1872" s="177"/>
      <c r="D1872" s="178"/>
      <c r="E1872" s="177"/>
      <c r="F1872" s="179"/>
    </row>
    <row r="1873" spans="2:6" x14ac:dyDescent="0.25">
      <c r="B1873" s="172">
        <v>1862</v>
      </c>
      <c r="C1873" s="180"/>
      <c r="D1873" s="181"/>
      <c r="E1873" s="180"/>
      <c r="F1873" s="182"/>
    </row>
    <row r="1874" spans="2:6" x14ac:dyDescent="0.25">
      <c r="B1874" s="176">
        <v>1863</v>
      </c>
      <c r="C1874" s="177"/>
      <c r="D1874" s="178"/>
      <c r="E1874" s="177"/>
      <c r="F1874" s="179"/>
    </row>
    <row r="1875" spans="2:6" x14ac:dyDescent="0.25">
      <c r="B1875" s="172">
        <v>1864</v>
      </c>
      <c r="C1875" s="180"/>
      <c r="D1875" s="181"/>
      <c r="E1875" s="180"/>
      <c r="F1875" s="182"/>
    </row>
    <row r="1876" spans="2:6" x14ac:dyDescent="0.25">
      <c r="B1876" s="176">
        <v>1865</v>
      </c>
      <c r="C1876" s="177"/>
      <c r="D1876" s="178"/>
      <c r="E1876" s="177"/>
      <c r="F1876" s="179"/>
    </row>
    <row r="1877" spans="2:6" x14ac:dyDescent="0.25">
      <c r="B1877" s="172">
        <v>1866</v>
      </c>
      <c r="C1877" s="180"/>
      <c r="D1877" s="181"/>
      <c r="E1877" s="180"/>
      <c r="F1877" s="182"/>
    </row>
    <row r="1878" spans="2:6" x14ac:dyDescent="0.25">
      <c r="B1878" s="176">
        <v>1867</v>
      </c>
      <c r="C1878" s="177"/>
      <c r="D1878" s="178"/>
      <c r="E1878" s="177"/>
      <c r="F1878" s="179"/>
    </row>
    <row r="1879" spans="2:6" x14ac:dyDescent="0.25">
      <c r="B1879" s="172">
        <v>1868</v>
      </c>
      <c r="C1879" s="180"/>
      <c r="D1879" s="181"/>
      <c r="E1879" s="180"/>
      <c r="F1879" s="182"/>
    </row>
    <row r="1880" spans="2:6" x14ac:dyDescent="0.25">
      <c r="B1880" s="176">
        <v>1869</v>
      </c>
      <c r="C1880" s="177"/>
      <c r="D1880" s="178"/>
      <c r="E1880" s="177"/>
      <c r="F1880" s="179"/>
    </row>
    <row r="1881" spans="2:6" x14ac:dyDescent="0.25">
      <c r="B1881" s="172">
        <v>1870</v>
      </c>
      <c r="C1881" s="180"/>
      <c r="D1881" s="181"/>
      <c r="E1881" s="180"/>
      <c r="F1881" s="182"/>
    </row>
    <row r="1882" spans="2:6" x14ac:dyDescent="0.25">
      <c r="B1882" s="176">
        <v>1871</v>
      </c>
      <c r="C1882" s="177"/>
      <c r="D1882" s="178"/>
      <c r="E1882" s="177"/>
      <c r="F1882" s="179"/>
    </row>
    <row r="1883" spans="2:6" x14ac:dyDescent="0.25">
      <c r="B1883" s="172">
        <v>1872</v>
      </c>
      <c r="C1883" s="180"/>
      <c r="D1883" s="181"/>
      <c r="E1883" s="180"/>
      <c r="F1883" s="182"/>
    </row>
    <row r="1884" spans="2:6" x14ac:dyDescent="0.25">
      <c r="B1884" s="176">
        <v>1873</v>
      </c>
      <c r="C1884" s="177"/>
      <c r="D1884" s="178"/>
      <c r="E1884" s="177"/>
      <c r="F1884" s="179"/>
    </row>
    <row r="1885" spans="2:6" x14ac:dyDescent="0.25">
      <c r="B1885" s="172">
        <v>1874</v>
      </c>
      <c r="C1885" s="180"/>
      <c r="D1885" s="181"/>
      <c r="E1885" s="180"/>
      <c r="F1885" s="182"/>
    </row>
    <row r="1886" spans="2:6" x14ac:dyDescent="0.25">
      <c r="B1886" s="176">
        <v>1875</v>
      </c>
      <c r="C1886" s="177"/>
      <c r="D1886" s="178"/>
      <c r="E1886" s="177"/>
      <c r="F1886" s="179"/>
    </row>
    <row r="1887" spans="2:6" x14ac:dyDescent="0.25">
      <c r="B1887" s="172">
        <v>1876</v>
      </c>
      <c r="C1887" s="180"/>
      <c r="D1887" s="181"/>
      <c r="E1887" s="180"/>
      <c r="F1887" s="182"/>
    </row>
    <row r="1888" spans="2:6" x14ac:dyDescent="0.25">
      <c r="B1888" s="176">
        <v>1877</v>
      </c>
      <c r="C1888" s="177"/>
      <c r="D1888" s="178"/>
      <c r="E1888" s="177"/>
      <c r="F1888" s="179"/>
    </row>
    <row r="1889" spans="2:6" x14ac:dyDescent="0.25">
      <c r="B1889" s="172">
        <v>1878</v>
      </c>
      <c r="C1889" s="180"/>
      <c r="D1889" s="181"/>
      <c r="E1889" s="180"/>
      <c r="F1889" s="182"/>
    </row>
    <row r="1890" spans="2:6" x14ac:dyDescent="0.25">
      <c r="B1890" s="176">
        <v>1879</v>
      </c>
      <c r="C1890" s="177"/>
      <c r="D1890" s="178"/>
      <c r="E1890" s="177"/>
      <c r="F1890" s="179"/>
    </row>
    <row r="1891" spans="2:6" x14ac:dyDescent="0.25">
      <c r="B1891" s="172">
        <v>1880</v>
      </c>
      <c r="C1891" s="180"/>
      <c r="D1891" s="181"/>
      <c r="E1891" s="180"/>
      <c r="F1891" s="182"/>
    </row>
    <row r="1892" spans="2:6" x14ac:dyDescent="0.25">
      <c r="B1892" s="176">
        <v>1881</v>
      </c>
      <c r="C1892" s="177"/>
      <c r="D1892" s="178"/>
      <c r="E1892" s="177"/>
      <c r="F1892" s="179"/>
    </row>
    <row r="1893" spans="2:6" x14ac:dyDescent="0.25">
      <c r="B1893" s="172">
        <v>1882</v>
      </c>
      <c r="C1893" s="180"/>
      <c r="D1893" s="181"/>
      <c r="E1893" s="180"/>
      <c r="F1893" s="182"/>
    </row>
    <row r="1894" spans="2:6" x14ac:dyDescent="0.25">
      <c r="B1894" s="176">
        <v>1883</v>
      </c>
      <c r="C1894" s="177"/>
      <c r="D1894" s="178"/>
      <c r="E1894" s="177"/>
      <c r="F1894" s="179"/>
    </row>
    <row r="1895" spans="2:6" x14ac:dyDescent="0.25">
      <c r="B1895" s="172">
        <v>1884</v>
      </c>
      <c r="C1895" s="180"/>
      <c r="D1895" s="181"/>
      <c r="E1895" s="180"/>
      <c r="F1895" s="182"/>
    </row>
    <row r="1896" spans="2:6" x14ac:dyDescent="0.25">
      <c r="B1896" s="176">
        <v>1885</v>
      </c>
      <c r="C1896" s="177"/>
      <c r="D1896" s="178"/>
      <c r="E1896" s="177"/>
      <c r="F1896" s="179"/>
    </row>
    <row r="1897" spans="2:6" x14ac:dyDescent="0.25">
      <c r="B1897" s="172">
        <v>1886</v>
      </c>
      <c r="C1897" s="180"/>
      <c r="D1897" s="181"/>
      <c r="E1897" s="180"/>
      <c r="F1897" s="182"/>
    </row>
    <row r="1898" spans="2:6" x14ac:dyDescent="0.25">
      <c r="B1898" s="176">
        <v>1887</v>
      </c>
      <c r="C1898" s="177"/>
      <c r="D1898" s="178"/>
      <c r="E1898" s="177"/>
      <c r="F1898" s="179"/>
    </row>
    <row r="1899" spans="2:6" x14ac:dyDescent="0.25">
      <c r="B1899" s="172">
        <v>1888</v>
      </c>
      <c r="C1899" s="180"/>
      <c r="D1899" s="181"/>
      <c r="E1899" s="180"/>
      <c r="F1899" s="182"/>
    </row>
    <row r="1900" spans="2:6" x14ac:dyDescent="0.25">
      <c r="B1900" s="176">
        <v>1889</v>
      </c>
      <c r="C1900" s="177"/>
      <c r="D1900" s="178"/>
      <c r="E1900" s="177"/>
      <c r="F1900" s="179"/>
    </row>
    <row r="1901" spans="2:6" x14ac:dyDescent="0.25">
      <c r="B1901" s="172">
        <v>1890</v>
      </c>
      <c r="C1901" s="180"/>
      <c r="D1901" s="181"/>
      <c r="E1901" s="180"/>
      <c r="F1901" s="182"/>
    </row>
    <row r="1902" spans="2:6" x14ac:dyDescent="0.25">
      <c r="B1902" s="176">
        <v>1891</v>
      </c>
      <c r="C1902" s="177"/>
      <c r="D1902" s="178"/>
      <c r="E1902" s="177"/>
      <c r="F1902" s="179"/>
    </row>
    <row r="1903" spans="2:6" x14ac:dyDescent="0.25">
      <c r="B1903" s="172">
        <v>1892</v>
      </c>
      <c r="C1903" s="180"/>
      <c r="D1903" s="181"/>
      <c r="E1903" s="180"/>
      <c r="F1903" s="182"/>
    </row>
    <row r="1904" spans="2:6" x14ac:dyDescent="0.25">
      <c r="B1904" s="176">
        <v>1893</v>
      </c>
      <c r="C1904" s="177"/>
      <c r="D1904" s="178"/>
      <c r="E1904" s="177"/>
      <c r="F1904" s="179"/>
    </row>
    <row r="1905" spans="2:6" x14ac:dyDescent="0.25">
      <c r="B1905" s="172">
        <v>1894</v>
      </c>
      <c r="C1905" s="180"/>
      <c r="D1905" s="181"/>
      <c r="E1905" s="180"/>
      <c r="F1905" s="182"/>
    </row>
    <row r="1906" spans="2:6" x14ac:dyDescent="0.25">
      <c r="B1906" s="176">
        <v>1895</v>
      </c>
      <c r="C1906" s="177"/>
      <c r="D1906" s="178"/>
      <c r="E1906" s="177"/>
      <c r="F1906" s="179"/>
    </row>
    <row r="1907" spans="2:6" x14ac:dyDescent="0.25">
      <c r="B1907" s="172">
        <v>1896</v>
      </c>
      <c r="C1907" s="180"/>
      <c r="D1907" s="181"/>
      <c r="E1907" s="180"/>
      <c r="F1907" s="182"/>
    </row>
    <row r="1908" spans="2:6" x14ac:dyDescent="0.25">
      <c r="B1908" s="176">
        <v>1897</v>
      </c>
      <c r="C1908" s="177"/>
      <c r="D1908" s="178"/>
      <c r="E1908" s="177"/>
      <c r="F1908" s="179"/>
    </row>
    <row r="1909" spans="2:6" x14ac:dyDescent="0.25">
      <c r="B1909" s="172">
        <v>1898</v>
      </c>
      <c r="C1909" s="180"/>
      <c r="D1909" s="181"/>
      <c r="E1909" s="180"/>
      <c r="F1909" s="182"/>
    </row>
    <row r="1910" spans="2:6" x14ac:dyDescent="0.25">
      <c r="B1910" s="176">
        <v>1899</v>
      </c>
      <c r="C1910" s="177"/>
      <c r="D1910" s="178"/>
      <c r="E1910" s="177"/>
      <c r="F1910" s="179"/>
    </row>
    <row r="1911" spans="2:6" x14ac:dyDescent="0.25">
      <c r="B1911" s="172">
        <v>1900</v>
      </c>
      <c r="C1911" s="180"/>
      <c r="D1911" s="181"/>
      <c r="E1911" s="180"/>
      <c r="F1911" s="182"/>
    </row>
    <row r="1912" spans="2:6" x14ac:dyDescent="0.25">
      <c r="B1912" s="176">
        <v>1901</v>
      </c>
      <c r="C1912" s="177"/>
      <c r="D1912" s="178"/>
      <c r="E1912" s="177"/>
      <c r="F1912" s="179"/>
    </row>
    <row r="1913" spans="2:6" x14ac:dyDescent="0.25">
      <c r="B1913" s="172">
        <v>1902</v>
      </c>
      <c r="C1913" s="180"/>
      <c r="D1913" s="181"/>
      <c r="E1913" s="180"/>
      <c r="F1913" s="182"/>
    </row>
    <row r="1914" spans="2:6" x14ac:dyDescent="0.25">
      <c r="B1914" s="176">
        <v>1903</v>
      </c>
      <c r="C1914" s="177"/>
      <c r="D1914" s="178"/>
      <c r="E1914" s="177"/>
      <c r="F1914" s="179"/>
    </row>
    <row r="1915" spans="2:6" x14ac:dyDescent="0.25">
      <c r="B1915" s="172">
        <v>1904</v>
      </c>
      <c r="C1915" s="180"/>
      <c r="D1915" s="181"/>
      <c r="E1915" s="180"/>
      <c r="F1915" s="182"/>
    </row>
    <row r="1916" spans="2:6" x14ac:dyDescent="0.25">
      <c r="B1916" s="176">
        <v>1905</v>
      </c>
      <c r="C1916" s="177"/>
      <c r="D1916" s="178"/>
      <c r="E1916" s="177"/>
      <c r="F1916" s="179"/>
    </row>
    <row r="1917" spans="2:6" x14ac:dyDescent="0.25">
      <c r="B1917" s="172">
        <v>1906</v>
      </c>
      <c r="C1917" s="180"/>
      <c r="D1917" s="181"/>
      <c r="E1917" s="180"/>
      <c r="F1917" s="182"/>
    </row>
    <row r="1918" spans="2:6" x14ac:dyDescent="0.25">
      <c r="B1918" s="176">
        <v>1907</v>
      </c>
      <c r="C1918" s="177"/>
      <c r="D1918" s="178"/>
      <c r="E1918" s="177"/>
      <c r="F1918" s="179"/>
    </row>
    <row r="1919" spans="2:6" x14ac:dyDescent="0.25">
      <c r="B1919" s="172">
        <v>1908</v>
      </c>
      <c r="C1919" s="180"/>
      <c r="D1919" s="181"/>
      <c r="E1919" s="180"/>
      <c r="F1919" s="182"/>
    </row>
    <row r="1920" spans="2:6" x14ac:dyDescent="0.25">
      <c r="B1920" s="176">
        <v>1909</v>
      </c>
      <c r="C1920" s="177"/>
      <c r="D1920" s="178"/>
      <c r="E1920" s="177"/>
      <c r="F1920" s="179"/>
    </row>
    <row r="1921" spans="2:6" x14ac:dyDescent="0.25">
      <c r="B1921" s="172">
        <v>1910</v>
      </c>
      <c r="C1921" s="180"/>
      <c r="D1921" s="181"/>
      <c r="E1921" s="180"/>
      <c r="F1921" s="182"/>
    </row>
    <row r="1922" spans="2:6" x14ac:dyDescent="0.25">
      <c r="B1922" s="176">
        <v>1911</v>
      </c>
      <c r="C1922" s="177"/>
      <c r="D1922" s="178"/>
      <c r="E1922" s="177"/>
      <c r="F1922" s="179"/>
    </row>
    <row r="1923" spans="2:6" x14ac:dyDescent="0.25">
      <c r="B1923" s="172">
        <v>1912</v>
      </c>
      <c r="C1923" s="180"/>
      <c r="D1923" s="181"/>
      <c r="E1923" s="180"/>
      <c r="F1923" s="182"/>
    </row>
    <row r="1924" spans="2:6" x14ac:dyDescent="0.25">
      <c r="B1924" s="176">
        <v>1913</v>
      </c>
      <c r="C1924" s="177"/>
      <c r="D1924" s="178"/>
      <c r="E1924" s="177"/>
      <c r="F1924" s="179"/>
    </row>
    <row r="1925" spans="2:6" x14ac:dyDescent="0.25">
      <c r="B1925" s="172">
        <v>1914</v>
      </c>
      <c r="C1925" s="180"/>
      <c r="D1925" s="181"/>
      <c r="E1925" s="180"/>
      <c r="F1925" s="182"/>
    </row>
    <row r="1926" spans="2:6" x14ac:dyDescent="0.25">
      <c r="B1926" s="176">
        <v>1915</v>
      </c>
      <c r="C1926" s="177"/>
      <c r="D1926" s="178"/>
      <c r="E1926" s="177"/>
      <c r="F1926" s="179"/>
    </row>
    <row r="1927" spans="2:6" x14ac:dyDescent="0.25">
      <c r="B1927" s="172">
        <v>1916</v>
      </c>
      <c r="C1927" s="180"/>
      <c r="D1927" s="181"/>
      <c r="E1927" s="180"/>
      <c r="F1927" s="182"/>
    </row>
    <row r="1928" spans="2:6" x14ac:dyDescent="0.25">
      <c r="B1928" s="176">
        <v>1917</v>
      </c>
      <c r="C1928" s="177"/>
      <c r="D1928" s="178"/>
      <c r="E1928" s="177"/>
      <c r="F1928" s="179"/>
    </row>
    <row r="1929" spans="2:6" x14ac:dyDescent="0.25">
      <c r="B1929" s="172">
        <v>1918</v>
      </c>
      <c r="C1929" s="180"/>
      <c r="D1929" s="181"/>
      <c r="E1929" s="180"/>
      <c r="F1929" s="182"/>
    </row>
    <row r="1930" spans="2:6" x14ac:dyDescent="0.25">
      <c r="B1930" s="176">
        <v>1919</v>
      </c>
      <c r="C1930" s="177"/>
      <c r="D1930" s="178"/>
      <c r="E1930" s="177"/>
      <c r="F1930" s="179"/>
    </row>
    <row r="1931" spans="2:6" x14ac:dyDescent="0.25">
      <c r="B1931" s="172">
        <v>1920</v>
      </c>
      <c r="C1931" s="180"/>
      <c r="D1931" s="181"/>
      <c r="E1931" s="180"/>
      <c r="F1931" s="182"/>
    </row>
    <row r="1932" spans="2:6" x14ac:dyDescent="0.25">
      <c r="B1932" s="176">
        <v>1921</v>
      </c>
      <c r="C1932" s="177"/>
      <c r="D1932" s="178"/>
      <c r="E1932" s="177"/>
      <c r="F1932" s="179"/>
    </row>
    <row r="1933" spans="2:6" x14ac:dyDescent="0.25">
      <c r="B1933" s="172">
        <v>1922</v>
      </c>
      <c r="C1933" s="180"/>
      <c r="D1933" s="181"/>
      <c r="E1933" s="180"/>
      <c r="F1933" s="182"/>
    </row>
    <row r="1934" spans="2:6" x14ac:dyDescent="0.25">
      <c r="B1934" s="176">
        <v>1923</v>
      </c>
      <c r="C1934" s="177"/>
      <c r="D1934" s="178"/>
      <c r="E1934" s="177"/>
      <c r="F1934" s="179"/>
    </row>
    <row r="1935" spans="2:6" x14ac:dyDescent="0.25">
      <c r="B1935" s="172">
        <v>1924</v>
      </c>
      <c r="C1935" s="180"/>
      <c r="D1935" s="181"/>
      <c r="E1935" s="180"/>
      <c r="F1935" s="182"/>
    </row>
    <row r="1936" spans="2:6" x14ac:dyDescent="0.25">
      <c r="B1936" s="176">
        <v>1925</v>
      </c>
      <c r="C1936" s="177"/>
      <c r="D1936" s="178"/>
      <c r="E1936" s="177"/>
      <c r="F1936" s="179"/>
    </row>
    <row r="1937" spans="2:6" x14ac:dyDescent="0.25">
      <c r="B1937" s="172">
        <v>1926</v>
      </c>
      <c r="C1937" s="180"/>
      <c r="D1937" s="181"/>
      <c r="E1937" s="180"/>
      <c r="F1937" s="182"/>
    </row>
    <row r="1938" spans="2:6" x14ac:dyDescent="0.25">
      <c r="B1938" s="176">
        <v>1927</v>
      </c>
      <c r="C1938" s="177"/>
      <c r="D1938" s="178"/>
      <c r="E1938" s="177"/>
      <c r="F1938" s="179"/>
    </row>
    <row r="1939" spans="2:6" x14ac:dyDescent="0.25">
      <c r="B1939" s="172">
        <v>1928</v>
      </c>
      <c r="C1939" s="180"/>
      <c r="D1939" s="181"/>
      <c r="E1939" s="180"/>
      <c r="F1939" s="182"/>
    </row>
    <row r="1940" spans="2:6" x14ac:dyDescent="0.25">
      <c r="B1940" s="176">
        <v>1929</v>
      </c>
      <c r="C1940" s="177"/>
      <c r="D1940" s="178"/>
      <c r="E1940" s="177"/>
      <c r="F1940" s="179"/>
    </row>
    <row r="1941" spans="2:6" x14ac:dyDescent="0.25">
      <c r="B1941" s="172">
        <v>1930</v>
      </c>
      <c r="C1941" s="180"/>
      <c r="D1941" s="181"/>
      <c r="E1941" s="180"/>
      <c r="F1941" s="182"/>
    </row>
    <row r="1942" spans="2:6" x14ac:dyDescent="0.25">
      <c r="B1942" s="176">
        <v>1931</v>
      </c>
      <c r="C1942" s="177"/>
      <c r="D1942" s="178"/>
      <c r="E1942" s="177"/>
      <c r="F1942" s="179"/>
    </row>
    <row r="1943" spans="2:6" x14ac:dyDescent="0.25">
      <c r="B1943" s="172">
        <v>1932</v>
      </c>
      <c r="C1943" s="180"/>
      <c r="D1943" s="181"/>
      <c r="E1943" s="180"/>
      <c r="F1943" s="182"/>
    </row>
    <row r="1944" spans="2:6" x14ac:dyDescent="0.25">
      <c r="B1944" s="176">
        <v>1933</v>
      </c>
      <c r="C1944" s="177"/>
      <c r="D1944" s="178"/>
      <c r="E1944" s="177"/>
      <c r="F1944" s="179"/>
    </row>
    <row r="1945" spans="2:6" x14ac:dyDescent="0.25">
      <c r="B1945" s="172">
        <v>1934</v>
      </c>
      <c r="C1945" s="180"/>
      <c r="D1945" s="181"/>
      <c r="E1945" s="180"/>
      <c r="F1945" s="182"/>
    </row>
    <row r="1946" spans="2:6" x14ac:dyDescent="0.25">
      <c r="B1946" s="176">
        <v>1935</v>
      </c>
      <c r="C1946" s="177"/>
      <c r="D1946" s="178"/>
      <c r="E1946" s="177"/>
      <c r="F1946" s="179"/>
    </row>
    <row r="1947" spans="2:6" x14ac:dyDescent="0.25">
      <c r="B1947" s="172">
        <v>1936</v>
      </c>
      <c r="C1947" s="180"/>
      <c r="D1947" s="181"/>
      <c r="E1947" s="180"/>
      <c r="F1947" s="182"/>
    </row>
    <row r="1948" spans="2:6" x14ac:dyDescent="0.25">
      <c r="B1948" s="176">
        <v>1937</v>
      </c>
      <c r="C1948" s="177"/>
      <c r="D1948" s="178"/>
      <c r="E1948" s="177"/>
      <c r="F1948" s="179"/>
    </row>
    <row r="1949" spans="2:6" x14ac:dyDescent="0.25">
      <c r="B1949" s="172">
        <v>1938</v>
      </c>
      <c r="C1949" s="180"/>
      <c r="D1949" s="181"/>
      <c r="E1949" s="180"/>
      <c r="F1949" s="182"/>
    </row>
    <row r="1950" spans="2:6" x14ac:dyDescent="0.25">
      <c r="B1950" s="176">
        <v>1939</v>
      </c>
      <c r="C1950" s="177"/>
      <c r="D1950" s="178"/>
      <c r="E1950" s="177"/>
      <c r="F1950" s="179"/>
    </row>
    <row r="1951" spans="2:6" x14ac:dyDescent="0.25">
      <c r="B1951" s="172">
        <v>1940</v>
      </c>
      <c r="C1951" s="180"/>
      <c r="D1951" s="181"/>
      <c r="E1951" s="180"/>
      <c r="F1951" s="182"/>
    </row>
    <row r="1952" spans="2:6" x14ac:dyDescent="0.25">
      <c r="B1952" s="176">
        <v>1941</v>
      </c>
      <c r="C1952" s="177"/>
      <c r="D1952" s="178"/>
      <c r="E1952" s="177"/>
      <c r="F1952" s="179"/>
    </row>
    <row r="1953" spans="2:6" x14ac:dyDescent="0.25">
      <c r="B1953" s="172">
        <v>1942</v>
      </c>
      <c r="C1953" s="180"/>
      <c r="D1953" s="181"/>
      <c r="E1953" s="180"/>
      <c r="F1953" s="182"/>
    </row>
    <row r="1954" spans="2:6" x14ac:dyDescent="0.25">
      <c r="B1954" s="176">
        <v>1943</v>
      </c>
      <c r="C1954" s="177"/>
      <c r="D1954" s="178"/>
      <c r="E1954" s="177"/>
      <c r="F1954" s="179"/>
    </row>
    <row r="1955" spans="2:6" x14ac:dyDescent="0.25">
      <c r="B1955" s="172">
        <v>1944</v>
      </c>
      <c r="C1955" s="180"/>
      <c r="D1955" s="181"/>
      <c r="E1955" s="180"/>
      <c r="F1955" s="182"/>
    </row>
    <row r="1956" spans="2:6" x14ac:dyDescent="0.25">
      <c r="B1956" s="176">
        <v>1945</v>
      </c>
      <c r="C1956" s="177"/>
      <c r="D1956" s="178"/>
      <c r="E1956" s="177"/>
      <c r="F1956" s="179"/>
    </row>
    <row r="1957" spans="2:6" x14ac:dyDescent="0.25">
      <c r="B1957" s="172">
        <v>1946</v>
      </c>
      <c r="C1957" s="180"/>
      <c r="D1957" s="181"/>
      <c r="E1957" s="180"/>
      <c r="F1957" s="182"/>
    </row>
    <row r="1958" spans="2:6" x14ac:dyDescent="0.25">
      <c r="B1958" s="176">
        <v>1947</v>
      </c>
      <c r="C1958" s="177"/>
      <c r="D1958" s="178"/>
      <c r="E1958" s="177"/>
      <c r="F1958" s="179"/>
    </row>
    <row r="1959" spans="2:6" x14ac:dyDescent="0.25">
      <c r="B1959" s="172">
        <v>1948</v>
      </c>
      <c r="C1959" s="180"/>
      <c r="D1959" s="181"/>
      <c r="E1959" s="180"/>
      <c r="F1959" s="182"/>
    </row>
    <row r="1960" spans="2:6" x14ac:dyDescent="0.25">
      <c r="B1960" s="176">
        <v>1949</v>
      </c>
      <c r="C1960" s="177"/>
      <c r="D1960" s="178"/>
      <c r="E1960" s="177"/>
      <c r="F1960" s="179"/>
    </row>
    <row r="1961" spans="2:6" x14ac:dyDescent="0.25">
      <c r="B1961" s="172">
        <v>1950</v>
      </c>
      <c r="C1961" s="180"/>
      <c r="D1961" s="181"/>
      <c r="E1961" s="180"/>
      <c r="F1961" s="182"/>
    </row>
    <row r="1962" spans="2:6" x14ac:dyDescent="0.25">
      <c r="B1962" s="176">
        <v>1951</v>
      </c>
      <c r="C1962" s="177"/>
      <c r="D1962" s="178"/>
      <c r="E1962" s="177"/>
      <c r="F1962" s="179"/>
    </row>
    <row r="1963" spans="2:6" x14ac:dyDescent="0.25">
      <c r="B1963" s="172">
        <v>1952</v>
      </c>
      <c r="C1963" s="180"/>
      <c r="D1963" s="181"/>
      <c r="E1963" s="180"/>
      <c r="F1963" s="182"/>
    </row>
    <row r="1964" spans="2:6" x14ac:dyDescent="0.25">
      <c r="B1964" s="176">
        <v>1953</v>
      </c>
      <c r="C1964" s="177"/>
      <c r="D1964" s="178"/>
      <c r="E1964" s="177"/>
      <c r="F1964" s="179"/>
    </row>
    <row r="1965" spans="2:6" x14ac:dyDescent="0.25">
      <c r="B1965" s="172">
        <v>1954</v>
      </c>
      <c r="C1965" s="180"/>
      <c r="D1965" s="181"/>
      <c r="E1965" s="180"/>
      <c r="F1965" s="182"/>
    </row>
    <row r="1966" spans="2:6" x14ac:dyDescent="0.25">
      <c r="B1966" s="176">
        <v>1955</v>
      </c>
      <c r="C1966" s="177"/>
      <c r="D1966" s="178"/>
      <c r="E1966" s="177"/>
      <c r="F1966" s="179"/>
    </row>
    <row r="1967" spans="2:6" x14ac:dyDescent="0.25">
      <c r="B1967" s="172">
        <v>1956</v>
      </c>
      <c r="C1967" s="180"/>
      <c r="D1967" s="181"/>
      <c r="E1967" s="180"/>
      <c r="F1967" s="182"/>
    </row>
    <row r="1968" spans="2:6" x14ac:dyDescent="0.25">
      <c r="B1968" s="176">
        <v>1957</v>
      </c>
      <c r="C1968" s="177"/>
      <c r="D1968" s="178"/>
      <c r="E1968" s="177"/>
      <c r="F1968" s="179"/>
    </row>
    <row r="1969" spans="2:6" x14ac:dyDescent="0.25">
      <c r="B1969" s="172">
        <v>1958</v>
      </c>
      <c r="C1969" s="180"/>
      <c r="D1969" s="181"/>
      <c r="E1969" s="180"/>
      <c r="F1969" s="182"/>
    </row>
    <row r="1970" spans="2:6" x14ac:dyDescent="0.25">
      <c r="B1970" s="176">
        <v>1959</v>
      </c>
      <c r="C1970" s="177"/>
      <c r="D1970" s="178"/>
      <c r="E1970" s="177"/>
      <c r="F1970" s="179"/>
    </row>
    <row r="1971" spans="2:6" x14ac:dyDescent="0.25">
      <c r="B1971" s="172">
        <v>1960</v>
      </c>
      <c r="C1971" s="180"/>
      <c r="D1971" s="181"/>
      <c r="E1971" s="180"/>
      <c r="F1971" s="182"/>
    </row>
    <row r="1972" spans="2:6" x14ac:dyDescent="0.25">
      <c r="B1972" s="176">
        <v>1961</v>
      </c>
      <c r="C1972" s="177"/>
      <c r="D1972" s="178"/>
      <c r="E1972" s="177"/>
      <c r="F1972" s="179"/>
    </row>
    <row r="1973" spans="2:6" x14ac:dyDescent="0.25">
      <c r="B1973" s="172">
        <v>1962</v>
      </c>
      <c r="C1973" s="180"/>
      <c r="D1973" s="181"/>
      <c r="E1973" s="180"/>
      <c r="F1973" s="182"/>
    </row>
    <row r="1974" spans="2:6" x14ac:dyDescent="0.25">
      <c r="B1974" s="176">
        <v>1963</v>
      </c>
      <c r="C1974" s="177"/>
      <c r="D1974" s="178"/>
      <c r="E1974" s="177"/>
      <c r="F1974" s="179"/>
    </row>
    <row r="1975" spans="2:6" x14ac:dyDescent="0.25">
      <c r="B1975" s="172">
        <v>1964</v>
      </c>
      <c r="C1975" s="180"/>
      <c r="D1975" s="181"/>
      <c r="E1975" s="180"/>
      <c r="F1975" s="182"/>
    </row>
    <row r="1976" spans="2:6" x14ac:dyDescent="0.25">
      <c r="B1976" s="176">
        <v>1965</v>
      </c>
      <c r="C1976" s="177"/>
      <c r="D1976" s="178"/>
      <c r="E1976" s="177"/>
      <c r="F1976" s="179"/>
    </row>
    <row r="1977" spans="2:6" x14ac:dyDescent="0.25">
      <c r="B1977" s="172">
        <v>1966</v>
      </c>
      <c r="C1977" s="180"/>
      <c r="D1977" s="181"/>
      <c r="E1977" s="180"/>
      <c r="F1977" s="182"/>
    </row>
    <row r="1978" spans="2:6" x14ac:dyDescent="0.25">
      <c r="B1978" s="176">
        <v>1967</v>
      </c>
      <c r="C1978" s="177"/>
      <c r="D1978" s="178"/>
      <c r="E1978" s="177"/>
      <c r="F1978" s="179"/>
    </row>
    <row r="1979" spans="2:6" x14ac:dyDescent="0.25">
      <c r="B1979" s="172">
        <v>1968</v>
      </c>
      <c r="C1979" s="180"/>
      <c r="D1979" s="181"/>
      <c r="E1979" s="180"/>
      <c r="F1979" s="182"/>
    </row>
    <row r="1980" spans="2:6" x14ac:dyDescent="0.25">
      <c r="B1980" s="176">
        <v>1969</v>
      </c>
      <c r="C1980" s="177"/>
      <c r="D1980" s="178"/>
      <c r="E1980" s="177"/>
      <c r="F1980" s="179"/>
    </row>
    <row r="1981" spans="2:6" x14ac:dyDescent="0.25">
      <c r="B1981" s="172">
        <v>1970</v>
      </c>
      <c r="C1981" s="180"/>
      <c r="D1981" s="181"/>
      <c r="E1981" s="180"/>
      <c r="F1981" s="182"/>
    </row>
    <row r="1982" spans="2:6" x14ac:dyDescent="0.25">
      <c r="B1982" s="176">
        <v>1971</v>
      </c>
      <c r="C1982" s="177"/>
      <c r="D1982" s="178"/>
      <c r="E1982" s="177"/>
      <c r="F1982" s="179"/>
    </row>
    <row r="1983" spans="2:6" x14ac:dyDescent="0.25">
      <c r="B1983" s="172">
        <v>1972</v>
      </c>
      <c r="C1983" s="180"/>
      <c r="D1983" s="181"/>
      <c r="E1983" s="180"/>
      <c r="F1983" s="182"/>
    </row>
    <row r="1984" spans="2:6" x14ac:dyDescent="0.25">
      <c r="B1984" s="176">
        <v>1973</v>
      </c>
      <c r="C1984" s="177"/>
      <c r="D1984" s="178"/>
      <c r="E1984" s="177"/>
      <c r="F1984" s="179"/>
    </row>
    <row r="1985" spans="2:6" x14ac:dyDescent="0.25">
      <c r="B1985" s="172">
        <v>1974</v>
      </c>
      <c r="C1985" s="180"/>
      <c r="D1985" s="181"/>
      <c r="E1985" s="180"/>
      <c r="F1985" s="182"/>
    </row>
    <row r="1986" spans="2:6" x14ac:dyDescent="0.25">
      <c r="B1986" s="176">
        <v>1975</v>
      </c>
      <c r="C1986" s="177"/>
      <c r="D1986" s="178"/>
      <c r="E1986" s="177"/>
      <c r="F1986" s="179"/>
    </row>
    <row r="1987" spans="2:6" x14ac:dyDescent="0.25">
      <c r="B1987" s="172">
        <v>1976</v>
      </c>
      <c r="C1987" s="180"/>
      <c r="D1987" s="181"/>
      <c r="E1987" s="180"/>
      <c r="F1987" s="182"/>
    </row>
    <row r="1988" spans="2:6" x14ac:dyDescent="0.25">
      <c r="B1988" s="176">
        <v>1977</v>
      </c>
      <c r="C1988" s="177"/>
      <c r="D1988" s="178"/>
      <c r="E1988" s="177"/>
      <c r="F1988" s="179"/>
    </row>
    <row r="1989" spans="2:6" x14ac:dyDescent="0.25">
      <c r="B1989" s="172">
        <v>1978</v>
      </c>
      <c r="C1989" s="180"/>
      <c r="D1989" s="181"/>
      <c r="E1989" s="180"/>
      <c r="F1989" s="182"/>
    </row>
    <row r="1990" spans="2:6" x14ac:dyDescent="0.25">
      <c r="B1990" s="176">
        <v>1979</v>
      </c>
      <c r="C1990" s="177"/>
      <c r="D1990" s="178"/>
      <c r="E1990" s="177"/>
      <c r="F1990" s="179"/>
    </row>
    <row r="1991" spans="2:6" x14ac:dyDescent="0.25">
      <c r="B1991" s="172">
        <v>1980</v>
      </c>
      <c r="C1991" s="180"/>
      <c r="D1991" s="181"/>
      <c r="E1991" s="180"/>
      <c r="F1991" s="182"/>
    </row>
    <row r="1992" spans="2:6" x14ac:dyDescent="0.25">
      <c r="B1992" s="176">
        <v>1981</v>
      </c>
      <c r="C1992" s="177"/>
      <c r="D1992" s="178"/>
      <c r="E1992" s="177"/>
      <c r="F1992" s="179"/>
    </row>
    <row r="1993" spans="2:6" x14ac:dyDescent="0.25">
      <c r="B1993" s="172">
        <v>1982</v>
      </c>
      <c r="C1993" s="180"/>
      <c r="D1993" s="181"/>
      <c r="E1993" s="180"/>
      <c r="F1993" s="182"/>
    </row>
    <row r="1994" spans="2:6" x14ac:dyDescent="0.25">
      <c r="B1994" s="176">
        <v>1983</v>
      </c>
      <c r="C1994" s="177"/>
      <c r="D1994" s="178"/>
      <c r="E1994" s="177"/>
      <c r="F1994" s="179"/>
    </row>
    <row r="1995" spans="2:6" x14ac:dyDescent="0.25">
      <c r="B1995" s="172">
        <v>1984</v>
      </c>
      <c r="C1995" s="180"/>
      <c r="D1995" s="181"/>
      <c r="E1995" s="180"/>
      <c r="F1995" s="182"/>
    </row>
    <row r="1996" spans="2:6" x14ac:dyDescent="0.25">
      <c r="B1996" s="176">
        <v>1985</v>
      </c>
      <c r="C1996" s="177"/>
      <c r="D1996" s="178"/>
      <c r="E1996" s="177"/>
      <c r="F1996" s="179"/>
    </row>
    <row r="1997" spans="2:6" x14ac:dyDescent="0.25">
      <c r="B1997" s="172">
        <v>1986</v>
      </c>
      <c r="C1997" s="180"/>
      <c r="D1997" s="181"/>
      <c r="E1997" s="180"/>
      <c r="F1997" s="182"/>
    </row>
    <row r="1998" spans="2:6" x14ac:dyDescent="0.25">
      <c r="B1998" s="176">
        <v>1987</v>
      </c>
      <c r="C1998" s="177"/>
      <c r="D1998" s="178"/>
      <c r="E1998" s="177"/>
      <c r="F1998" s="179"/>
    </row>
    <row r="1999" spans="2:6" x14ac:dyDescent="0.25">
      <c r="B1999" s="172">
        <v>1988</v>
      </c>
      <c r="C1999" s="180"/>
      <c r="D1999" s="181"/>
      <c r="E1999" s="180"/>
      <c r="F1999" s="182"/>
    </row>
    <row r="2000" spans="2:6" x14ac:dyDescent="0.25">
      <c r="B2000" s="176">
        <v>1989</v>
      </c>
      <c r="C2000" s="177"/>
      <c r="D2000" s="178"/>
      <c r="E2000" s="177"/>
      <c r="F2000" s="179"/>
    </row>
    <row r="2001" spans="2:6" x14ac:dyDescent="0.25">
      <c r="B2001" s="172">
        <v>1990</v>
      </c>
      <c r="C2001" s="180"/>
      <c r="D2001" s="181"/>
      <c r="E2001" s="180"/>
      <c r="F2001" s="182"/>
    </row>
    <row r="2002" spans="2:6" x14ac:dyDescent="0.25">
      <c r="B2002" s="176">
        <v>1991</v>
      </c>
      <c r="C2002" s="177"/>
      <c r="D2002" s="178"/>
      <c r="E2002" s="177"/>
      <c r="F2002" s="179"/>
    </row>
    <row r="2003" spans="2:6" x14ac:dyDescent="0.25">
      <c r="B2003" s="172">
        <v>1992</v>
      </c>
      <c r="C2003" s="180"/>
      <c r="D2003" s="181"/>
      <c r="E2003" s="180"/>
      <c r="F2003" s="182"/>
    </row>
    <row r="2004" spans="2:6" x14ac:dyDescent="0.25">
      <c r="B2004" s="176">
        <v>1993</v>
      </c>
      <c r="C2004" s="177"/>
      <c r="D2004" s="178"/>
      <c r="E2004" s="177"/>
      <c r="F2004" s="179"/>
    </row>
    <row r="2005" spans="2:6" x14ac:dyDescent="0.25">
      <c r="B2005" s="172">
        <v>1994</v>
      </c>
      <c r="C2005" s="180"/>
      <c r="D2005" s="181"/>
      <c r="E2005" s="180"/>
      <c r="F2005" s="182"/>
    </row>
    <row r="2006" spans="2:6" x14ac:dyDescent="0.25">
      <c r="B2006" s="176">
        <v>1995</v>
      </c>
      <c r="C2006" s="177"/>
      <c r="D2006" s="178"/>
      <c r="E2006" s="177"/>
      <c r="F2006" s="179"/>
    </row>
    <row r="2007" spans="2:6" x14ac:dyDescent="0.25">
      <c r="B2007" s="172">
        <v>1996</v>
      </c>
      <c r="C2007" s="180"/>
      <c r="D2007" s="181"/>
      <c r="E2007" s="180"/>
      <c r="F2007" s="182"/>
    </row>
    <row r="2008" spans="2:6" x14ac:dyDescent="0.25">
      <c r="B2008" s="176">
        <v>1997</v>
      </c>
      <c r="C2008" s="177"/>
      <c r="D2008" s="178"/>
      <c r="E2008" s="177"/>
      <c r="F2008" s="179"/>
    </row>
    <row r="2009" spans="2:6" x14ac:dyDescent="0.25">
      <c r="B2009" s="172">
        <v>1998</v>
      </c>
      <c r="C2009" s="180"/>
      <c r="D2009" s="181"/>
      <c r="E2009" s="180"/>
      <c r="F2009" s="182"/>
    </row>
    <row r="2010" spans="2:6" x14ac:dyDescent="0.25">
      <c r="B2010" s="176">
        <v>1999</v>
      </c>
      <c r="C2010" s="177"/>
      <c r="D2010" s="178"/>
      <c r="E2010" s="177"/>
      <c r="F2010" s="179"/>
    </row>
    <row r="2011" spans="2:6" x14ac:dyDescent="0.25">
      <c r="B2011" s="172">
        <v>2000</v>
      </c>
      <c r="C2011" s="180"/>
      <c r="D2011" s="181"/>
      <c r="E2011" s="180"/>
      <c r="F2011" s="182"/>
    </row>
    <row r="2012" spans="2:6" x14ac:dyDescent="0.25">
      <c r="B2012" s="176">
        <v>2001</v>
      </c>
      <c r="C2012" s="177"/>
      <c r="D2012" s="178"/>
      <c r="E2012" s="177"/>
      <c r="F2012" s="179"/>
    </row>
    <row r="2013" spans="2:6" x14ac:dyDescent="0.25">
      <c r="B2013" s="172">
        <v>2002</v>
      </c>
      <c r="C2013" s="180"/>
      <c r="D2013" s="181"/>
      <c r="E2013" s="180"/>
      <c r="F2013" s="182"/>
    </row>
    <row r="2014" spans="2:6" x14ac:dyDescent="0.25">
      <c r="B2014" s="176">
        <v>2003</v>
      </c>
      <c r="C2014" s="177"/>
      <c r="D2014" s="178"/>
      <c r="E2014" s="177"/>
      <c r="F2014" s="179"/>
    </row>
    <row r="2015" spans="2:6" x14ac:dyDescent="0.25">
      <c r="B2015" s="172">
        <v>2004</v>
      </c>
      <c r="C2015" s="180"/>
      <c r="D2015" s="181"/>
      <c r="E2015" s="180"/>
      <c r="F2015" s="182"/>
    </row>
    <row r="2016" spans="2:6" x14ac:dyDescent="0.25">
      <c r="B2016" s="176">
        <v>2005</v>
      </c>
      <c r="C2016" s="177"/>
      <c r="D2016" s="178"/>
      <c r="E2016" s="177"/>
      <c r="F2016" s="179"/>
    </row>
    <row r="2017" spans="2:6" x14ac:dyDescent="0.25">
      <c r="B2017" s="172">
        <v>2006</v>
      </c>
      <c r="C2017" s="180"/>
      <c r="D2017" s="181"/>
      <c r="E2017" s="180"/>
      <c r="F2017" s="182"/>
    </row>
    <row r="2018" spans="2:6" x14ac:dyDescent="0.25">
      <c r="B2018" s="176">
        <v>2007</v>
      </c>
      <c r="C2018" s="177"/>
      <c r="D2018" s="178"/>
      <c r="E2018" s="177"/>
      <c r="F2018" s="179"/>
    </row>
    <row r="2019" spans="2:6" x14ac:dyDescent="0.25">
      <c r="B2019" s="172">
        <v>2008</v>
      </c>
      <c r="C2019" s="180"/>
      <c r="D2019" s="181"/>
      <c r="E2019" s="180"/>
      <c r="F2019" s="182"/>
    </row>
    <row r="2020" spans="2:6" x14ac:dyDescent="0.25">
      <c r="B2020" s="176">
        <v>2009</v>
      </c>
      <c r="C2020" s="177"/>
      <c r="D2020" s="178"/>
      <c r="E2020" s="177"/>
      <c r="F2020" s="179"/>
    </row>
    <row r="2021" spans="2:6" x14ac:dyDescent="0.25">
      <c r="B2021" s="172">
        <v>2010</v>
      </c>
      <c r="C2021" s="180"/>
      <c r="D2021" s="181"/>
      <c r="E2021" s="180"/>
      <c r="F2021" s="182"/>
    </row>
    <row r="2022" spans="2:6" x14ac:dyDescent="0.25">
      <c r="B2022" s="176">
        <v>2011</v>
      </c>
      <c r="C2022" s="177"/>
      <c r="D2022" s="178"/>
      <c r="E2022" s="177"/>
      <c r="F2022" s="179"/>
    </row>
    <row r="2023" spans="2:6" x14ac:dyDescent="0.25">
      <c r="B2023" s="172">
        <v>2012</v>
      </c>
      <c r="C2023" s="180"/>
      <c r="D2023" s="181"/>
      <c r="E2023" s="180"/>
      <c r="F2023" s="182"/>
    </row>
    <row r="2024" spans="2:6" x14ac:dyDescent="0.25">
      <c r="B2024" s="176">
        <v>2013</v>
      </c>
      <c r="C2024" s="177"/>
      <c r="D2024" s="178"/>
      <c r="E2024" s="177"/>
      <c r="F2024" s="179"/>
    </row>
    <row r="2025" spans="2:6" x14ac:dyDescent="0.25">
      <c r="B2025" s="172">
        <v>2014</v>
      </c>
      <c r="C2025" s="180"/>
      <c r="D2025" s="181"/>
      <c r="E2025" s="180"/>
      <c r="F2025" s="182"/>
    </row>
    <row r="2026" spans="2:6" x14ac:dyDescent="0.25">
      <c r="B2026" s="176">
        <v>2015</v>
      </c>
      <c r="C2026" s="177"/>
      <c r="D2026" s="178"/>
      <c r="E2026" s="177"/>
      <c r="F2026" s="179"/>
    </row>
    <row r="2027" spans="2:6" x14ac:dyDescent="0.25">
      <c r="B2027" s="172">
        <v>2016</v>
      </c>
      <c r="C2027" s="180"/>
      <c r="D2027" s="181"/>
      <c r="E2027" s="180"/>
      <c r="F2027" s="182"/>
    </row>
    <row r="2028" spans="2:6" x14ac:dyDescent="0.25">
      <c r="B2028" s="176">
        <v>2017</v>
      </c>
      <c r="C2028" s="177"/>
      <c r="D2028" s="178"/>
      <c r="E2028" s="177"/>
      <c r="F2028" s="179"/>
    </row>
    <row r="2029" spans="2:6" x14ac:dyDescent="0.25">
      <c r="B2029" s="172">
        <v>2018</v>
      </c>
      <c r="C2029" s="180"/>
      <c r="D2029" s="181"/>
      <c r="E2029" s="180"/>
      <c r="F2029" s="182"/>
    </row>
    <row r="2030" spans="2:6" x14ac:dyDescent="0.25">
      <c r="B2030" s="176">
        <v>2019</v>
      </c>
      <c r="C2030" s="177"/>
      <c r="D2030" s="178"/>
      <c r="E2030" s="177"/>
      <c r="F2030" s="179"/>
    </row>
    <row r="2031" spans="2:6" x14ac:dyDescent="0.25">
      <c r="B2031" s="172">
        <v>2020</v>
      </c>
      <c r="C2031" s="180"/>
      <c r="D2031" s="181"/>
      <c r="E2031" s="180"/>
      <c r="F2031" s="182"/>
    </row>
    <row r="2032" spans="2:6" x14ac:dyDescent="0.25">
      <c r="B2032" s="176">
        <v>2021</v>
      </c>
      <c r="C2032" s="177"/>
      <c r="D2032" s="178"/>
      <c r="E2032" s="177"/>
      <c r="F2032" s="179"/>
    </row>
    <row r="2033" spans="2:6" x14ac:dyDescent="0.25">
      <c r="B2033" s="172">
        <v>2022</v>
      </c>
      <c r="C2033" s="180"/>
      <c r="D2033" s="181"/>
      <c r="E2033" s="180"/>
      <c r="F2033" s="182"/>
    </row>
    <row r="2034" spans="2:6" x14ac:dyDescent="0.25">
      <c r="B2034" s="176">
        <v>2023</v>
      </c>
      <c r="C2034" s="177"/>
      <c r="D2034" s="178"/>
      <c r="E2034" s="177"/>
      <c r="F2034" s="179"/>
    </row>
    <row r="2035" spans="2:6" x14ac:dyDescent="0.25">
      <c r="B2035" s="172">
        <v>2024</v>
      </c>
      <c r="C2035" s="180"/>
      <c r="D2035" s="181"/>
      <c r="E2035" s="180"/>
      <c r="F2035" s="182"/>
    </row>
    <row r="2036" spans="2:6" x14ac:dyDescent="0.25">
      <c r="B2036" s="176">
        <v>2025</v>
      </c>
      <c r="C2036" s="177"/>
      <c r="D2036" s="178"/>
      <c r="E2036" s="177"/>
      <c r="F2036" s="179"/>
    </row>
    <row r="2037" spans="2:6" x14ac:dyDescent="0.25">
      <c r="B2037" s="172">
        <v>2026</v>
      </c>
      <c r="C2037" s="180"/>
      <c r="D2037" s="181"/>
      <c r="E2037" s="180"/>
      <c r="F2037" s="182"/>
    </row>
    <row r="2038" spans="2:6" x14ac:dyDescent="0.25">
      <c r="B2038" s="176">
        <v>2027</v>
      </c>
      <c r="C2038" s="177"/>
      <c r="D2038" s="178"/>
      <c r="E2038" s="177"/>
      <c r="F2038" s="179"/>
    </row>
    <row r="2039" spans="2:6" x14ac:dyDescent="0.25">
      <c r="B2039" s="172">
        <v>2028</v>
      </c>
      <c r="C2039" s="180"/>
      <c r="D2039" s="181"/>
      <c r="E2039" s="180"/>
      <c r="F2039" s="182"/>
    </row>
    <row r="2040" spans="2:6" x14ac:dyDescent="0.25">
      <c r="B2040" s="176">
        <v>2029</v>
      </c>
      <c r="C2040" s="177"/>
      <c r="D2040" s="178"/>
      <c r="E2040" s="177"/>
      <c r="F2040" s="179"/>
    </row>
    <row r="2041" spans="2:6" x14ac:dyDescent="0.25">
      <c r="B2041" s="172">
        <v>2030</v>
      </c>
      <c r="C2041" s="180"/>
      <c r="D2041" s="181"/>
      <c r="E2041" s="180"/>
      <c r="F2041" s="182"/>
    </row>
    <row r="2042" spans="2:6" x14ac:dyDescent="0.25">
      <c r="B2042" s="176">
        <v>2031</v>
      </c>
      <c r="C2042" s="177"/>
      <c r="D2042" s="178"/>
      <c r="E2042" s="177"/>
      <c r="F2042" s="179"/>
    </row>
    <row r="2043" spans="2:6" x14ac:dyDescent="0.25">
      <c r="B2043" s="172">
        <v>2032</v>
      </c>
      <c r="C2043" s="180"/>
      <c r="D2043" s="181"/>
      <c r="E2043" s="180"/>
      <c r="F2043" s="182"/>
    </row>
    <row r="2044" spans="2:6" x14ac:dyDescent="0.25">
      <c r="B2044" s="176">
        <v>2033</v>
      </c>
      <c r="C2044" s="177"/>
      <c r="D2044" s="178"/>
      <c r="E2044" s="177"/>
      <c r="F2044" s="179"/>
    </row>
    <row r="2045" spans="2:6" x14ac:dyDescent="0.25">
      <c r="B2045" s="172">
        <v>2034</v>
      </c>
      <c r="C2045" s="180"/>
      <c r="D2045" s="181"/>
      <c r="E2045" s="180"/>
      <c r="F2045" s="182"/>
    </row>
    <row r="2046" spans="2:6" x14ac:dyDescent="0.25">
      <c r="B2046" s="176">
        <v>2035</v>
      </c>
      <c r="C2046" s="177"/>
      <c r="D2046" s="178"/>
      <c r="E2046" s="177"/>
      <c r="F2046" s="179"/>
    </row>
    <row r="2047" spans="2:6" x14ac:dyDescent="0.25">
      <c r="B2047" s="172">
        <v>2036</v>
      </c>
      <c r="C2047" s="180"/>
      <c r="D2047" s="181"/>
      <c r="E2047" s="180"/>
      <c r="F2047" s="182"/>
    </row>
    <row r="2048" spans="2:6" x14ac:dyDescent="0.25">
      <c r="B2048" s="176">
        <v>2037</v>
      </c>
      <c r="C2048" s="177"/>
      <c r="D2048" s="178"/>
      <c r="E2048" s="177"/>
      <c r="F2048" s="179"/>
    </row>
    <row r="2049" spans="2:6" x14ac:dyDescent="0.25">
      <c r="B2049" s="172">
        <v>2038</v>
      </c>
      <c r="C2049" s="180"/>
      <c r="D2049" s="181"/>
      <c r="E2049" s="180"/>
      <c r="F2049" s="182"/>
    </row>
    <row r="2050" spans="2:6" x14ac:dyDescent="0.25">
      <c r="B2050" s="176">
        <v>2039</v>
      </c>
      <c r="C2050" s="177"/>
      <c r="D2050" s="178"/>
      <c r="E2050" s="177"/>
      <c r="F2050" s="179"/>
    </row>
    <row r="2051" spans="2:6" x14ac:dyDescent="0.25">
      <c r="B2051" s="172">
        <v>2040</v>
      </c>
      <c r="C2051" s="180"/>
      <c r="D2051" s="181"/>
      <c r="E2051" s="180"/>
      <c r="F2051" s="182"/>
    </row>
    <row r="2052" spans="2:6" x14ac:dyDescent="0.25">
      <c r="B2052" s="176">
        <v>2041</v>
      </c>
      <c r="C2052" s="177"/>
      <c r="D2052" s="178"/>
      <c r="E2052" s="177"/>
      <c r="F2052" s="179"/>
    </row>
    <row r="2053" spans="2:6" x14ac:dyDescent="0.25">
      <c r="B2053" s="172">
        <v>2042</v>
      </c>
      <c r="C2053" s="180"/>
      <c r="D2053" s="181"/>
      <c r="E2053" s="180"/>
      <c r="F2053" s="182"/>
    </row>
    <row r="2054" spans="2:6" x14ac:dyDescent="0.25">
      <c r="B2054" s="176">
        <v>2043</v>
      </c>
      <c r="C2054" s="177"/>
      <c r="D2054" s="178"/>
      <c r="E2054" s="177"/>
      <c r="F2054" s="179"/>
    </row>
    <row r="2055" spans="2:6" x14ac:dyDescent="0.25">
      <c r="B2055" s="172">
        <v>2044</v>
      </c>
      <c r="C2055" s="180"/>
      <c r="D2055" s="181"/>
      <c r="E2055" s="180"/>
      <c r="F2055" s="182"/>
    </row>
    <row r="2056" spans="2:6" x14ac:dyDescent="0.25">
      <c r="B2056" s="176">
        <v>2045</v>
      </c>
      <c r="C2056" s="177"/>
      <c r="D2056" s="178"/>
      <c r="E2056" s="177"/>
      <c r="F2056" s="179"/>
    </row>
    <row r="2057" spans="2:6" x14ac:dyDescent="0.25">
      <c r="B2057" s="172">
        <v>2046</v>
      </c>
      <c r="C2057" s="180"/>
      <c r="D2057" s="181"/>
      <c r="E2057" s="180"/>
      <c r="F2057" s="182"/>
    </row>
    <row r="2058" spans="2:6" x14ac:dyDescent="0.25">
      <c r="B2058" s="176">
        <v>2047</v>
      </c>
      <c r="C2058" s="177"/>
      <c r="D2058" s="178"/>
      <c r="E2058" s="177"/>
      <c r="F2058" s="179"/>
    </row>
    <row r="2059" spans="2:6" x14ac:dyDescent="0.25">
      <c r="B2059" s="172">
        <v>2048</v>
      </c>
      <c r="C2059" s="180"/>
      <c r="D2059" s="181"/>
      <c r="E2059" s="180"/>
      <c r="F2059" s="182"/>
    </row>
    <row r="2060" spans="2:6" x14ac:dyDescent="0.25">
      <c r="B2060" s="176">
        <v>2049</v>
      </c>
      <c r="C2060" s="177"/>
      <c r="D2060" s="178"/>
      <c r="E2060" s="177"/>
      <c r="F2060" s="179"/>
    </row>
    <row r="2061" spans="2:6" x14ac:dyDescent="0.25">
      <c r="B2061" s="172">
        <v>2050</v>
      </c>
      <c r="C2061" s="180"/>
      <c r="D2061" s="181"/>
      <c r="E2061" s="180"/>
      <c r="F2061" s="182"/>
    </row>
    <row r="2062" spans="2:6" x14ac:dyDescent="0.25">
      <c r="B2062" s="176">
        <v>2051</v>
      </c>
      <c r="C2062" s="177"/>
      <c r="D2062" s="178"/>
      <c r="E2062" s="177"/>
      <c r="F2062" s="179"/>
    </row>
    <row r="2063" spans="2:6" x14ac:dyDescent="0.25">
      <c r="B2063" s="172">
        <v>2052</v>
      </c>
      <c r="C2063" s="180"/>
      <c r="D2063" s="181"/>
      <c r="E2063" s="180"/>
      <c r="F2063" s="182"/>
    </row>
    <row r="2064" spans="2:6" x14ac:dyDescent="0.25">
      <c r="B2064" s="176">
        <v>2053</v>
      </c>
      <c r="C2064" s="177"/>
      <c r="D2064" s="178"/>
      <c r="E2064" s="177"/>
      <c r="F2064" s="179"/>
    </row>
    <row r="2065" spans="2:6" x14ac:dyDescent="0.25">
      <c r="B2065" s="172">
        <v>2054</v>
      </c>
      <c r="C2065" s="180"/>
      <c r="D2065" s="181"/>
      <c r="E2065" s="180"/>
      <c r="F2065" s="182"/>
    </row>
    <row r="2066" spans="2:6" x14ac:dyDescent="0.25">
      <c r="B2066" s="176">
        <v>2055</v>
      </c>
      <c r="C2066" s="177"/>
      <c r="D2066" s="178"/>
      <c r="E2066" s="177"/>
      <c r="F2066" s="179"/>
    </row>
    <row r="2067" spans="2:6" x14ac:dyDescent="0.25">
      <c r="B2067" s="172">
        <v>2056</v>
      </c>
      <c r="C2067" s="180"/>
      <c r="D2067" s="181"/>
      <c r="E2067" s="180"/>
      <c r="F2067" s="182"/>
    </row>
    <row r="2068" spans="2:6" x14ac:dyDescent="0.25">
      <c r="B2068" s="176">
        <v>2057</v>
      </c>
      <c r="C2068" s="177"/>
      <c r="D2068" s="178"/>
      <c r="E2068" s="177"/>
      <c r="F2068" s="179"/>
    </row>
    <row r="2069" spans="2:6" x14ac:dyDescent="0.25">
      <c r="B2069" s="172">
        <v>2058</v>
      </c>
      <c r="C2069" s="180"/>
      <c r="D2069" s="181"/>
      <c r="E2069" s="180"/>
      <c r="F2069" s="182"/>
    </row>
    <row r="2070" spans="2:6" x14ac:dyDescent="0.25">
      <c r="B2070" s="176">
        <v>2059</v>
      </c>
      <c r="C2070" s="177"/>
      <c r="D2070" s="178"/>
      <c r="E2070" s="177"/>
      <c r="F2070" s="179"/>
    </row>
    <row r="2071" spans="2:6" x14ac:dyDescent="0.25">
      <c r="B2071" s="172">
        <v>2060</v>
      </c>
      <c r="C2071" s="180"/>
      <c r="D2071" s="181"/>
      <c r="E2071" s="180"/>
      <c r="F2071" s="182"/>
    </row>
    <row r="2072" spans="2:6" x14ac:dyDescent="0.25">
      <c r="B2072" s="176">
        <v>2061</v>
      </c>
      <c r="C2072" s="177"/>
      <c r="D2072" s="178"/>
      <c r="E2072" s="177"/>
      <c r="F2072" s="179"/>
    </row>
    <row r="2073" spans="2:6" x14ac:dyDescent="0.25">
      <c r="B2073" s="172">
        <v>2062</v>
      </c>
      <c r="C2073" s="180"/>
      <c r="D2073" s="181"/>
      <c r="E2073" s="180"/>
      <c r="F2073" s="182"/>
    </row>
    <row r="2074" spans="2:6" x14ac:dyDescent="0.25">
      <c r="B2074" s="176">
        <v>2063</v>
      </c>
      <c r="C2074" s="177"/>
      <c r="D2074" s="178"/>
      <c r="E2074" s="177"/>
      <c r="F2074" s="179"/>
    </row>
    <row r="2075" spans="2:6" x14ac:dyDescent="0.25">
      <c r="B2075" s="172">
        <v>2064</v>
      </c>
      <c r="C2075" s="180"/>
      <c r="D2075" s="181"/>
      <c r="E2075" s="180"/>
      <c r="F2075" s="182"/>
    </row>
    <row r="2076" spans="2:6" x14ac:dyDescent="0.25">
      <c r="B2076" s="176">
        <v>2065</v>
      </c>
      <c r="C2076" s="177"/>
      <c r="D2076" s="178"/>
      <c r="E2076" s="177"/>
      <c r="F2076" s="179"/>
    </row>
    <row r="2077" spans="2:6" x14ac:dyDescent="0.25">
      <c r="B2077" s="172">
        <v>2066</v>
      </c>
      <c r="C2077" s="180"/>
      <c r="D2077" s="181"/>
      <c r="E2077" s="180"/>
      <c r="F2077" s="182"/>
    </row>
    <row r="2078" spans="2:6" x14ac:dyDescent="0.25">
      <c r="B2078" s="176">
        <v>2067</v>
      </c>
      <c r="C2078" s="177"/>
      <c r="D2078" s="178"/>
      <c r="E2078" s="177"/>
      <c r="F2078" s="179"/>
    </row>
    <row r="2079" spans="2:6" x14ac:dyDescent="0.25">
      <c r="B2079" s="172">
        <v>2068</v>
      </c>
      <c r="C2079" s="180"/>
      <c r="D2079" s="181"/>
      <c r="E2079" s="180"/>
      <c r="F2079" s="182"/>
    </row>
    <row r="2080" spans="2:6" x14ac:dyDescent="0.25">
      <c r="B2080" s="176">
        <v>2069</v>
      </c>
      <c r="C2080" s="177"/>
      <c r="D2080" s="178"/>
      <c r="E2080" s="177"/>
      <c r="F2080" s="179"/>
    </row>
    <row r="2081" spans="2:6" x14ac:dyDescent="0.25">
      <c r="B2081" s="172">
        <v>2070</v>
      </c>
      <c r="C2081" s="180"/>
      <c r="D2081" s="181"/>
      <c r="E2081" s="180"/>
      <c r="F2081" s="182"/>
    </row>
    <row r="2082" spans="2:6" x14ac:dyDescent="0.25">
      <c r="B2082" s="176">
        <v>2071</v>
      </c>
      <c r="C2082" s="177"/>
      <c r="D2082" s="178"/>
      <c r="E2082" s="177"/>
      <c r="F2082" s="179"/>
    </row>
    <row r="2083" spans="2:6" x14ac:dyDescent="0.25">
      <c r="B2083" s="172">
        <v>2072</v>
      </c>
      <c r="C2083" s="180"/>
      <c r="D2083" s="181"/>
      <c r="E2083" s="180"/>
      <c r="F2083" s="182"/>
    </row>
    <row r="2084" spans="2:6" x14ac:dyDescent="0.25">
      <c r="B2084" s="176">
        <v>2073</v>
      </c>
      <c r="C2084" s="177"/>
      <c r="D2084" s="178"/>
      <c r="E2084" s="177"/>
      <c r="F2084" s="179"/>
    </row>
    <row r="2085" spans="2:6" x14ac:dyDescent="0.25">
      <c r="B2085" s="172">
        <v>2074</v>
      </c>
      <c r="C2085" s="180"/>
      <c r="D2085" s="181"/>
      <c r="E2085" s="180"/>
      <c r="F2085" s="182"/>
    </row>
    <row r="2086" spans="2:6" x14ac:dyDescent="0.25">
      <c r="B2086" s="176">
        <v>2075</v>
      </c>
      <c r="C2086" s="177"/>
      <c r="D2086" s="178"/>
      <c r="E2086" s="177"/>
      <c r="F2086" s="179"/>
    </row>
    <row r="2087" spans="2:6" x14ac:dyDescent="0.25">
      <c r="B2087" s="172">
        <v>2076</v>
      </c>
      <c r="C2087" s="180"/>
      <c r="D2087" s="181"/>
      <c r="E2087" s="180"/>
      <c r="F2087" s="182"/>
    </row>
    <row r="2088" spans="2:6" x14ac:dyDescent="0.25">
      <c r="B2088" s="176">
        <v>2077</v>
      </c>
      <c r="C2088" s="177"/>
      <c r="D2088" s="178"/>
      <c r="E2088" s="177"/>
      <c r="F2088" s="179"/>
    </row>
    <row r="2089" spans="2:6" x14ac:dyDescent="0.25">
      <c r="B2089" s="172">
        <v>2078</v>
      </c>
      <c r="C2089" s="180"/>
      <c r="D2089" s="181"/>
      <c r="E2089" s="180"/>
      <c r="F2089" s="182"/>
    </row>
    <row r="2090" spans="2:6" x14ac:dyDescent="0.25">
      <c r="B2090" s="176">
        <v>2079</v>
      </c>
      <c r="C2090" s="177"/>
      <c r="D2090" s="178"/>
      <c r="E2090" s="177"/>
      <c r="F2090" s="179"/>
    </row>
    <row r="2091" spans="2:6" x14ac:dyDescent="0.25">
      <c r="B2091" s="172">
        <v>2080</v>
      </c>
      <c r="C2091" s="180"/>
      <c r="D2091" s="181"/>
      <c r="E2091" s="180"/>
      <c r="F2091" s="182"/>
    </row>
    <row r="2092" spans="2:6" x14ac:dyDescent="0.25">
      <c r="B2092" s="176">
        <v>2081</v>
      </c>
      <c r="C2092" s="177"/>
      <c r="D2092" s="178"/>
      <c r="E2092" s="177"/>
      <c r="F2092" s="179"/>
    </row>
    <row r="2093" spans="2:6" x14ac:dyDescent="0.25">
      <c r="B2093" s="172">
        <v>2082</v>
      </c>
      <c r="C2093" s="180"/>
      <c r="D2093" s="181"/>
      <c r="E2093" s="180"/>
      <c r="F2093" s="182"/>
    </row>
    <row r="2094" spans="2:6" x14ac:dyDescent="0.25">
      <c r="B2094" s="176">
        <v>2083</v>
      </c>
      <c r="C2094" s="177"/>
      <c r="D2094" s="178"/>
      <c r="E2094" s="177"/>
      <c r="F2094" s="179"/>
    </row>
    <row r="2095" spans="2:6" x14ac:dyDescent="0.25">
      <c r="B2095" s="172">
        <v>2084</v>
      </c>
      <c r="C2095" s="180"/>
      <c r="D2095" s="181"/>
      <c r="E2095" s="180"/>
      <c r="F2095" s="182"/>
    </row>
    <row r="2096" spans="2:6" x14ac:dyDescent="0.25">
      <c r="B2096" s="176">
        <v>2085</v>
      </c>
      <c r="C2096" s="177"/>
      <c r="D2096" s="178"/>
      <c r="E2096" s="177"/>
      <c r="F2096" s="179"/>
    </row>
    <row r="2097" spans="2:6" x14ac:dyDescent="0.25">
      <c r="B2097" s="172">
        <v>2086</v>
      </c>
      <c r="C2097" s="180"/>
      <c r="D2097" s="181"/>
      <c r="E2097" s="180"/>
      <c r="F2097" s="182"/>
    </row>
    <row r="2098" spans="2:6" x14ac:dyDescent="0.25">
      <c r="B2098" s="176">
        <v>2087</v>
      </c>
      <c r="C2098" s="177"/>
      <c r="D2098" s="178"/>
      <c r="E2098" s="177"/>
      <c r="F2098" s="179"/>
    </row>
    <row r="2099" spans="2:6" x14ac:dyDescent="0.25">
      <c r="B2099" s="172">
        <v>2088</v>
      </c>
      <c r="C2099" s="180"/>
      <c r="D2099" s="181"/>
      <c r="E2099" s="180"/>
      <c r="F2099" s="182"/>
    </row>
    <row r="2100" spans="2:6" x14ac:dyDescent="0.25">
      <c r="B2100" s="176">
        <v>2089</v>
      </c>
      <c r="C2100" s="177"/>
      <c r="D2100" s="178"/>
      <c r="E2100" s="177"/>
      <c r="F2100" s="179"/>
    </row>
    <row r="2101" spans="2:6" x14ac:dyDescent="0.25">
      <c r="B2101" s="172">
        <v>2090</v>
      </c>
      <c r="C2101" s="180"/>
      <c r="D2101" s="181"/>
      <c r="E2101" s="180"/>
      <c r="F2101" s="182"/>
    </row>
    <row r="2102" spans="2:6" x14ac:dyDescent="0.25">
      <c r="B2102" s="176">
        <v>2091</v>
      </c>
      <c r="C2102" s="177"/>
      <c r="D2102" s="178"/>
      <c r="E2102" s="177"/>
      <c r="F2102" s="179"/>
    </row>
    <row r="2103" spans="2:6" x14ac:dyDescent="0.25">
      <c r="B2103" s="172">
        <v>2092</v>
      </c>
      <c r="C2103" s="180"/>
      <c r="D2103" s="181"/>
      <c r="E2103" s="180"/>
      <c r="F2103" s="182"/>
    </row>
    <row r="2104" spans="2:6" x14ac:dyDescent="0.25">
      <c r="B2104" s="176">
        <v>2093</v>
      </c>
      <c r="C2104" s="177"/>
      <c r="D2104" s="178"/>
      <c r="E2104" s="177"/>
      <c r="F2104" s="179"/>
    </row>
    <row r="2105" spans="2:6" x14ac:dyDescent="0.25">
      <c r="B2105" s="172">
        <v>2094</v>
      </c>
      <c r="C2105" s="180"/>
      <c r="D2105" s="181"/>
      <c r="E2105" s="180"/>
      <c r="F2105" s="182"/>
    </row>
    <row r="2106" spans="2:6" x14ac:dyDescent="0.25">
      <c r="B2106" s="176">
        <v>2095</v>
      </c>
      <c r="C2106" s="177"/>
      <c r="D2106" s="178"/>
      <c r="E2106" s="177"/>
      <c r="F2106" s="179"/>
    </row>
    <row r="2107" spans="2:6" x14ac:dyDescent="0.25">
      <c r="B2107" s="172">
        <v>2096</v>
      </c>
      <c r="C2107" s="180"/>
      <c r="D2107" s="181"/>
      <c r="E2107" s="180"/>
      <c r="F2107" s="182"/>
    </row>
    <row r="2108" spans="2:6" x14ac:dyDescent="0.25">
      <c r="B2108" s="176">
        <v>2097</v>
      </c>
      <c r="C2108" s="177"/>
      <c r="D2108" s="178"/>
      <c r="E2108" s="177"/>
      <c r="F2108" s="179"/>
    </row>
    <row r="2109" spans="2:6" x14ac:dyDescent="0.25">
      <c r="B2109" s="172">
        <v>2098</v>
      </c>
      <c r="C2109" s="180"/>
      <c r="D2109" s="181"/>
      <c r="E2109" s="180"/>
      <c r="F2109" s="182"/>
    </row>
    <row r="2110" spans="2:6" x14ac:dyDescent="0.25">
      <c r="B2110" s="176">
        <v>2099</v>
      </c>
      <c r="C2110" s="177"/>
      <c r="D2110" s="178"/>
      <c r="E2110" s="177"/>
      <c r="F2110" s="179"/>
    </row>
    <row r="2111" spans="2:6" x14ac:dyDescent="0.25">
      <c r="B2111" s="172">
        <v>2100</v>
      </c>
      <c r="C2111" s="180"/>
      <c r="D2111" s="181"/>
      <c r="E2111" s="180"/>
      <c r="F2111" s="182"/>
    </row>
    <row r="2112" spans="2:6" x14ac:dyDescent="0.25">
      <c r="B2112" s="176">
        <v>2101</v>
      </c>
      <c r="C2112" s="177"/>
      <c r="D2112" s="178"/>
      <c r="E2112" s="177"/>
      <c r="F2112" s="179"/>
    </row>
    <row r="2113" spans="2:6" x14ac:dyDescent="0.25">
      <c r="B2113" s="172">
        <v>2102</v>
      </c>
      <c r="C2113" s="180"/>
      <c r="D2113" s="181"/>
      <c r="E2113" s="180"/>
      <c r="F2113" s="182"/>
    </row>
    <row r="2114" spans="2:6" x14ac:dyDescent="0.25">
      <c r="B2114" s="176">
        <v>2103</v>
      </c>
      <c r="C2114" s="177"/>
      <c r="D2114" s="178"/>
      <c r="E2114" s="177"/>
      <c r="F2114" s="179"/>
    </row>
    <row r="2115" spans="2:6" x14ac:dyDescent="0.25">
      <c r="B2115" s="172">
        <v>2104</v>
      </c>
      <c r="C2115" s="180"/>
      <c r="D2115" s="181"/>
      <c r="E2115" s="180"/>
      <c r="F2115" s="182"/>
    </row>
    <row r="2116" spans="2:6" x14ac:dyDescent="0.25">
      <c r="B2116" s="176">
        <v>2105</v>
      </c>
      <c r="C2116" s="177"/>
      <c r="D2116" s="178"/>
      <c r="E2116" s="177"/>
      <c r="F2116" s="179"/>
    </row>
    <row r="2117" spans="2:6" x14ac:dyDescent="0.25">
      <c r="B2117" s="172">
        <v>2106</v>
      </c>
      <c r="C2117" s="180"/>
      <c r="D2117" s="181"/>
      <c r="E2117" s="180"/>
      <c r="F2117" s="182"/>
    </row>
    <row r="2118" spans="2:6" x14ac:dyDescent="0.25">
      <c r="B2118" s="176">
        <v>2107</v>
      </c>
      <c r="C2118" s="177"/>
      <c r="D2118" s="178"/>
      <c r="E2118" s="177"/>
      <c r="F2118" s="179"/>
    </row>
    <row r="2119" spans="2:6" x14ac:dyDescent="0.25">
      <c r="B2119" s="172">
        <v>2108</v>
      </c>
      <c r="C2119" s="180"/>
      <c r="D2119" s="181"/>
      <c r="E2119" s="180"/>
      <c r="F2119" s="182"/>
    </row>
    <row r="2120" spans="2:6" x14ac:dyDescent="0.25">
      <c r="B2120" s="176">
        <v>2109</v>
      </c>
      <c r="C2120" s="177"/>
      <c r="D2120" s="178"/>
      <c r="E2120" s="177"/>
      <c r="F2120" s="179"/>
    </row>
    <row r="2121" spans="2:6" x14ac:dyDescent="0.25">
      <c r="B2121" s="172">
        <v>2110</v>
      </c>
      <c r="C2121" s="180"/>
      <c r="D2121" s="181"/>
      <c r="E2121" s="180"/>
      <c r="F2121" s="182"/>
    </row>
    <row r="2122" spans="2:6" x14ac:dyDescent="0.25">
      <c r="B2122" s="176">
        <v>2111</v>
      </c>
      <c r="C2122" s="177"/>
      <c r="D2122" s="178"/>
      <c r="E2122" s="177"/>
      <c r="F2122" s="179"/>
    </row>
    <row r="2123" spans="2:6" x14ac:dyDescent="0.25">
      <c r="B2123" s="172">
        <v>2112</v>
      </c>
      <c r="C2123" s="180"/>
      <c r="D2123" s="181"/>
      <c r="E2123" s="180"/>
      <c r="F2123" s="182"/>
    </row>
    <row r="2124" spans="2:6" x14ac:dyDescent="0.25">
      <c r="B2124" s="176">
        <v>2113</v>
      </c>
      <c r="C2124" s="177"/>
      <c r="D2124" s="178"/>
      <c r="E2124" s="177"/>
      <c r="F2124" s="179"/>
    </row>
    <row r="2125" spans="2:6" x14ac:dyDescent="0.25">
      <c r="B2125" s="172">
        <v>2114</v>
      </c>
      <c r="C2125" s="180"/>
      <c r="D2125" s="181"/>
      <c r="E2125" s="180"/>
      <c r="F2125" s="182"/>
    </row>
    <row r="2126" spans="2:6" x14ac:dyDescent="0.25">
      <c r="B2126" s="176">
        <v>2115</v>
      </c>
      <c r="C2126" s="177"/>
      <c r="D2126" s="178"/>
      <c r="E2126" s="177"/>
      <c r="F2126" s="179"/>
    </row>
    <row r="2127" spans="2:6" x14ac:dyDescent="0.25">
      <c r="B2127" s="172">
        <v>2116</v>
      </c>
      <c r="C2127" s="180"/>
      <c r="D2127" s="181"/>
      <c r="E2127" s="180"/>
      <c r="F2127" s="182"/>
    </row>
    <row r="2128" spans="2:6" x14ac:dyDescent="0.25">
      <c r="B2128" s="176">
        <v>2117</v>
      </c>
      <c r="C2128" s="177"/>
      <c r="D2128" s="178"/>
      <c r="E2128" s="177"/>
      <c r="F2128" s="179"/>
    </row>
    <row r="2129" spans="2:6" x14ac:dyDescent="0.25">
      <c r="B2129" s="172">
        <v>2118</v>
      </c>
      <c r="C2129" s="180"/>
      <c r="D2129" s="181"/>
      <c r="E2129" s="180"/>
      <c r="F2129" s="182"/>
    </row>
    <row r="2130" spans="2:6" x14ac:dyDescent="0.25">
      <c r="B2130" s="176">
        <v>2119</v>
      </c>
      <c r="C2130" s="177"/>
      <c r="D2130" s="178"/>
      <c r="E2130" s="177"/>
      <c r="F2130" s="179"/>
    </row>
    <row r="2131" spans="2:6" x14ac:dyDescent="0.25">
      <c r="B2131" s="172">
        <v>2120</v>
      </c>
      <c r="C2131" s="180"/>
      <c r="D2131" s="181"/>
      <c r="E2131" s="180"/>
      <c r="F2131" s="182"/>
    </row>
    <row r="2132" spans="2:6" x14ac:dyDescent="0.25">
      <c r="B2132" s="176">
        <v>2121</v>
      </c>
      <c r="C2132" s="177"/>
      <c r="D2132" s="178"/>
      <c r="E2132" s="177"/>
      <c r="F2132" s="179"/>
    </row>
    <row r="2133" spans="2:6" x14ac:dyDescent="0.25">
      <c r="B2133" s="172">
        <v>2122</v>
      </c>
      <c r="C2133" s="180"/>
      <c r="D2133" s="181"/>
      <c r="E2133" s="180"/>
      <c r="F2133" s="182"/>
    </row>
    <row r="2134" spans="2:6" x14ac:dyDescent="0.25">
      <c r="B2134" s="176">
        <v>2123</v>
      </c>
      <c r="C2134" s="177"/>
      <c r="D2134" s="178"/>
      <c r="E2134" s="177"/>
      <c r="F2134" s="179"/>
    </row>
    <row r="2135" spans="2:6" x14ac:dyDescent="0.25">
      <c r="B2135" s="172">
        <v>2124</v>
      </c>
      <c r="C2135" s="180"/>
      <c r="D2135" s="181"/>
      <c r="E2135" s="180"/>
      <c r="F2135" s="182"/>
    </row>
    <row r="2136" spans="2:6" x14ac:dyDescent="0.25">
      <c r="B2136" s="176">
        <v>2125</v>
      </c>
      <c r="C2136" s="177"/>
      <c r="D2136" s="178"/>
      <c r="E2136" s="177"/>
      <c r="F2136" s="179"/>
    </row>
    <row r="2137" spans="2:6" x14ac:dyDescent="0.25">
      <c r="B2137" s="172">
        <v>2126</v>
      </c>
      <c r="C2137" s="180"/>
      <c r="D2137" s="181"/>
      <c r="E2137" s="180"/>
      <c r="F2137" s="182"/>
    </row>
    <row r="2138" spans="2:6" x14ac:dyDescent="0.25">
      <c r="B2138" s="176">
        <v>2127</v>
      </c>
      <c r="C2138" s="177"/>
      <c r="D2138" s="178"/>
      <c r="E2138" s="177"/>
      <c r="F2138" s="179"/>
    </row>
    <row r="2139" spans="2:6" x14ac:dyDescent="0.25">
      <c r="B2139" s="172">
        <v>2128</v>
      </c>
      <c r="C2139" s="180"/>
      <c r="D2139" s="181"/>
      <c r="E2139" s="180"/>
      <c r="F2139" s="182"/>
    </row>
    <row r="2140" spans="2:6" x14ac:dyDescent="0.25">
      <c r="B2140" s="176">
        <v>2129</v>
      </c>
      <c r="C2140" s="177"/>
      <c r="D2140" s="178"/>
      <c r="E2140" s="177"/>
      <c r="F2140" s="179"/>
    </row>
    <row r="2141" spans="2:6" x14ac:dyDescent="0.25">
      <c r="B2141" s="172">
        <v>2130</v>
      </c>
      <c r="C2141" s="180"/>
      <c r="D2141" s="181"/>
      <c r="E2141" s="180"/>
      <c r="F2141" s="182"/>
    </row>
    <row r="2142" spans="2:6" x14ac:dyDescent="0.25">
      <c r="B2142" s="176">
        <v>2131</v>
      </c>
      <c r="C2142" s="177"/>
      <c r="D2142" s="178"/>
      <c r="E2142" s="177"/>
      <c r="F2142" s="179"/>
    </row>
    <row r="2143" spans="2:6" x14ac:dyDescent="0.25">
      <c r="B2143" s="172">
        <v>2132</v>
      </c>
      <c r="C2143" s="180"/>
      <c r="D2143" s="181"/>
      <c r="E2143" s="180"/>
      <c r="F2143" s="182"/>
    </row>
    <row r="2144" spans="2:6" x14ac:dyDescent="0.25">
      <c r="B2144" s="176">
        <v>2133</v>
      </c>
      <c r="C2144" s="177"/>
      <c r="D2144" s="178"/>
      <c r="E2144" s="177"/>
      <c r="F2144" s="179"/>
    </row>
    <row r="2145" spans="2:6" x14ac:dyDescent="0.25">
      <c r="B2145" s="172">
        <v>2134</v>
      </c>
      <c r="C2145" s="180"/>
      <c r="D2145" s="181"/>
      <c r="E2145" s="180"/>
      <c r="F2145" s="182"/>
    </row>
    <row r="2146" spans="2:6" x14ac:dyDescent="0.25">
      <c r="B2146" s="176">
        <v>2135</v>
      </c>
      <c r="C2146" s="177"/>
      <c r="D2146" s="178"/>
      <c r="E2146" s="177"/>
      <c r="F2146" s="179"/>
    </row>
    <row r="2147" spans="2:6" x14ac:dyDescent="0.25">
      <c r="B2147" s="172">
        <v>2136</v>
      </c>
      <c r="C2147" s="180"/>
      <c r="D2147" s="181"/>
      <c r="E2147" s="180"/>
      <c r="F2147" s="182"/>
    </row>
    <row r="2148" spans="2:6" x14ac:dyDescent="0.25">
      <c r="B2148" s="176">
        <v>2137</v>
      </c>
      <c r="C2148" s="177"/>
      <c r="D2148" s="178"/>
      <c r="E2148" s="177"/>
      <c r="F2148" s="179"/>
    </row>
    <row r="2149" spans="2:6" x14ac:dyDescent="0.25">
      <c r="B2149" s="172">
        <v>2138</v>
      </c>
      <c r="C2149" s="180"/>
      <c r="D2149" s="181"/>
      <c r="E2149" s="180"/>
      <c r="F2149" s="182"/>
    </row>
    <row r="2150" spans="2:6" x14ac:dyDescent="0.25">
      <c r="B2150" s="176">
        <v>2139</v>
      </c>
      <c r="C2150" s="177"/>
      <c r="D2150" s="178"/>
      <c r="E2150" s="177"/>
      <c r="F2150" s="179"/>
    </row>
    <row r="2151" spans="2:6" x14ac:dyDescent="0.25">
      <c r="B2151" s="172">
        <v>2140</v>
      </c>
      <c r="C2151" s="180"/>
      <c r="D2151" s="181"/>
      <c r="E2151" s="180"/>
      <c r="F2151" s="182"/>
    </row>
    <row r="2152" spans="2:6" x14ac:dyDescent="0.25">
      <c r="B2152" s="176">
        <v>2141</v>
      </c>
      <c r="C2152" s="177"/>
      <c r="D2152" s="178"/>
      <c r="E2152" s="177"/>
      <c r="F2152" s="179"/>
    </row>
    <row r="2153" spans="2:6" x14ac:dyDescent="0.25">
      <c r="B2153" s="172">
        <v>2142</v>
      </c>
      <c r="C2153" s="180"/>
      <c r="D2153" s="181"/>
      <c r="E2153" s="180"/>
      <c r="F2153" s="182"/>
    </row>
    <row r="2154" spans="2:6" x14ac:dyDescent="0.25">
      <c r="B2154" s="176">
        <v>2143</v>
      </c>
      <c r="C2154" s="177"/>
      <c r="D2154" s="178"/>
      <c r="E2154" s="177"/>
      <c r="F2154" s="179"/>
    </row>
    <row r="2155" spans="2:6" x14ac:dyDescent="0.25">
      <c r="B2155" s="172">
        <v>2144</v>
      </c>
      <c r="C2155" s="180"/>
      <c r="D2155" s="181"/>
      <c r="E2155" s="180"/>
      <c r="F2155" s="182"/>
    </row>
    <row r="2156" spans="2:6" x14ac:dyDescent="0.25">
      <c r="B2156" s="176">
        <v>2145</v>
      </c>
      <c r="C2156" s="177"/>
      <c r="D2156" s="178"/>
      <c r="E2156" s="177"/>
      <c r="F2156" s="179"/>
    </row>
    <row r="2157" spans="2:6" x14ac:dyDescent="0.25">
      <c r="B2157" s="172">
        <v>2146</v>
      </c>
      <c r="C2157" s="180"/>
      <c r="D2157" s="181"/>
      <c r="E2157" s="180"/>
      <c r="F2157" s="182"/>
    </row>
    <row r="2158" spans="2:6" x14ac:dyDescent="0.25">
      <c r="B2158" s="176">
        <v>2147</v>
      </c>
      <c r="C2158" s="177"/>
      <c r="D2158" s="178"/>
      <c r="E2158" s="177"/>
      <c r="F2158" s="179"/>
    </row>
    <row r="2159" spans="2:6" x14ac:dyDescent="0.25">
      <c r="B2159" s="172">
        <v>2148</v>
      </c>
      <c r="C2159" s="180"/>
      <c r="D2159" s="181"/>
      <c r="E2159" s="180"/>
      <c r="F2159" s="182"/>
    </row>
    <row r="2160" spans="2:6" x14ac:dyDescent="0.25">
      <c r="B2160" s="176">
        <v>2149</v>
      </c>
      <c r="C2160" s="177"/>
      <c r="D2160" s="178"/>
      <c r="E2160" s="177"/>
      <c r="F2160" s="179"/>
    </row>
    <row r="2161" spans="2:6" x14ac:dyDescent="0.25">
      <c r="B2161" s="172">
        <v>2150</v>
      </c>
      <c r="C2161" s="180"/>
      <c r="D2161" s="181"/>
      <c r="E2161" s="180"/>
      <c r="F2161" s="182"/>
    </row>
    <row r="2162" spans="2:6" x14ac:dyDescent="0.25">
      <c r="B2162" s="176">
        <v>2151</v>
      </c>
      <c r="C2162" s="177"/>
      <c r="D2162" s="178"/>
      <c r="E2162" s="177"/>
      <c r="F2162" s="179"/>
    </row>
    <row r="2163" spans="2:6" x14ac:dyDescent="0.25">
      <c r="B2163" s="172">
        <v>2152</v>
      </c>
      <c r="C2163" s="180"/>
      <c r="D2163" s="181"/>
      <c r="E2163" s="180"/>
      <c r="F2163" s="182"/>
    </row>
    <row r="2164" spans="2:6" x14ac:dyDescent="0.25">
      <c r="B2164" s="176">
        <v>2153</v>
      </c>
      <c r="C2164" s="177"/>
      <c r="D2164" s="178"/>
      <c r="E2164" s="177"/>
      <c r="F2164" s="179"/>
    </row>
    <row r="2165" spans="2:6" x14ac:dyDescent="0.25">
      <c r="B2165" s="172">
        <v>2154</v>
      </c>
      <c r="C2165" s="180"/>
      <c r="D2165" s="181"/>
      <c r="E2165" s="180"/>
      <c r="F2165" s="182"/>
    </row>
    <row r="2166" spans="2:6" x14ac:dyDescent="0.25">
      <c r="B2166" s="176">
        <v>2155</v>
      </c>
      <c r="C2166" s="177"/>
      <c r="D2166" s="178"/>
      <c r="E2166" s="177"/>
      <c r="F2166" s="179"/>
    </row>
    <row r="2167" spans="2:6" x14ac:dyDescent="0.25">
      <c r="B2167" s="172">
        <v>2156</v>
      </c>
      <c r="C2167" s="180"/>
      <c r="D2167" s="181"/>
      <c r="E2167" s="180"/>
      <c r="F2167" s="182"/>
    </row>
    <row r="2168" spans="2:6" x14ac:dyDescent="0.25">
      <c r="B2168" s="176">
        <v>2157</v>
      </c>
      <c r="C2168" s="177"/>
      <c r="D2168" s="178"/>
      <c r="E2168" s="177"/>
      <c r="F2168" s="179"/>
    </row>
    <row r="2169" spans="2:6" x14ac:dyDescent="0.25">
      <c r="B2169" s="172">
        <v>2158</v>
      </c>
      <c r="C2169" s="180"/>
      <c r="D2169" s="181"/>
      <c r="E2169" s="180"/>
      <c r="F2169" s="182"/>
    </row>
    <row r="2170" spans="2:6" x14ac:dyDescent="0.25">
      <c r="B2170" s="176">
        <v>2159</v>
      </c>
      <c r="C2170" s="177"/>
      <c r="D2170" s="178"/>
      <c r="E2170" s="177"/>
      <c r="F2170" s="179"/>
    </row>
    <row r="2171" spans="2:6" x14ac:dyDescent="0.25">
      <c r="B2171" s="172">
        <v>2160</v>
      </c>
      <c r="C2171" s="180"/>
      <c r="D2171" s="181"/>
      <c r="E2171" s="180"/>
      <c r="F2171" s="182"/>
    </row>
    <row r="2172" spans="2:6" x14ac:dyDescent="0.25">
      <c r="B2172" s="176">
        <v>2161</v>
      </c>
      <c r="C2172" s="177"/>
      <c r="D2172" s="178"/>
      <c r="E2172" s="177"/>
      <c r="F2172" s="179"/>
    </row>
    <row r="2173" spans="2:6" x14ac:dyDescent="0.25">
      <c r="B2173" s="172">
        <v>2162</v>
      </c>
      <c r="C2173" s="180"/>
      <c r="D2173" s="181"/>
      <c r="E2173" s="180"/>
      <c r="F2173" s="182"/>
    </row>
    <row r="2174" spans="2:6" x14ac:dyDescent="0.25">
      <c r="B2174" s="176">
        <v>2163</v>
      </c>
      <c r="C2174" s="177"/>
      <c r="D2174" s="178"/>
      <c r="E2174" s="177"/>
      <c r="F2174" s="179"/>
    </row>
    <row r="2175" spans="2:6" x14ac:dyDescent="0.25">
      <c r="B2175" s="172">
        <v>2164</v>
      </c>
      <c r="C2175" s="180"/>
      <c r="D2175" s="181"/>
      <c r="E2175" s="180"/>
      <c r="F2175" s="182"/>
    </row>
    <row r="2176" spans="2:6" x14ac:dyDescent="0.25">
      <c r="B2176" s="176">
        <v>2165</v>
      </c>
      <c r="C2176" s="177"/>
      <c r="D2176" s="178"/>
      <c r="E2176" s="177"/>
      <c r="F2176" s="179"/>
    </row>
    <row r="2177" spans="2:6" x14ac:dyDescent="0.25">
      <c r="B2177" s="172">
        <v>2166</v>
      </c>
      <c r="C2177" s="180"/>
      <c r="D2177" s="181"/>
      <c r="E2177" s="180"/>
      <c r="F2177" s="182"/>
    </row>
    <row r="2178" spans="2:6" x14ac:dyDescent="0.25">
      <c r="B2178" s="176">
        <v>2167</v>
      </c>
      <c r="C2178" s="177"/>
      <c r="D2178" s="178"/>
      <c r="E2178" s="177"/>
      <c r="F2178" s="179"/>
    </row>
    <row r="2179" spans="2:6" x14ac:dyDescent="0.25">
      <c r="B2179" s="172">
        <v>2168</v>
      </c>
      <c r="C2179" s="180"/>
      <c r="D2179" s="181"/>
      <c r="E2179" s="180"/>
      <c r="F2179" s="182"/>
    </row>
    <row r="2180" spans="2:6" x14ac:dyDescent="0.25">
      <c r="B2180" s="176">
        <v>2169</v>
      </c>
      <c r="C2180" s="177"/>
      <c r="D2180" s="178"/>
      <c r="E2180" s="177"/>
      <c r="F2180" s="179"/>
    </row>
    <row r="2181" spans="2:6" x14ac:dyDescent="0.25">
      <c r="B2181" s="172">
        <v>2170</v>
      </c>
      <c r="C2181" s="180"/>
      <c r="D2181" s="181"/>
      <c r="E2181" s="180"/>
      <c r="F2181" s="182"/>
    </row>
    <row r="2182" spans="2:6" x14ac:dyDescent="0.25">
      <c r="B2182" s="176">
        <v>2171</v>
      </c>
      <c r="C2182" s="177"/>
      <c r="D2182" s="178"/>
      <c r="E2182" s="177"/>
      <c r="F2182" s="179"/>
    </row>
    <row r="2183" spans="2:6" x14ac:dyDescent="0.25">
      <c r="B2183" s="172">
        <v>2172</v>
      </c>
      <c r="C2183" s="180"/>
      <c r="D2183" s="181"/>
      <c r="E2183" s="180"/>
      <c r="F2183" s="182"/>
    </row>
    <row r="2184" spans="2:6" x14ac:dyDescent="0.25">
      <c r="B2184" s="176">
        <v>2173</v>
      </c>
      <c r="C2184" s="177"/>
      <c r="D2184" s="178"/>
      <c r="E2184" s="177"/>
      <c r="F2184" s="179"/>
    </row>
    <row r="2185" spans="2:6" x14ac:dyDescent="0.25">
      <c r="B2185" s="172">
        <v>2174</v>
      </c>
      <c r="C2185" s="180"/>
      <c r="D2185" s="181"/>
      <c r="E2185" s="180"/>
      <c r="F2185" s="182"/>
    </row>
    <row r="2186" spans="2:6" x14ac:dyDescent="0.25">
      <c r="B2186" s="176">
        <v>2175</v>
      </c>
      <c r="C2186" s="177"/>
      <c r="D2186" s="178"/>
      <c r="E2186" s="177"/>
      <c r="F2186" s="179"/>
    </row>
    <row r="2187" spans="2:6" x14ac:dyDescent="0.25">
      <c r="B2187" s="172">
        <v>2176</v>
      </c>
      <c r="C2187" s="180"/>
      <c r="D2187" s="181"/>
      <c r="E2187" s="180"/>
      <c r="F2187" s="182"/>
    </row>
    <row r="2188" spans="2:6" x14ac:dyDescent="0.25">
      <c r="B2188" s="176">
        <v>2177</v>
      </c>
      <c r="C2188" s="177"/>
      <c r="D2188" s="178"/>
      <c r="E2188" s="177"/>
      <c r="F2188" s="179"/>
    </row>
    <row r="2189" spans="2:6" x14ac:dyDescent="0.25">
      <c r="B2189" s="172">
        <v>2178</v>
      </c>
      <c r="C2189" s="180"/>
      <c r="D2189" s="181"/>
      <c r="E2189" s="180"/>
      <c r="F2189" s="182"/>
    </row>
    <row r="2190" spans="2:6" x14ac:dyDescent="0.25">
      <c r="B2190" s="176">
        <v>2179</v>
      </c>
      <c r="C2190" s="177"/>
      <c r="D2190" s="178"/>
      <c r="E2190" s="177"/>
      <c r="F2190" s="179"/>
    </row>
    <row r="2191" spans="2:6" x14ac:dyDescent="0.25">
      <c r="B2191" s="172">
        <v>2180</v>
      </c>
      <c r="C2191" s="180"/>
      <c r="D2191" s="181"/>
      <c r="E2191" s="180"/>
      <c r="F2191" s="182"/>
    </row>
    <row r="2192" spans="2:6" x14ac:dyDescent="0.25">
      <c r="B2192" s="176">
        <v>2181</v>
      </c>
      <c r="C2192" s="177"/>
      <c r="D2192" s="178"/>
      <c r="E2192" s="177"/>
      <c r="F2192" s="179"/>
    </row>
    <row r="2193" spans="2:6" x14ac:dyDescent="0.25">
      <c r="B2193" s="172">
        <v>2182</v>
      </c>
      <c r="C2193" s="180"/>
      <c r="D2193" s="181"/>
      <c r="E2193" s="180"/>
      <c r="F2193" s="182"/>
    </row>
    <row r="2194" spans="2:6" x14ac:dyDescent="0.25">
      <c r="B2194" s="176">
        <v>2183</v>
      </c>
      <c r="C2194" s="177"/>
      <c r="D2194" s="178"/>
      <c r="E2194" s="177"/>
      <c r="F2194" s="179"/>
    </row>
    <row r="2195" spans="2:6" x14ac:dyDescent="0.25">
      <c r="B2195" s="172">
        <v>2184</v>
      </c>
      <c r="C2195" s="180"/>
      <c r="D2195" s="181"/>
      <c r="E2195" s="180"/>
      <c r="F2195" s="182"/>
    </row>
    <row r="2196" spans="2:6" x14ac:dyDescent="0.25">
      <c r="B2196" s="176">
        <v>2185</v>
      </c>
      <c r="C2196" s="177"/>
      <c r="D2196" s="178"/>
      <c r="E2196" s="177"/>
      <c r="F2196" s="179"/>
    </row>
    <row r="2197" spans="2:6" x14ac:dyDescent="0.25">
      <c r="B2197" s="172">
        <v>2186</v>
      </c>
      <c r="C2197" s="180"/>
      <c r="D2197" s="181"/>
      <c r="E2197" s="180"/>
      <c r="F2197" s="182"/>
    </row>
    <row r="2198" spans="2:6" x14ac:dyDescent="0.25">
      <c r="B2198" s="176">
        <v>2187</v>
      </c>
      <c r="C2198" s="177"/>
      <c r="D2198" s="178"/>
      <c r="E2198" s="177"/>
      <c r="F2198" s="179"/>
    </row>
    <row r="2199" spans="2:6" x14ac:dyDescent="0.25">
      <c r="B2199" s="172">
        <v>2188</v>
      </c>
      <c r="C2199" s="180"/>
      <c r="D2199" s="181"/>
      <c r="E2199" s="180"/>
      <c r="F2199" s="182"/>
    </row>
    <row r="2200" spans="2:6" x14ac:dyDescent="0.25">
      <c r="B2200" s="176">
        <v>2189</v>
      </c>
      <c r="C2200" s="177"/>
      <c r="D2200" s="178"/>
      <c r="E2200" s="177"/>
      <c r="F2200" s="179"/>
    </row>
    <row r="2201" spans="2:6" x14ac:dyDescent="0.25">
      <c r="B2201" s="172">
        <v>2190</v>
      </c>
      <c r="C2201" s="180"/>
      <c r="D2201" s="181"/>
      <c r="E2201" s="180"/>
      <c r="F2201" s="182"/>
    </row>
    <row r="2202" spans="2:6" x14ac:dyDescent="0.25">
      <c r="B2202" s="176">
        <v>2191</v>
      </c>
      <c r="C2202" s="177"/>
      <c r="D2202" s="178"/>
      <c r="E2202" s="177"/>
      <c r="F2202" s="179"/>
    </row>
    <row r="2203" spans="2:6" x14ac:dyDescent="0.25">
      <c r="B2203" s="172">
        <v>2192</v>
      </c>
      <c r="C2203" s="180"/>
      <c r="D2203" s="181"/>
      <c r="E2203" s="180"/>
      <c r="F2203" s="182"/>
    </row>
    <row r="2204" spans="2:6" x14ac:dyDescent="0.25">
      <c r="B2204" s="176">
        <v>2193</v>
      </c>
      <c r="C2204" s="177"/>
      <c r="D2204" s="178"/>
      <c r="E2204" s="177"/>
      <c r="F2204" s="179"/>
    </row>
    <row r="2205" spans="2:6" x14ac:dyDescent="0.25">
      <c r="B2205" s="172">
        <v>2194</v>
      </c>
      <c r="C2205" s="180"/>
      <c r="D2205" s="181"/>
      <c r="E2205" s="180"/>
      <c r="F2205" s="182"/>
    </row>
    <row r="2206" spans="2:6" x14ac:dyDescent="0.25">
      <c r="B2206" s="176">
        <v>2195</v>
      </c>
      <c r="C2206" s="177"/>
      <c r="D2206" s="178"/>
      <c r="E2206" s="177"/>
      <c r="F2206" s="179"/>
    </row>
    <row r="2207" spans="2:6" x14ac:dyDescent="0.25">
      <c r="B2207" s="172">
        <v>2196</v>
      </c>
      <c r="C2207" s="180"/>
      <c r="D2207" s="181"/>
      <c r="E2207" s="180"/>
      <c r="F2207" s="182"/>
    </row>
    <row r="2208" spans="2:6" x14ac:dyDescent="0.25">
      <c r="B2208" s="176">
        <v>2197</v>
      </c>
      <c r="C2208" s="177"/>
      <c r="D2208" s="178"/>
      <c r="E2208" s="177"/>
      <c r="F2208" s="179"/>
    </row>
    <row r="2209" spans="2:6" x14ac:dyDescent="0.25">
      <c r="B2209" s="172">
        <v>2198</v>
      </c>
      <c r="C2209" s="180"/>
      <c r="D2209" s="181"/>
      <c r="E2209" s="180"/>
      <c r="F2209" s="182"/>
    </row>
    <row r="2210" spans="2:6" x14ac:dyDescent="0.25">
      <c r="B2210" s="176">
        <v>2199</v>
      </c>
      <c r="C2210" s="177"/>
      <c r="D2210" s="178"/>
      <c r="E2210" s="177"/>
      <c r="F2210" s="179"/>
    </row>
    <row r="2211" spans="2:6" x14ac:dyDescent="0.25">
      <c r="B2211" s="172">
        <v>2200</v>
      </c>
      <c r="C2211" s="180"/>
      <c r="D2211" s="181"/>
      <c r="E2211" s="180"/>
      <c r="F2211" s="182"/>
    </row>
    <row r="2212" spans="2:6" x14ac:dyDescent="0.25">
      <c r="B2212" s="176">
        <v>2201</v>
      </c>
      <c r="C2212" s="177"/>
      <c r="D2212" s="178"/>
      <c r="E2212" s="177"/>
      <c r="F2212" s="179"/>
    </row>
    <row r="2213" spans="2:6" x14ac:dyDescent="0.25">
      <c r="B2213" s="172">
        <v>2202</v>
      </c>
      <c r="C2213" s="180"/>
      <c r="D2213" s="181"/>
      <c r="E2213" s="180"/>
      <c r="F2213" s="182"/>
    </row>
    <row r="2214" spans="2:6" x14ac:dyDescent="0.25">
      <c r="B2214" s="176">
        <v>2203</v>
      </c>
      <c r="C2214" s="177"/>
      <c r="D2214" s="178"/>
      <c r="E2214" s="177"/>
      <c r="F2214" s="179"/>
    </row>
    <row r="2215" spans="2:6" x14ac:dyDescent="0.25">
      <c r="B2215" s="172">
        <v>2204</v>
      </c>
      <c r="C2215" s="180"/>
      <c r="D2215" s="181"/>
      <c r="E2215" s="180"/>
      <c r="F2215" s="182"/>
    </row>
    <row r="2216" spans="2:6" x14ac:dyDescent="0.25">
      <c r="B2216" s="176">
        <v>2205</v>
      </c>
      <c r="C2216" s="177"/>
      <c r="D2216" s="178"/>
      <c r="E2216" s="177"/>
      <c r="F2216" s="179"/>
    </row>
    <row r="2217" spans="2:6" x14ac:dyDescent="0.25">
      <c r="B2217" s="172">
        <v>2206</v>
      </c>
      <c r="C2217" s="180"/>
      <c r="D2217" s="181"/>
      <c r="E2217" s="180"/>
      <c r="F2217" s="182"/>
    </row>
    <row r="2218" spans="2:6" x14ac:dyDescent="0.25">
      <c r="B2218" s="176">
        <v>2207</v>
      </c>
      <c r="C2218" s="177"/>
      <c r="D2218" s="178"/>
      <c r="E2218" s="177"/>
      <c r="F2218" s="179"/>
    </row>
    <row r="2219" spans="2:6" x14ac:dyDescent="0.25">
      <c r="B2219" s="172">
        <v>2208</v>
      </c>
      <c r="C2219" s="180"/>
      <c r="D2219" s="181"/>
      <c r="E2219" s="180"/>
      <c r="F2219" s="182"/>
    </row>
    <row r="2220" spans="2:6" x14ac:dyDescent="0.25">
      <c r="B2220" s="176">
        <v>2209</v>
      </c>
      <c r="C2220" s="177"/>
      <c r="D2220" s="178"/>
      <c r="E2220" s="177"/>
      <c r="F2220" s="179"/>
    </row>
    <row r="2221" spans="2:6" x14ac:dyDescent="0.25">
      <c r="B2221" s="172">
        <v>2210</v>
      </c>
      <c r="C2221" s="180"/>
      <c r="D2221" s="181"/>
      <c r="E2221" s="180"/>
      <c r="F2221" s="182"/>
    </row>
    <row r="2222" spans="2:6" x14ac:dyDescent="0.25">
      <c r="B2222" s="176">
        <v>2211</v>
      </c>
      <c r="C2222" s="177"/>
      <c r="D2222" s="178"/>
      <c r="E2222" s="177"/>
      <c r="F2222" s="179"/>
    </row>
    <row r="2223" spans="2:6" x14ac:dyDescent="0.25">
      <c r="B2223" s="172">
        <v>2212</v>
      </c>
      <c r="C2223" s="180"/>
      <c r="D2223" s="181"/>
      <c r="E2223" s="180"/>
      <c r="F2223" s="182"/>
    </row>
    <row r="2224" spans="2:6" x14ac:dyDescent="0.25">
      <c r="B2224" s="176">
        <v>2213</v>
      </c>
      <c r="C2224" s="177"/>
      <c r="D2224" s="178"/>
      <c r="E2224" s="177"/>
      <c r="F2224" s="179"/>
    </row>
    <row r="2225" spans="2:6" x14ac:dyDescent="0.25">
      <c r="B2225" s="172">
        <v>2214</v>
      </c>
      <c r="C2225" s="180"/>
      <c r="D2225" s="181"/>
      <c r="E2225" s="180"/>
      <c r="F2225" s="182"/>
    </row>
    <row r="2226" spans="2:6" x14ac:dyDescent="0.25">
      <c r="B2226" s="176">
        <v>2215</v>
      </c>
      <c r="C2226" s="177"/>
      <c r="D2226" s="178"/>
      <c r="E2226" s="177"/>
      <c r="F2226" s="179"/>
    </row>
    <row r="2227" spans="2:6" x14ac:dyDescent="0.25">
      <c r="B2227" s="172">
        <v>2216</v>
      </c>
      <c r="C2227" s="180"/>
      <c r="D2227" s="181"/>
      <c r="E2227" s="180"/>
      <c r="F2227" s="182"/>
    </row>
    <row r="2228" spans="2:6" x14ac:dyDescent="0.25">
      <c r="B2228" s="176">
        <v>2217</v>
      </c>
      <c r="C2228" s="177"/>
      <c r="D2228" s="178"/>
      <c r="E2228" s="177"/>
      <c r="F2228" s="179"/>
    </row>
    <row r="2229" spans="2:6" x14ac:dyDescent="0.25">
      <c r="B2229" s="172">
        <v>2218</v>
      </c>
      <c r="C2229" s="180"/>
      <c r="D2229" s="181"/>
      <c r="E2229" s="180"/>
      <c r="F2229" s="182"/>
    </row>
    <row r="2230" spans="2:6" x14ac:dyDescent="0.25">
      <c r="B2230" s="176">
        <v>2219</v>
      </c>
      <c r="C2230" s="177"/>
      <c r="D2230" s="178"/>
      <c r="E2230" s="177"/>
      <c r="F2230" s="179"/>
    </row>
    <row r="2231" spans="2:6" x14ac:dyDescent="0.25">
      <c r="B2231" s="172">
        <v>2220</v>
      </c>
      <c r="C2231" s="180"/>
      <c r="D2231" s="181"/>
      <c r="E2231" s="180"/>
      <c r="F2231" s="182"/>
    </row>
    <row r="2232" spans="2:6" x14ac:dyDescent="0.25">
      <c r="B2232" s="176">
        <v>2221</v>
      </c>
      <c r="C2232" s="177"/>
      <c r="D2232" s="178"/>
      <c r="E2232" s="177"/>
      <c r="F2232" s="179"/>
    </row>
    <row r="2233" spans="2:6" x14ac:dyDescent="0.25">
      <c r="B2233" s="172">
        <v>2222</v>
      </c>
      <c r="C2233" s="180"/>
      <c r="D2233" s="181"/>
      <c r="E2233" s="180"/>
      <c r="F2233" s="182"/>
    </row>
    <row r="2234" spans="2:6" x14ac:dyDescent="0.25">
      <c r="B2234" s="176">
        <v>2223</v>
      </c>
      <c r="C2234" s="177"/>
      <c r="D2234" s="178"/>
      <c r="E2234" s="177"/>
      <c r="F2234" s="179"/>
    </row>
    <row r="2235" spans="2:6" x14ac:dyDescent="0.25">
      <c r="B2235" s="172">
        <v>2224</v>
      </c>
      <c r="C2235" s="180"/>
      <c r="D2235" s="181"/>
      <c r="E2235" s="180"/>
      <c r="F2235" s="182"/>
    </row>
    <row r="2236" spans="2:6" x14ac:dyDescent="0.25">
      <c r="B2236" s="176">
        <v>2225</v>
      </c>
      <c r="C2236" s="177"/>
      <c r="D2236" s="178"/>
      <c r="E2236" s="177"/>
      <c r="F2236" s="179"/>
    </row>
    <row r="2237" spans="2:6" x14ac:dyDescent="0.25">
      <c r="B2237" s="172">
        <v>2226</v>
      </c>
      <c r="C2237" s="180"/>
      <c r="D2237" s="181"/>
      <c r="E2237" s="180"/>
      <c r="F2237" s="182"/>
    </row>
    <row r="2238" spans="2:6" x14ac:dyDescent="0.25">
      <c r="B2238" s="176">
        <v>2227</v>
      </c>
      <c r="C2238" s="177"/>
      <c r="D2238" s="178"/>
      <c r="E2238" s="177"/>
      <c r="F2238" s="179"/>
    </row>
    <row r="2239" spans="2:6" x14ac:dyDescent="0.25">
      <c r="B2239" s="172">
        <v>2228</v>
      </c>
      <c r="C2239" s="180"/>
      <c r="D2239" s="181"/>
      <c r="E2239" s="180"/>
      <c r="F2239" s="182"/>
    </row>
    <row r="2240" spans="2:6" x14ac:dyDescent="0.25">
      <c r="B2240" s="176">
        <v>2229</v>
      </c>
      <c r="C2240" s="177"/>
      <c r="D2240" s="178"/>
      <c r="E2240" s="177"/>
      <c r="F2240" s="179"/>
    </row>
    <row r="2241" spans="2:6" x14ac:dyDescent="0.25">
      <c r="B2241" s="172">
        <v>2230</v>
      </c>
      <c r="C2241" s="180"/>
      <c r="D2241" s="181"/>
      <c r="E2241" s="180"/>
      <c r="F2241" s="182"/>
    </row>
    <row r="2242" spans="2:6" x14ac:dyDescent="0.25">
      <c r="B2242" s="176">
        <v>2231</v>
      </c>
      <c r="C2242" s="177"/>
      <c r="D2242" s="178"/>
      <c r="E2242" s="177"/>
      <c r="F2242" s="179"/>
    </row>
    <row r="2243" spans="2:6" x14ac:dyDescent="0.25">
      <c r="B2243" s="172">
        <v>2232</v>
      </c>
      <c r="C2243" s="180"/>
      <c r="D2243" s="181"/>
      <c r="E2243" s="180"/>
      <c r="F2243" s="182"/>
    </row>
    <row r="2244" spans="2:6" x14ac:dyDescent="0.25">
      <c r="B2244" s="176">
        <v>2233</v>
      </c>
      <c r="C2244" s="177"/>
      <c r="D2244" s="178"/>
      <c r="E2244" s="177"/>
      <c r="F2244" s="179"/>
    </row>
    <row r="2245" spans="2:6" x14ac:dyDescent="0.25">
      <c r="B2245" s="172">
        <v>2234</v>
      </c>
      <c r="C2245" s="180"/>
      <c r="D2245" s="181"/>
      <c r="E2245" s="180"/>
      <c r="F2245" s="182"/>
    </row>
    <row r="2246" spans="2:6" x14ac:dyDescent="0.25">
      <c r="B2246" s="176">
        <v>2235</v>
      </c>
      <c r="C2246" s="177"/>
      <c r="D2246" s="178"/>
      <c r="E2246" s="177"/>
      <c r="F2246" s="179"/>
    </row>
    <row r="2247" spans="2:6" x14ac:dyDescent="0.25">
      <c r="B2247" s="172">
        <v>2236</v>
      </c>
      <c r="C2247" s="180"/>
      <c r="D2247" s="181"/>
      <c r="E2247" s="180"/>
      <c r="F2247" s="182"/>
    </row>
    <row r="2248" spans="2:6" x14ac:dyDescent="0.25">
      <c r="B2248" s="176">
        <v>2237</v>
      </c>
      <c r="C2248" s="177"/>
      <c r="D2248" s="178"/>
      <c r="E2248" s="177"/>
      <c r="F2248" s="179"/>
    </row>
    <row r="2249" spans="2:6" x14ac:dyDescent="0.25">
      <c r="B2249" s="172">
        <v>2238</v>
      </c>
      <c r="C2249" s="180"/>
      <c r="D2249" s="181"/>
      <c r="E2249" s="180"/>
      <c r="F2249" s="182"/>
    </row>
    <row r="2250" spans="2:6" x14ac:dyDescent="0.25">
      <c r="B2250" s="176">
        <v>2239</v>
      </c>
      <c r="C2250" s="177"/>
      <c r="D2250" s="178"/>
      <c r="E2250" s="177"/>
      <c r="F2250" s="179"/>
    </row>
    <row r="2251" spans="2:6" x14ac:dyDescent="0.25">
      <c r="B2251" s="172">
        <v>2240</v>
      </c>
      <c r="C2251" s="180"/>
      <c r="D2251" s="181"/>
      <c r="E2251" s="180"/>
      <c r="F2251" s="182"/>
    </row>
    <row r="2252" spans="2:6" x14ac:dyDescent="0.25">
      <c r="B2252" s="176">
        <v>2241</v>
      </c>
      <c r="C2252" s="177"/>
      <c r="D2252" s="178"/>
      <c r="E2252" s="177"/>
      <c r="F2252" s="179"/>
    </row>
    <row r="2253" spans="2:6" x14ac:dyDescent="0.25">
      <c r="B2253" s="172">
        <v>2242</v>
      </c>
      <c r="C2253" s="180"/>
      <c r="D2253" s="181"/>
      <c r="E2253" s="180"/>
      <c r="F2253" s="182"/>
    </row>
    <row r="2254" spans="2:6" x14ac:dyDescent="0.25">
      <c r="B2254" s="176">
        <v>2243</v>
      </c>
      <c r="C2254" s="177"/>
      <c r="D2254" s="178"/>
      <c r="E2254" s="177"/>
      <c r="F2254" s="179"/>
    </row>
    <row r="2255" spans="2:6" x14ac:dyDescent="0.25">
      <c r="B2255" s="172">
        <v>2244</v>
      </c>
      <c r="C2255" s="180"/>
      <c r="D2255" s="181"/>
      <c r="E2255" s="180"/>
      <c r="F2255" s="182"/>
    </row>
    <row r="2256" spans="2:6" x14ac:dyDescent="0.25">
      <c r="B2256" s="176">
        <v>2245</v>
      </c>
      <c r="C2256" s="177"/>
      <c r="D2256" s="178"/>
      <c r="E2256" s="177"/>
      <c r="F2256" s="179"/>
    </row>
    <row r="2257" spans="2:6" x14ac:dyDescent="0.25">
      <c r="B2257" s="172">
        <v>2246</v>
      </c>
      <c r="C2257" s="180"/>
      <c r="D2257" s="181"/>
      <c r="E2257" s="180"/>
      <c r="F2257" s="182"/>
    </row>
    <row r="2258" spans="2:6" x14ac:dyDescent="0.25">
      <c r="B2258" s="176">
        <v>2247</v>
      </c>
      <c r="C2258" s="177"/>
      <c r="D2258" s="178"/>
      <c r="E2258" s="177"/>
      <c r="F2258" s="179"/>
    </row>
    <row r="2259" spans="2:6" x14ac:dyDescent="0.25">
      <c r="B2259" s="172">
        <v>2248</v>
      </c>
      <c r="C2259" s="180"/>
      <c r="D2259" s="181"/>
      <c r="E2259" s="180"/>
      <c r="F2259" s="182"/>
    </row>
    <row r="2260" spans="2:6" x14ac:dyDescent="0.25">
      <c r="B2260" s="176">
        <v>2249</v>
      </c>
      <c r="C2260" s="177"/>
      <c r="D2260" s="178"/>
      <c r="E2260" s="177"/>
      <c r="F2260" s="179"/>
    </row>
    <row r="2261" spans="2:6" x14ac:dyDescent="0.25">
      <c r="B2261" s="172">
        <v>2250</v>
      </c>
      <c r="C2261" s="180"/>
      <c r="D2261" s="181"/>
      <c r="E2261" s="180"/>
      <c r="F2261" s="182"/>
    </row>
    <row r="2262" spans="2:6" x14ac:dyDescent="0.25">
      <c r="B2262" s="176">
        <v>2251</v>
      </c>
      <c r="C2262" s="177"/>
      <c r="D2262" s="178"/>
      <c r="E2262" s="177"/>
      <c r="F2262" s="179"/>
    </row>
    <row r="2263" spans="2:6" x14ac:dyDescent="0.25">
      <c r="B2263" s="172">
        <v>2252</v>
      </c>
      <c r="C2263" s="180"/>
      <c r="D2263" s="181"/>
      <c r="E2263" s="180"/>
      <c r="F2263" s="182"/>
    </row>
    <row r="2264" spans="2:6" x14ac:dyDescent="0.25">
      <c r="B2264" s="176">
        <v>2253</v>
      </c>
      <c r="C2264" s="177"/>
      <c r="D2264" s="178"/>
      <c r="E2264" s="177"/>
      <c r="F2264" s="179"/>
    </row>
    <row r="2265" spans="2:6" x14ac:dyDescent="0.25">
      <c r="B2265" s="172">
        <v>2254</v>
      </c>
      <c r="C2265" s="180"/>
      <c r="D2265" s="181"/>
      <c r="E2265" s="180"/>
      <c r="F2265" s="182"/>
    </row>
    <row r="2266" spans="2:6" x14ac:dyDescent="0.25">
      <c r="B2266" s="176">
        <v>2255</v>
      </c>
      <c r="C2266" s="177"/>
      <c r="D2266" s="178"/>
      <c r="E2266" s="177"/>
      <c r="F2266" s="179"/>
    </row>
    <row r="2267" spans="2:6" x14ac:dyDescent="0.25">
      <c r="B2267" s="172">
        <v>2256</v>
      </c>
      <c r="C2267" s="180"/>
      <c r="D2267" s="181"/>
      <c r="E2267" s="180"/>
      <c r="F2267" s="182"/>
    </row>
    <row r="2268" spans="2:6" x14ac:dyDescent="0.25">
      <c r="B2268" s="176">
        <v>2257</v>
      </c>
      <c r="C2268" s="177"/>
      <c r="D2268" s="178"/>
      <c r="E2268" s="177"/>
      <c r="F2268" s="179"/>
    </row>
    <row r="2269" spans="2:6" x14ac:dyDescent="0.25">
      <c r="B2269" s="172">
        <v>2258</v>
      </c>
      <c r="C2269" s="180"/>
      <c r="D2269" s="181"/>
      <c r="E2269" s="180"/>
      <c r="F2269" s="182"/>
    </row>
    <row r="2270" spans="2:6" x14ac:dyDescent="0.25">
      <c r="B2270" s="176">
        <v>2259</v>
      </c>
      <c r="C2270" s="177"/>
      <c r="D2270" s="178"/>
      <c r="E2270" s="177"/>
      <c r="F2270" s="179"/>
    </row>
    <row r="2271" spans="2:6" x14ac:dyDescent="0.25">
      <c r="B2271" s="172">
        <v>2260</v>
      </c>
      <c r="C2271" s="180"/>
      <c r="D2271" s="181"/>
      <c r="E2271" s="180"/>
      <c r="F2271" s="182"/>
    </row>
    <row r="2272" spans="2:6" x14ac:dyDescent="0.25">
      <c r="B2272" s="176">
        <v>2261</v>
      </c>
      <c r="C2272" s="177"/>
      <c r="D2272" s="178"/>
      <c r="E2272" s="177"/>
      <c r="F2272" s="179"/>
    </row>
    <row r="2273" spans="2:6" x14ac:dyDescent="0.25">
      <c r="B2273" s="172">
        <v>2262</v>
      </c>
      <c r="C2273" s="180"/>
      <c r="D2273" s="181"/>
      <c r="E2273" s="180"/>
      <c r="F2273" s="182"/>
    </row>
    <row r="2274" spans="2:6" x14ac:dyDescent="0.25">
      <c r="B2274" s="176">
        <v>2263</v>
      </c>
      <c r="C2274" s="177"/>
      <c r="D2274" s="178"/>
      <c r="E2274" s="177"/>
      <c r="F2274" s="179"/>
    </row>
    <row r="2275" spans="2:6" x14ac:dyDescent="0.25">
      <c r="B2275" s="172">
        <v>2264</v>
      </c>
      <c r="C2275" s="180"/>
      <c r="D2275" s="181"/>
      <c r="E2275" s="180"/>
      <c r="F2275" s="182"/>
    </row>
    <row r="2276" spans="2:6" x14ac:dyDescent="0.25">
      <c r="B2276" s="176">
        <v>2265</v>
      </c>
      <c r="C2276" s="177"/>
      <c r="D2276" s="178"/>
      <c r="E2276" s="177"/>
      <c r="F2276" s="179"/>
    </row>
    <row r="2277" spans="2:6" x14ac:dyDescent="0.25">
      <c r="B2277" s="172">
        <v>2266</v>
      </c>
      <c r="C2277" s="180"/>
      <c r="D2277" s="181"/>
      <c r="E2277" s="180"/>
      <c r="F2277" s="182"/>
    </row>
    <row r="2278" spans="2:6" x14ac:dyDescent="0.25">
      <c r="B2278" s="176">
        <v>2267</v>
      </c>
      <c r="C2278" s="177"/>
      <c r="D2278" s="178"/>
      <c r="E2278" s="177"/>
      <c r="F2278" s="179"/>
    </row>
    <row r="2279" spans="2:6" x14ac:dyDescent="0.25">
      <c r="B2279" s="172">
        <v>2268</v>
      </c>
      <c r="C2279" s="180"/>
      <c r="D2279" s="181"/>
      <c r="E2279" s="180"/>
      <c r="F2279" s="182"/>
    </row>
    <row r="2280" spans="2:6" x14ac:dyDescent="0.25">
      <c r="B2280" s="176">
        <v>2269</v>
      </c>
      <c r="C2280" s="177"/>
      <c r="D2280" s="178"/>
      <c r="E2280" s="177"/>
      <c r="F2280" s="179"/>
    </row>
    <row r="2281" spans="2:6" x14ac:dyDescent="0.25">
      <c r="B2281" s="172">
        <v>2270</v>
      </c>
      <c r="C2281" s="180"/>
      <c r="D2281" s="181"/>
      <c r="E2281" s="180"/>
      <c r="F2281" s="182"/>
    </row>
    <row r="2282" spans="2:6" x14ac:dyDescent="0.25">
      <c r="B2282" s="176">
        <v>2271</v>
      </c>
      <c r="C2282" s="177"/>
      <c r="D2282" s="178"/>
      <c r="E2282" s="177"/>
      <c r="F2282" s="179"/>
    </row>
    <row r="2283" spans="2:6" x14ac:dyDescent="0.25">
      <c r="B2283" s="172">
        <v>2272</v>
      </c>
      <c r="C2283" s="180"/>
      <c r="D2283" s="181"/>
      <c r="E2283" s="180"/>
      <c r="F2283" s="182"/>
    </row>
    <row r="2284" spans="2:6" x14ac:dyDescent="0.25">
      <c r="B2284" s="176">
        <v>2273</v>
      </c>
      <c r="C2284" s="177"/>
      <c r="D2284" s="178"/>
      <c r="E2284" s="177"/>
      <c r="F2284" s="179"/>
    </row>
    <row r="2285" spans="2:6" x14ac:dyDescent="0.25">
      <c r="B2285" s="172">
        <v>2274</v>
      </c>
      <c r="C2285" s="180"/>
      <c r="D2285" s="181"/>
      <c r="E2285" s="180"/>
      <c r="F2285" s="182"/>
    </row>
    <row r="2286" spans="2:6" x14ac:dyDescent="0.25">
      <c r="B2286" s="176">
        <v>2275</v>
      </c>
      <c r="C2286" s="177"/>
      <c r="D2286" s="178"/>
      <c r="E2286" s="177"/>
      <c r="F2286" s="179"/>
    </row>
    <row r="2287" spans="2:6" x14ac:dyDescent="0.25">
      <c r="B2287" s="172">
        <v>2276</v>
      </c>
      <c r="C2287" s="180"/>
      <c r="D2287" s="181"/>
      <c r="E2287" s="180"/>
      <c r="F2287" s="182"/>
    </row>
    <row r="2288" spans="2:6" x14ac:dyDescent="0.25">
      <c r="B2288" s="176">
        <v>2277</v>
      </c>
      <c r="C2288" s="177"/>
      <c r="D2288" s="178"/>
      <c r="E2288" s="177"/>
      <c r="F2288" s="179"/>
    </row>
    <row r="2289" spans="2:6" x14ac:dyDescent="0.25">
      <c r="B2289" s="172">
        <v>2278</v>
      </c>
      <c r="C2289" s="180"/>
      <c r="D2289" s="181"/>
      <c r="E2289" s="180"/>
      <c r="F2289" s="182"/>
    </row>
    <row r="2290" spans="2:6" x14ac:dyDescent="0.25">
      <c r="B2290" s="176">
        <v>2279</v>
      </c>
      <c r="C2290" s="177"/>
      <c r="D2290" s="178"/>
      <c r="E2290" s="177"/>
      <c r="F2290" s="179"/>
    </row>
    <row r="2291" spans="2:6" x14ac:dyDescent="0.25">
      <c r="B2291" s="172">
        <v>2280</v>
      </c>
      <c r="C2291" s="180"/>
      <c r="D2291" s="181"/>
      <c r="E2291" s="180"/>
      <c r="F2291" s="182"/>
    </row>
    <row r="2292" spans="2:6" x14ac:dyDescent="0.25">
      <c r="B2292" s="176">
        <v>2281</v>
      </c>
      <c r="C2292" s="177"/>
      <c r="D2292" s="178"/>
      <c r="E2292" s="177"/>
      <c r="F2292" s="179"/>
    </row>
    <row r="2293" spans="2:6" x14ac:dyDescent="0.25">
      <c r="B2293" s="172">
        <v>2282</v>
      </c>
      <c r="C2293" s="180"/>
      <c r="D2293" s="181"/>
      <c r="E2293" s="180"/>
      <c r="F2293" s="182"/>
    </row>
    <row r="2294" spans="2:6" x14ac:dyDescent="0.25">
      <c r="B2294" s="176">
        <v>2283</v>
      </c>
      <c r="C2294" s="177"/>
      <c r="D2294" s="178"/>
      <c r="E2294" s="177"/>
      <c r="F2294" s="179"/>
    </row>
    <row r="2295" spans="2:6" x14ac:dyDescent="0.25">
      <c r="B2295" s="172">
        <v>2284</v>
      </c>
      <c r="C2295" s="180"/>
      <c r="D2295" s="181"/>
      <c r="E2295" s="180"/>
      <c r="F2295" s="182"/>
    </row>
    <row r="2296" spans="2:6" x14ac:dyDescent="0.25">
      <c r="B2296" s="176">
        <v>2285</v>
      </c>
      <c r="C2296" s="177"/>
      <c r="D2296" s="178"/>
      <c r="E2296" s="177"/>
      <c r="F2296" s="179"/>
    </row>
    <row r="2297" spans="2:6" x14ac:dyDescent="0.25">
      <c r="B2297" s="172">
        <v>2286</v>
      </c>
      <c r="C2297" s="180"/>
      <c r="D2297" s="181"/>
      <c r="E2297" s="180"/>
      <c r="F2297" s="182"/>
    </row>
    <row r="2298" spans="2:6" x14ac:dyDescent="0.25">
      <c r="B2298" s="176">
        <v>2287</v>
      </c>
      <c r="C2298" s="177"/>
      <c r="D2298" s="178"/>
      <c r="E2298" s="177"/>
      <c r="F2298" s="179"/>
    </row>
    <row r="2299" spans="2:6" x14ac:dyDescent="0.25">
      <c r="B2299" s="172">
        <v>2288</v>
      </c>
      <c r="C2299" s="180"/>
      <c r="D2299" s="181"/>
      <c r="E2299" s="180"/>
      <c r="F2299" s="182"/>
    </row>
    <row r="2300" spans="2:6" x14ac:dyDescent="0.25">
      <c r="B2300" s="176">
        <v>2289</v>
      </c>
      <c r="C2300" s="177"/>
      <c r="D2300" s="178"/>
      <c r="E2300" s="177"/>
      <c r="F2300" s="179"/>
    </row>
    <row r="2301" spans="2:6" x14ac:dyDescent="0.25">
      <c r="B2301" s="172">
        <v>2290</v>
      </c>
      <c r="C2301" s="180"/>
      <c r="D2301" s="181"/>
      <c r="E2301" s="180"/>
      <c r="F2301" s="182"/>
    </row>
    <row r="2302" spans="2:6" x14ac:dyDescent="0.25">
      <c r="B2302" s="176">
        <v>2291</v>
      </c>
      <c r="C2302" s="177"/>
      <c r="D2302" s="178"/>
      <c r="E2302" s="177"/>
      <c r="F2302" s="179"/>
    </row>
    <row r="2303" spans="2:6" x14ac:dyDescent="0.25">
      <c r="B2303" s="172">
        <v>2292</v>
      </c>
      <c r="C2303" s="180"/>
      <c r="D2303" s="181"/>
      <c r="E2303" s="180"/>
      <c r="F2303" s="182"/>
    </row>
    <row r="2304" spans="2:6" x14ac:dyDescent="0.25">
      <c r="B2304" s="176">
        <v>2293</v>
      </c>
      <c r="C2304" s="177"/>
      <c r="D2304" s="178"/>
      <c r="E2304" s="177"/>
      <c r="F2304" s="179"/>
    </row>
    <row r="2305" spans="2:6" x14ac:dyDescent="0.25">
      <c r="B2305" s="172">
        <v>2294</v>
      </c>
      <c r="C2305" s="180"/>
      <c r="D2305" s="181"/>
      <c r="E2305" s="180"/>
      <c r="F2305" s="182"/>
    </row>
    <row r="2306" spans="2:6" x14ac:dyDescent="0.25">
      <c r="B2306" s="176">
        <v>2295</v>
      </c>
      <c r="C2306" s="177"/>
      <c r="D2306" s="178"/>
      <c r="E2306" s="177"/>
      <c r="F2306" s="179"/>
    </row>
    <row r="2307" spans="2:6" x14ac:dyDescent="0.25">
      <c r="B2307" s="172">
        <v>2296</v>
      </c>
      <c r="C2307" s="180"/>
      <c r="D2307" s="181"/>
      <c r="E2307" s="180"/>
      <c r="F2307" s="182"/>
    </row>
    <row r="2308" spans="2:6" x14ac:dyDescent="0.25">
      <c r="B2308" s="176">
        <v>2297</v>
      </c>
      <c r="C2308" s="177"/>
      <c r="D2308" s="178"/>
      <c r="E2308" s="177"/>
      <c r="F2308" s="179"/>
    </row>
    <row r="2309" spans="2:6" x14ac:dyDescent="0.25">
      <c r="B2309" s="172">
        <v>2298</v>
      </c>
      <c r="C2309" s="180"/>
      <c r="D2309" s="181"/>
      <c r="E2309" s="180"/>
      <c r="F2309" s="182"/>
    </row>
    <row r="2310" spans="2:6" x14ac:dyDescent="0.25">
      <c r="B2310" s="176">
        <v>2299</v>
      </c>
      <c r="C2310" s="177"/>
      <c r="D2310" s="178"/>
      <c r="E2310" s="177"/>
      <c r="F2310" s="179"/>
    </row>
    <row r="2311" spans="2:6" x14ac:dyDescent="0.25">
      <c r="B2311" s="172">
        <v>2300</v>
      </c>
      <c r="C2311" s="180"/>
      <c r="D2311" s="181"/>
      <c r="E2311" s="180"/>
      <c r="F2311" s="182"/>
    </row>
    <row r="2312" spans="2:6" x14ac:dyDescent="0.25">
      <c r="B2312" s="176">
        <v>2301</v>
      </c>
      <c r="C2312" s="177"/>
      <c r="D2312" s="178"/>
      <c r="E2312" s="177"/>
      <c r="F2312" s="179"/>
    </row>
    <row r="2313" spans="2:6" x14ac:dyDescent="0.25">
      <c r="B2313" s="172">
        <v>2302</v>
      </c>
      <c r="C2313" s="180"/>
      <c r="D2313" s="181"/>
      <c r="E2313" s="180"/>
      <c r="F2313" s="182"/>
    </row>
    <row r="2314" spans="2:6" x14ac:dyDescent="0.25">
      <c r="B2314" s="176">
        <v>2303</v>
      </c>
      <c r="C2314" s="177"/>
      <c r="D2314" s="178"/>
      <c r="E2314" s="177"/>
      <c r="F2314" s="179"/>
    </row>
    <row r="2315" spans="2:6" x14ac:dyDescent="0.25">
      <c r="B2315" s="172">
        <v>2304</v>
      </c>
      <c r="C2315" s="180"/>
      <c r="D2315" s="181"/>
      <c r="E2315" s="180"/>
      <c r="F2315" s="182"/>
    </row>
    <row r="2316" spans="2:6" x14ac:dyDescent="0.25">
      <c r="B2316" s="176">
        <v>2305</v>
      </c>
      <c r="C2316" s="177"/>
      <c r="D2316" s="178"/>
      <c r="E2316" s="177"/>
      <c r="F2316" s="179"/>
    </row>
    <row r="2317" spans="2:6" x14ac:dyDescent="0.25">
      <c r="B2317" s="172">
        <v>2306</v>
      </c>
      <c r="C2317" s="180"/>
      <c r="D2317" s="181"/>
      <c r="E2317" s="180"/>
      <c r="F2317" s="182"/>
    </row>
    <row r="2318" spans="2:6" x14ac:dyDescent="0.25">
      <c r="B2318" s="176">
        <v>2307</v>
      </c>
      <c r="C2318" s="177"/>
      <c r="D2318" s="178"/>
      <c r="E2318" s="177"/>
      <c r="F2318" s="179"/>
    </row>
    <row r="2319" spans="2:6" x14ac:dyDescent="0.25">
      <c r="B2319" s="172">
        <v>2308</v>
      </c>
      <c r="C2319" s="180"/>
      <c r="D2319" s="181"/>
      <c r="E2319" s="180"/>
      <c r="F2319" s="182"/>
    </row>
    <row r="2320" spans="2:6" x14ac:dyDescent="0.25">
      <c r="B2320" s="176">
        <v>2309</v>
      </c>
      <c r="C2320" s="177"/>
      <c r="D2320" s="178"/>
      <c r="E2320" s="177"/>
      <c r="F2320" s="179"/>
    </row>
    <row r="2321" spans="2:6" x14ac:dyDescent="0.25">
      <c r="B2321" s="172">
        <v>2310</v>
      </c>
      <c r="C2321" s="180"/>
      <c r="D2321" s="181"/>
      <c r="E2321" s="180"/>
      <c r="F2321" s="182"/>
    </row>
    <row r="2322" spans="2:6" x14ac:dyDescent="0.25">
      <c r="B2322" s="176">
        <v>2311</v>
      </c>
      <c r="C2322" s="177"/>
      <c r="D2322" s="178"/>
      <c r="E2322" s="177"/>
      <c r="F2322" s="179"/>
    </row>
    <row r="2323" spans="2:6" x14ac:dyDescent="0.25">
      <c r="B2323" s="172">
        <v>2312</v>
      </c>
      <c r="C2323" s="180"/>
      <c r="D2323" s="181"/>
      <c r="E2323" s="180"/>
      <c r="F2323" s="182"/>
    </row>
    <row r="2324" spans="2:6" x14ac:dyDescent="0.25">
      <c r="B2324" s="176">
        <v>2313</v>
      </c>
      <c r="C2324" s="177"/>
      <c r="D2324" s="178"/>
      <c r="E2324" s="177"/>
      <c r="F2324" s="179"/>
    </row>
    <row r="2325" spans="2:6" x14ac:dyDescent="0.25">
      <c r="B2325" s="172">
        <v>2314</v>
      </c>
      <c r="C2325" s="180"/>
      <c r="D2325" s="181"/>
      <c r="E2325" s="180"/>
      <c r="F2325" s="182"/>
    </row>
    <row r="2326" spans="2:6" x14ac:dyDescent="0.25">
      <c r="B2326" s="176">
        <v>2315</v>
      </c>
      <c r="C2326" s="177"/>
      <c r="D2326" s="178"/>
      <c r="E2326" s="177"/>
      <c r="F2326" s="179"/>
    </row>
    <row r="2327" spans="2:6" x14ac:dyDescent="0.25">
      <c r="B2327" s="172">
        <v>2316</v>
      </c>
      <c r="C2327" s="180"/>
      <c r="D2327" s="181"/>
      <c r="E2327" s="180"/>
      <c r="F2327" s="182"/>
    </row>
    <row r="2328" spans="2:6" x14ac:dyDescent="0.25">
      <c r="B2328" s="176">
        <v>2317</v>
      </c>
      <c r="C2328" s="177"/>
      <c r="D2328" s="178"/>
      <c r="E2328" s="177"/>
      <c r="F2328" s="179"/>
    </row>
    <row r="2329" spans="2:6" x14ac:dyDescent="0.25">
      <c r="B2329" s="172">
        <v>2318</v>
      </c>
      <c r="C2329" s="180"/>
      <c r="D2329" s="181"/>
      <c r="E2329" s="180"/>
      <c r="F2329" s="182"/>
    </row>
    <row r="2330" spans="2:6" x14ac:dyDescent="0.25">
      <c r="B2330" s="176">
        <v>2319</v>
      </c>
      <c r="C2330" s="177"/>
      <c r="D2330" s="178"/>
      <c r="E2330" s="177"/>
      <c r="F2330" s="179"/>
    </row>
    <row r="2331" spans="2:6" x14ac:dyDescent="0.25">
      <c r="B2331" s="172">
        <v>2320</v>
      </c>
      <c r="C2331" s="180"/>
      <c r="D2331" s="181"/>
      <c r="E2331" s="180"/>
      <c r="F2331" s="182"/>
    </row>
    <row r="2332" spans="2:6" x14ac:dyDescent="0.25">
      <c r="B2332" s="176">
        <v>2321</v>
      </c>
      <c r="C2332" s="177"/>
      <c r="D2332" s="178"/>
      <c r="E2332" s="177"/>
      <c r="F2332" s="179"/>
    </row>
    <row r="2333" spans="2:6" x14ac:dyDescent="0.25">
      <c r="B2333" s="172">
        <v>2322</v>
      </c>
      <c r="C2333" s="180"/>
      <c r="D2333" s="181"/>
      <c r="E2333" s="180"/>
      <c r="F2333" s="182"/>
    </row>
    <row r="2334" spans="2:6" x14ac:dyDescent="0.25">
      <c r="B2334" s="176">
        <v>2323</v>
      </c>
      <c r="C2334" s="177"/>
      <c r="D2334" s="178"/>
      <c r="E2334" s="177"/>
      <c r="F2334" s="179"/>
    </row>
    <row r="2335" spans="2:6" x14ac:dyDescent="0.25">
      <c r="B2335" s="172">
        <v>2324</v>
      </c>
      <c r="C2335" s="180"/>
      <c r="D2335" s="181"/>
      <c r="E2335" s="180"/>
      <c r="F2335" s="182"/>
    </row>
    <row r="2336" spans="2:6" x14ac:dyDescent="0.25">
      <c r="B2336" s="176">
        <v>2325</v>
      </c>
      <c r="C2336" s="177"/>
      <c r="D2336" s="178"/>
      <c r="E2336" s="177"/>
      <c r="F2336" s="179"/>
    </row>
    <row r="2337" spans="2:6" x14ac:dyDescent="0.25">
      <c r="B2337" s="172">
        <v>2326</v>
      </c>
      <c r="C2337" s="180"/>
      <c r="D2337" s="181"/>
      <c r="E2337" s="180"/>
      <c r="F2337" s="182"/>
    </row>
    <row r="2338" spans="2:6" x14ac:dyDescent="0.25">
      <c r="B2338" s="176">
        <v>2327</v>
      </c>
      <c r="C2338" s="177"/>
      <c r="D2338" s="178"/>
      <c r="E2338" s="177"/>
      <c r="F2338" s="179"/>
    </row>
    <row r="2339" spans="2:6" x14ac:dyDescent="0.25">
      <c r="B2339" s="172">
        <v>2328</v>
      </c>
      <c r="C2339" s="180"/>
      <c r="D2339" s="181"/>
      <c r="E2339" s="180"/>
      <c r="F2339" s="182"/>
    </row>
    <row r="2340" spans="2:6" x14ac:dyDescent="0.25">
      <c r="B2340" s="176">
        <v>2329</v>
      </c>
      <c r="C2340" s="177"/>
      <c r="D2340" s="178"/>
      <c r="E2340" s="177"/>
      <c r="F2340" s="179"/>
    </row>
    <row r="2341" spans="2:6" x14ac:dyDescent="0.25">
      <c r="B2341" s="172">
        <v>2330</v>
      </c>
      <c r="C2341" s="180"/>
      <c r="D2341" s="181"/>
      <c r="E2341" s="180"/>
      <c r="F2341" s="182"/>
    </row>
    <row r="2342" spans="2:6" x14ac:dyDescent="0.25">
      <c r="B2342" s="176">
        <v>2331</v>
      </c>
      <c r="C2342" s="177"/>
      <c r="D2342" s="178"/>
      <c r="E2342" s="177"/>
      <c r="F2342" s="179"/>
    </row>
    <row r="2343" spans="2:6" x14ac:dyDescent="0.25">
      <c r="B2343" s="172">
        <v>2332</v>
      </c>
      <c r="C2343" s="180"/>
      <c r="D2343" s="181"/>
      <c r="E2343" s="180"/>
      <c r="F2343" s="182"/>
    </row>
    <row r="2344" spans="2:6" x14ac:dyDescent="0.25">
      <c r="B2344" s="176">
        <v>2333</v>
      </c>
      <c r="C2344" s="177"/>
      <c r="D2344" s="178"/>
      <c r="E2344" s="177"/>
      <c r="F2344" s="179"/>
    </row>
    <row r="2345" spans="2:6" x14ac:dyDescent="0.25">
      <c r="B2345" s="172">
        <v>2334</v>
      </c>
      <c r="C2345" s="180"/>
      <c r="D2345" s="181"/>
      <c r="E2345" s="180"/>
      <c r="F2345" s="182"/>
    </row>
    <row r="2346" spans="2:6" x14ac:dyDescent="0.25">
      <c r="B2346" s="176">
        <v>2335</v>
      </c>
      <c r="C2346" s="177"/>
      <c r="D2346" s="178"/>
      <c r="E2346" s="177"/>
      <c r="F2346" s="179"/>
    </row>
    <row r="2347" spans="2:6" x14ac:dyDescent="0.25">
      <c r="B2347" s="172">
        <v>2336</v>
      </c>
      <c r="C2347" s="180"/>
      <c r="D2347" s="181"/>
      <c r="E2347" s="180"/>
      <c r="F2347" s="182"/>
    </row>
    <row r="2348" spans="2:6" x14ac:dyDescent="0.25">
      <c r="B2348" s="176">
        <v>2337</v>
      </c>
      <c r="C2348" s="177"/>
      <c r="D2348" s="178"/>
      <c r="E2348" s="177"/>
      <c r="F2348" s="179"/>
    </row>
    <row r="2349" spans="2:6" x14ac:dyDescent="0.25">
      <c r="B2349" s="172">
        <v>2338</v>
      </c>
      <c r="C2349" s="180"/>
      <c r="D2349" s="181"/>
      <c r="E2349" s="180"/>
      <c r="F2349" s="182"/>
    </row>
    <row r="2350" spans="2:6" x14ac:dyDescent="0.25">
      <c r="B2350" s="176">
        <v>2339</v>
      </c>
      <c r="C2350" s="177"/>
      <c r="D2350" s="178"/>
      <c r="E2350" s="177"/>
      <c r="F2350" s="179"/>
    </row>
    <row r="2351" spans="2:6" x14ac:dyDescent="0.25">
      <c r="B2351" s="172">
        <v>2340</v>
      </c>
      <c r="C2351" s="180"/>
      <c r="D2351" s="181"/>
      <c r="E2351" s="180"/>
      <c r="F2351" s="182"/>
    </row>
    <row r="2352" spans="2:6" x14ac:dyDescent="0.25">
      <c r="B2352" s="176">
        <v>2341</v>
      </c>
      <c r="C2352" s="177"/>
      <c r="D2352" s="178"/>
      <c r="E2352" s="177"/>
      <c r="F2352" s="179"/>
    </row>
    <row r="2353" spans="2:6" x14ac:dyDescent="0.25">
      <c r="B2353" s="172">
        <v>2342</v>
      </c>
      <c r="C2353" s="180"/>
      <c r="D2353" s="181"/>
      <c r="E2353" s="180"/>
      <c r="F2353" s="182"/>
    </row>
    <row r="2354" spans="2:6" x14ac:dyDescent="0.25">
      <c r="B2354" s="176">
        <v>2343</v>
      </c>
      <c r="C2354" s="177"/>
      <c r="D2354" s="178"/>
      <c r="E2354" s="177"/>
      <c r="F2354" s="179"/>
    </row>
    <row r="2355" spans="2:6" x14ac:dyDescent="0.25">
      <c r="B2355" s="172">
        <v>2344</v>
      </c>
      <c r="C2355" s="180"/>
      <c r="D2355" s="181"/>
      <c r="E2355" s="180"/>
      <c r="F2355" s="182"/>
    </row>
    <row r="2356" spans="2:6" x14ac:dyDescent="0.25">
      <c r="B2356" s="176">
        <v>2345</v>
      </c>
      <c r="C2356" s="177"/>
      <c r="D2356" s="178"/>
      <c r="E2356" s="177"/>
      <c r="F2356" s="179"/>
    </row>
    <row r="2357" spans="2:6" x14ac:dyDescent="0.25">
      <c r="B2357" s="172">
        <v>2346</v>
      </c>
      <c r="C2357" s="180"/>
      <c r="D2357" s="181"/>
      <c r="E2357" s="180"/>
      <c r="F2357" s="182"/>
    </row>
    <row r="2358" spans="2:6" x14ac:dyDescent="0.25">
      <c r="B2358" s="176">
        <v>2347</v>
      </c>
      <c r="C2358" s="177"/>
      <c r="D2358" s="178"/>
      <c r="E2358" s="177"/>
      <c r="F2358" s="179"/>
    </row>
    <row r="2359" spans="2:6" x14ac:dyDescent="0.25">
      <c r="B2359" s="172">
        <v>2348</v>
      </c>
      <c r="C2359" s="180"/>
      <c r="D2359" s="181"/>
      <c r="E2359" s="180"/>
      <c r="F2359" s="182"/>
    </row>
    <row r="2360" spans="2:6" x14ac:dyDescent="0.25">
      <c r="B2360" s="176">
        <v>2349</v>
      </c>
      <c r="C2360" s="177"/>
      <c r="D2360" s="178"/>
      <c r="E2360" s="177"/>
      <c r="F2360" s="179"/>
    </row>
    <row r="2361" spans="2:6" x14ac:dyDescent="0.25">
      <c r="B2361" s="172">
        <v>2350</v>
      </c>
      <c r="C2361" s="180"/>
      <c r="D2361" s="181"/>
      <c r="E2361" s="180"/>
      <c r="F2361" s="182"/>
    </row>
    <row r="2362" spans="2:6" x14ac:dyDescent="0.25">
      <c r="B2362" s="176">
        <v>2351</v>
      </c>
      <c r="C2362" s="177"/>
      <c r="D2362" s="178"/>
      <c r="E2362" s="177"/>
      <c r="F2362" s="179"/>
    </row>
    <row r="2363" spans="2:6" x14ac:dyDescent="0.25">
      <c r="B2363" s="172">
        <v>2352</v>
      </c>
      <c r="C2363" s="180"/>
      <c r="D2363" s="181"/>
      <c r="E2363" s="180"/>
      <c r="F2363" s="182"/>
    </row>
    <row r="2364" spans="2:6" x14ac:dyDescent="0.25">
      <c r="B2364" s="176">
        <v>2353</v>
      </c>
      <c r="C2364" s="177"/>
      <c r="D2364" s="178"/>
      <c r="E2364" s="177"/>
      <c r="F2364" s="179"/>
    </row>
    <row r="2365" spans="2:6" x14ac:dyDescent="0.25">
      <c r="B2365" s="172">
        <v>2354</v>
      </c>
      <c r="C2365" s="180"/>
      <c r="D2365" s="181"/>
      <c r="E2365" s="180"/>
      <c r="F2365" s="182"/>
    </row>
    <row r="2366" spans="2:6" x14ac:dyDescent="0.25">
      <c r="B2366" s="176">
        <v>2355</v>
      </c>
      <c r="C2366" s="177"/>
      <c r="D2366" s="178"/>
      <c r="E2366" s="177"/>
      <c r="F2366" s="179"/>
    </row>
    <row r="2367" spans="2:6" x14ac:dyDescent="0.25">
      <c r="B2367" s="172">
        <v>2356</v>
      </c>
      <c r="C2367" s="180"/>
      <c r="D2367" s="181"/>
      <c r="E2367" s="180"/>
      <c r="F2367" s="182"/>
    </row>
    <row r="2368" spans="2:6" x14ac:dyDescent="0.25">
      <c r="B2368" s="176">
        <v>2357</v>
      </c>
      <c r="C2368" s="177"/>
      <c r="D2368" s="178"/>
      <c r="E2368" s="177"/>
      <c r="F2368" s="179"/>
    </row>
    <row r="2369" spans="2:6" x14ac:dyDescent="0.25">
      <c r="B2369" s="172">
        <v>2358</v>
      </c>
      <c r="C2369" s="180"/>
      <c r="D2369" s="181"/>
      <c r="E2369" s="180"/>
      <c r="F2369" s="182"/>
    </row>
    <row r="2370" spans="2:6" x14ac:dyDescent="0.25">
      <c r="B2370" s="176">
        <v>2359</v>
      </c>
      <c r="C2370" s="177"/>
      <c r="D2370" s="178"/>
      <c r="E2370" s="177"/>
      <c r="F2370" s="179"/>
    </row>
    <row r="2371" spans="2:6" x14ac:dyDescent="0.25">
      <c r="B2371" s="172">
        <v>2360</v>
      </c>
      <c r="C2371" s="180"/>
      <c r="D2371" s="181"/>
      <c r="E2371" s="180"/>
      <c r="F2371" s="182"/>
    </row>
    <row r="2372" spans="2:6" x14ac:dyDescent="0.25">
      <c r="B2372" s="176">
        <v>2361</v>
      </c>
      <c r="C2372" s="177"/>
      <c r="D2372" s="178"/>
      <c r="E2372" s="177"/>
      <c r="F2372" s="179"/>
    </row>
    <row r="2373" spans="2:6" x14ac:dyDescent="0.25">
      <c r="B2373" s="172">
        <v>2362</v>
      </c>
      <c r="C2373" s="180"/>
      <c r="D2373" s="181"/>
      <c r="E2373" s="180"/>
      <c r="F2373" s="182"/>
    </row>
    <row r="2374" spans="2:6" x14ac:dyDescent="0.25">
      <c r="B2374" s="176">
        <v>2363</v>
      </c>
      <c r="C2374" s="177"/>
      <c r="D2374" s="178"/>
      <c r="E2374" s="177"/>
      <c r="F2374" s="179"/>
    </row>
    <row r="2375" spans="2:6" x14ac:dyDescent="0.25">
      <c r="B2375" s="172">
        <v>2364</v>
      </c>
      <c r="C2375" s="180"/>
      <c r="D2375" s="181"/>
      <c r="E2375" s="180"/>
      <c r="F2375" s="182"/>
    </row>
    <row r="2376" spans="2:6" x14ac:dyDescent="0.25">
      <c r="B2376" s="176">
        <v>2365</v>
      </c>
      <c r="C2376" s="177"/>
      <c r="D2376" s="178"/>
      <c r="E2376" s="177"/>
      <c r="F2376" s="179"/>
    </row>
    <row r="2377" spans="2:6" x14ac:dyDescent="0.25">
      <c r="B2377" s="172">
        <v>2366</v>
      </c>
      <c r="C2377" s="180"/>
      <c r="D2377" s="181"/>
      <c r="E2377" s="180"/>
      <c r="F2377" s="182"/>
    </row>
    <row r="2378" spans="2:6" x14ac:dyDescent="0.25">
      <c r="B2378" s="176">
        <v>2367</v>
      </c>
      <c r="C2378" s="177"/>
      <c r="D2378" s="178"/>
      <c r="E2378" s="177"/>
      <c r="F2378" s="179"/>
    </row>
    <row r="2379" spans="2:6" x14ac:dyDescent="0.25">
      <c r="B2379" s="172">
        <v>2368</v>
      </c>
      <c r="C2379" s="180"/>
      <c r="D2379" s="181"/>
      <c r="E2379" s="180"/>
      <c r="F2379" s="182"/>
    </row>
    <row r="2380" spans="2:6" x14ac:dyDescent="0.25">
      <c r="B2380" s="176">
        <v>2369</v>
      </c>
      <c r="C2380" s="177"/>
      <c r="D2380" s="178"/>
      <c r="E2380" s="177"/>
      <c r="F2380" s="179"/>
    </row>
    <row r="2381" spans="2:6" x14ac:dyDescent="0.25">
      <c r="B2381" s="172">
        <v>2370</v>
      </c>
      <c r="C2381" s="180"/>
      <c r="D2381" s="181"/>
      <c r="E2381" s="180"/>
      <c r="F2381" s="182"/>
    </row>
    <row r="2382" spans="2:6" x14ac:dyDescent="0.25">
      <c r="B2382" s="176">
        <v>2371</v>
      </c>
      <c r="C2382" s="177"/>
      <c r="D2382" s="178"/>
      <c r="E2382" s="177"/>
      <c r="F2382" s="179"/>
    </row>
    <row r="2383" spans="2:6" x14ac:dyDescent="0.25">
      <c r="B2383" s="172">
        <v>2372</v>
      </c>
      <c r="C2383" s="180"/>
      <c r="D2383" s="181"/>
      <c r="E2383" s="180"/>
      <c r="F2383" s="182"/>
    </row>
    <row r="2384" spans="2:6" x14ac:dyDescent="0.25">
      <c r="B2384" s="176">
        <v>2373</v>
      </c>
      <c r="C2384" s="177"/>
      <c r="D2384" s="178"/>
      <c r="E2384" s="177"/>
      <c r="F2384" s="179"/>
    </row>
    <row r="2385" spans="2:6" x14ac:dyDescent="0.25">
      <c r="B2385" s="172">
        <v>2374</v>
      </c>
      <c r="C2385" s="180"/>
      <c r="D2385" s="181"/>
      <c r="E2385" s="180"/>
      <c r="F2385" s="182"/>
    </row>
    <row r="2386" spans="2:6" x14ac:dyDescent="0.25">
      <c r="B2386" s="176">
        <v>2375</v>
      </c>
      <c r="C2386" s="177"/>
      <c r="D2386" s="178"/>
      <c r="E2386" s="177"/>
      <c r="F2386" s="179"/>
    </row>
    <row r="2387" spans="2:6" x14ac:dyDescent="0.25">
      <c r="B2387" s="172">
        <v>2376</v>
      </c>
      <c r="C2387" s="180"/>
      <c r="D2387" s="181"/>
      <c r="E2387" s="180"/>
      <c r="F2387" s="182"/>
    </row>
    <row r="2388" spans="2:6" x14ac:dyDescent="0.25">
      <c r="B2388" s="176">
        <v>2377</v>
      </c>
      <c r="C2388" s="177"/>
      <c r="D2388" s="178"/>
      <c r="E2388" s="177"/>
      <c r="F2388" s="179"/>
    </row>
    <row r="2389" spans="2:6" x14ac:dyDescent="0.25">
      <c r="B2389" s="172">
        <v>2378</v>
      </c>
      <c r="C2389" s="180"/>
      <c r="D2389" s="181"/>
      <c r="E2389" s="180"/>
      <c r="F2389" s="182"/>
    </row>
    <row r="2390" spans="2:6" x14ac:dyDescent="0.25">
      <c r="B2390" s="176">
        <v>2379</v>
      </c>
      <c r="C2390" s="177"/>
      <c r="D2390" s="178"/>
      <c r="E2390" s="177"/>
      <c r="F2390" s="179"/>
    </row>
    <row r="2391" spans="2:6" x14ac:dyDescent="0.25">
      <c r="B2391" s="172">
        <v>2380</v>
      </c>
      <c r="C2391" s="180"/>
      <c r="D2391" s="181"/>
      <c r="E2391" s="180"/>
      <c r="F2391" s="182"/>
    </row>
    <row r="2392" spans="2:6" x14ac:dyDescent="0.25">
      <c r="B2392" s="176">
        <v>2381</v>
      </c>
      <c r="C2392" s="177"/>
      <c r="D2392" s="178"/>
      <c r="E2392" s="177"/>
      <c r="F2392" s="179"/>
    </row>
    <row r="2393" spans="2:6" x14ac:dyDescent="0.25">
      <c r="B2393" s="172">
        <v>2382</v>
      </c>
      <c r="C2393" s="180"/>
      <c r="D2393" s="181"/>
      <c r="E2393" s="180"/>
      <c r="F2393" s="182"/>
    </row>
    <row r="2394" spans="2:6" x14ac:dyDescent="0.25">
      <c r="B2394" s="176">
        <v>2383</v>
      </c>
      <c r="C2394" s="177"/>
      <c r="D2394" s="178"/>
      <c r="E2394" s="177"/>
      <c r="F2394" s="179"/>
    </row>
    <row r="2395" spans="2:6" x14ac:dyDescent="0.25">
      <c r="B2395" s="172">
        <v>2384</v>
      </c>
      <c r="C2395" s="180"/>
      <c r="D2395" s="181"/>
      <c r="E2395" s="180"/>
      <c r="F2395" s="182"/>
    </row>
    <row r="2396" spans="2:6" x14ac:dyDescent="0.25">
      <c r="B2396" s="176">
        <v>2385</v>
      </c>
      <c r="C2396" s="177"/>
      <c r="D2396" s="178"/>
      <c r="E2396" s="177"/>
      <c r="F2396" s="179"/>
    </row>
    <row r="2397" spans="2:6" x14ac:dyDescent="0.25">
      <c r="B2397" s="172">
        <v>2386</v>
      </c>
      <c r="C2397" s="180"/>
      <c r="D2397" s="181"/>
      <c r="E2397" s="180"/>
      <c r="F2397" s="182"/>
    </row>
    <row r="2398" spans="2:6" x14ac:dyDescent="0.25">
      <c r="B2398" s="176">
        <v>2387</v>
      </c>
      <c r="C2398" s="177"/>
      <c r="D2398" s="178"/>
      <c r="E2398" s="177"/>
      <c r="F2398" s="179"/>
    </row>
    <row r="2399" spans="2:6" x14ac:dyDescent="0.25">
      <c r="B2399" s="172">
        <v>2388</v>
      </c>
      <c r="C2399" s="180"/>
      <c r="D2399" s="181"/>
      <c r="E2399" s="180"/>
      <c r="F2399" s="182"/>
    </row>
    <row r="2400" spans="2:6" x14ac:dyDescent="0.25">
      <c r="B2400" s="176">
        <v>2389</v>
      </c>
      <c r="C2400" s="177"/>
      <c r="D2400" s="178"/>
      <c r="E2400" s="177"/>
      <c r="F2400" s="179"/>
    </row>
    <row r="2401" spans="2:6" x14ac:dyDescent="0.25">
      <c r="B2401" s="172">
        <v>2390</v>
      </c>
      <c r="C2401" s="180"/>
      <c r="D2401" s="181"/>
      <c r="E2401" s="180"/>
      <c r="F2401" s="182"/>
    </row>
    <row r="2402" spans="2:6" x14ac:dyDescent="0.25">
      <c r="B2402" s="176">
        <v>2391</v>
      </c>
      <c r="C2402" s="177"/>
      <c r="D2402" s="178"/>
      <c r="E2402" s="177"/>
      <c r="F2402" s="179"/>
    </row>
    <row r="2403" spans="2:6" x14ac:dyDescent="0.25">
      <c r="B2403" s="172">
        <v>2392</v>
      </c>
      <c r="C2403" s="180"/>
      <c r="D2403" s="181"/>
      <c r="E2403" s="180"/>
      <c r="F2403" s="182"/>
    </row>
    <row r="2404" spans="2:6" x14ac:dyDescent="0.25">
      <c r="B2404" s="176">
        <v>2393</v>
      </c>
      <c r="C2404" s="177"/>
      <c r="D2404" s="178"/>
      <c r="E2404" s="177"/>
      <c r="F2404" s="179"/>
    </row>
    <row r="2405" spans="2:6" x14ac:dyDescent="0.25">
      <c r="B2405" s="172">
        <v>2394</v>
      </c>
      <c r="C2405" s="180"/>
      <c r="D2405" s="181"/>
      <c r="E2405" s="180"/>
      <c r="F2405" s="182"/>
    </row>
    <row r="2406" spans="2:6" x14ac:dyDescent="0.25">
      <c r="B2406" s="176">
        <v>2395</v>
      </c>
      <c r="C2406" s="177"/>
      <c r="D2406" s="178"/>
      <c r="E2406" s="177"/>
      <c r="F2406" s="179"/>
    </row>
    <row r="2407" spans="2:6" x14ac:dyDescent="0.25">
      <c r="B2407" s="172">
        <v>2396</v>
      </c>
      <c r="C2407" s="180"/>
      <c r="D2407" s="181"/>
      <c r="E2407" s="180"/>
      <c r="F2407" s="182"/>
    </row>
    <row r="2408" spans="2:6" x14ac:dyDescent="0.25">
      <c r="B2408" s="176">
        <v>2397</v>
      </c>
      <c r="C2408" s="177"/>
      <c r="D2408" s="178"/>
      <c r="E2408" s="177"/>
      <c r="F2408" s="179"/>
    </row>
    <row r="2409" spans="2:6" x14ac:dyDescent="0.25">
      <c r="B2409" s="172">
        <v>2398</v>
      </c>
      <c r="C2409" s="180"/>
      <c r="D2409" s="181"/>
      <c r="E2409" s="180"/>
      <c r="F2409" s="182"/>
    </row>
    <row r="2410" spans="2:6" x14ac:dyDescent="0.25">
      <c r="B2410" s="176">
        <v>2399</v>
      </c>
      <c r="C2410" s="177"/>
      <c r="D2410" s="178"/>
      <c r="E2410" s="177"/>
      <c r="F2410" s="179"/>
    </row>
    <row r="2411" spans="2:6" x14ac:dyDescent="0.25">
      <c r="B2411" s="172">
        <v>2400</v>
      </c>
      <c r="C2411" s="180"/>
      <c r="D2411" s="181"/>
      <c r="E2411" s="180"/>
      <c r="F2411" s="182"/>
    </row>
    <row r="2412" spans="2:6" x14ac:dyDescent="0.25">
      <c r="B2412" s="176">
        <v>2401</v>
      </c>
      <c r="C2412" s="177"/>
      <c r="D2412" s="178"/>
      <c r="E2412" s="177"/>
      <c r="F2412" s="179"/>
    </row>
    <row r="2413" spans="2:6" x14ac:dyDescent="0.25">
      <c r="B2413" s="172">
        <v>2402</v>
      </c>
      <c r="C2413" s="180"/>
      <c r="D2413" s="181"/>
      <c r="E2413" s="180"/>
      <c r="F2413" s="182"/>
    </row>
    <row r="2414" spans="2:6" x14ac:dyDescent="0.25">
      <c r="B2414" s="176">
        <v>2403</v>
      </c>
      <c r="C2414" s="177"/>
      <c r="D2414" s="178"/>
      <c r="E2414" s="177"/>
      <c r="F2414" s="179"/>
    </row>
    <row r="2415" spans="2:6" x14ac:dyDescent="0.25">
      <c r="B2415" s="172">
        <v>2404</v>
      </c>
      <c r="C2415" s="180"/>
      <c r="D2415" s="181"/>
      <c r="E2415" s="180"/>
      <c r="F2415" s="182"/>
    </row>
    <row r="2416" spans="2:6" x14ac:dyDescent="0.25">
      <c r="B2416" s="176">
        <v>2405</v>
      </c>
      <c r="C2416" s="177"/>
      <c r="D2416" s="178"/>
      <c r="E2416" s="177"/>
      <c r="F2416" s="179"/>
    </row>
    <row r="2417" spans="2:6" x14ac:dyDescent="0.25">
      <c r="B2417" s="172">
        <v>2406</v>
      </c>
      <c r="C2417" s="180"/>
      <c r="D2417" s="181"/>
      <c r="E2417" s="180"/>
      <c r="F2417" s="182"/>
    </row>
    <row r="2418" spans="2:6" x14ac:dyDescent="0.25">
      <c r="B2418" s="176">
        <v>2407</v>
      </c>
      <c r="C2418" s="177"/>
      <c r="D2418" s="178"/>
      <c r="E2418" s="177"/>
      <c r="F2418" s="179"/>
    </row>
    <row r="2419" spans="2:6" x14ac:dyDescent="0.25">
      <c r="B2419" s="172">
        <v>2408</v>
      </c>
      <c r="C2419" s="180"/>
      <c r="D2419" s="181"/>
      <c r="E2419" s="180"/>
      <c r="F2419" s="182"/>
    </row>
    <row r="2420" spans="2:6" x14ac:dyDescent="0.25">
      <c r="B2420" s="176">
        <v>2409</v>
      </c>
      <c r="C2420" s="177"/>
      <c r="D2420" s="178"/>
      <c r="E2420" s="177"/>
      <c r="F2420" s="179"/>
    </row>
    <row r="2421" spans="2:6" x14ac:dyDescent="0.25">
      <c r="B2421" s="172">
        <v>2410</v>
      </c>
      <c r="C2421" s="180"/>
      <c r="D2421" s="181"/>
      <c r="E2421" s="180"/>
      <c r="F2421" s="182"/>
    </row>
    <row r="2422" spans="2:6" x14ac:dyDescent="0.25">
      <c r="B2422" s="176">
        <v>2411</v>
      </c>
      <c r="C2422" s="177"/>
      <c r="D2422" s="178"/>
      <c r="E2422" s="177"/>
      <c r="F2422" s="179"/>
    </row>
    <row r="2423" spans="2:6" x14ac:dyDescent="0.25">
      <c r="B2423" s="172">
        <v>2412</v>
      </c>
      <c r="C2423" s="180"/>
      <c r="D2423" s="181"/>
      <c r="E2423" s="180"/>
      <c r="F2423" s="182"/>
    </row>
    <row r="2424" spans="2:6" x14ac:dyDescent="0.25">
      <c r="B2424" s="176">
        <v>2413</v>
      </c>
      <c r="C2424" s="177"/>
      <c r="D2424" s="178"/>
      <c r="E2424" s="177"/>
      <c r="F2424" s="179"/>
    </row>
    <row r="2425" spans="2:6" x14ac:dyDescent="0.25">
      <c r="B2425" s="172">
        <v>2414</v>
      </c>
      <c r="C2425" s="180"/>
      <c r="D2425" s="181"/>
      <c r="E2425" s="180"/>
      <c r="F2425" s="182"/>
    </row>
    <row r="2426" spans="2:6" x14ac:dyDescent="0.25">
      <c r="B2426" s="176">
        <v>2415</v>
      </c>
      <c r="C2426" s="177"/>
      <c r="D2426" s="178"/>
      <c r="E2426" s="177"/>
      <c r="F2426" s="179"/>
    </row>
    <row r="2427" spans="2:6" x14ac:dyDescent="0.25">
      <c r="B2427" s="172">
        <v>2416</v>
      </c>
      <c r="C2427" s="180"/>
      <c r="D2427" s="181"/>
      <c r="E2427" s="180"/>
      <c r="F2427" s="182"/>
    </row>
    <row r="2428" spans="2:6" x14ac:dyDescent="0.25">
      <c r="B2428" s="176">
        <v>2417</v>
      </c>
      <c r="C2428" s="177"/>
      <c r="D2428" s="178"/>
      <c r="E2428" s="177"/>
      <c r="F2428" s="179"/>
    </row>
    <row r="2429" spans="2:6" x14ac:dyDescent="0.25">
      <c r="B2429" s="172">
        <v>2418</v>
      </c>
      <c r="C2429" s="180"/>
      <c r="D2429" s="181"/>
      <c r="E2429" s="180"/>
      <c r="F2429" s="182"/>
    </row>
    <row r="2430" spans="2:6" x14ac:dyDescent="0.25">
      <c r="B2430" s="176">
        <v>2419</v>
      </c>
      <c r="C2430" s="177"/>
      <c r="D2430" s="178"/>
      <c r="E2430" s="177"/>
      <c r="F2430" s="179"/>
    </row>
    <row r="2431" spans="2:6" x14ac:dyDescent="0.25">
      <c r="B2431" s="172">
        <v>2420</v>
      </c>
      <c r="C2431" s="180"/>
      <c r="D2431" s="181"/>
      <c r="E2431" s="180"/>
      <c r="F2431" s="182"/>
    </row>
    <row r="2432" spans="2:6" x14ac:dyDescent="0.25">
      <c r="B2432" s="176">
        <v>2421</v>
      </c>
      <c r="C2432" s="177"/>
      <c r="D2432" s="178"/>
      <c r="E2432" s="177"/>
      <c r="F2432" s="179"/>
    </row>
    <row r="2433" spans="2:6" x14ac:dyDescent="0.25">
      <c r="B2433" s="172">
        <v>2422</v>
      </c>
      <c r="C2433" s="180"/>
      <c r="D2433" s="181"/>
      <c r="E2433" s="180"/>
      <c r="F2433" s="182"/>
    </row>
    <row r="2434" spans="2:6" x14ac:dyDescent="0.25">
      <c r="B2434" s="176">
        <v>2423</v>
      </c>
      <c r="C2434" s="177"/>
      <c r="D2434" s="178"/>
      <c r="E2434" s="177"/>
      <c r="F2434" s="179"/>
    </row>
    <row r="2435" spans="2:6" x14ac:dyDescent="0.25">
      <c r="B2435" s="172">
        <v>2424</v>
      </c>
      <c r="C2435" s="180"/>
      <c r="D2435" s="181"/>
      <c r="E2435" s="180"/>
      <c r="F2435" s="182"/>
    </row>
    <row r="2436" spans="2:6" x14ac:dyDescent="0.25">
      <c r="B2436" s="176">
        <v>2425</v>
      </c>
      <c r="C2436" s="177"/>
      <c r="D2436" s="178"/>
      <c r="E2436" s="177"/>
      <c r="F2436" s="179"/>
    </row>
    <row r="2437" spans="2:6" x14ac:dyDescent="0.25">
      <c r="B2437" s="172">
        <v>2426</v>
      </c>
      <c r="C2437" s="180"/>
      <c r="D2437" s="181"/>
      <c r="E2437" s="180"/>
      <c r="F2437" s="182"/>
    </row>
    <row r="2438" spans="2:6" x14ac:dyDescent="0.25">
      <c r="B2438" s="176">
        <v>2427</v>
      </c>
      <c r="C2438" s="177"/>
      <c r="D2438" s="178"/>
      <c r="E2438" s="177"/>
      <c r="F2438" s="179"/>
    </row>
    <row r="2439" spans="2:6" x14ac:dyDescent="0.25">
      <c r="B2439" s="172">
        <v>2428</v>
      </c>
      <c r="C2439" s="180"/>
      <c r="D2439" s="181"/>
      <c r="E2439" s="180"/>
      <c r="F2439" s="182"/>
    </row>
    <row r="2440" spans="2:6" x14ac:dyDescent="0.25">
      <c r="B2440" s="176">
        <v>2429</v>
      </c>
      <c r="C2440" s="177"/>
      <c r="D2440" s="178"/>
      <c r="E2440" s="177"/>
      <c r="F2440" s="179"/>
    </row>
    <row r="2441" spans="2:6" x14ac:dyDescent="0.25">
      <c r="B2441" s="172">
        <v>2430</v>
      </c>
      <c r="C2441" s="180"/>
      <c r="D2441" s="181"/>
      <c r="E2441" s="180"/>
      <c r="F2441" s="182"/>
    </row>
    <row r="2442" spans="2:6" x14ac:dyDescent="0.25">
      <c r="B2442" s="176">
        <v>2431</v>
      </c>
      <c r="C2442" s="177"/>
      <c r="D2442" s="178"/>
      <c r="E2442" s="177"/>
      <c r="F2442" s="179"/>
    </row>
    <row r="2443" spans="2:6" x14ac:dyDescent="0.25">
      <c r="B2443" s="172">
        <v>2432</v>
      </c>
      <c r="C2443" s="180"/>
      <c r="D2443" s="181"/>
      <c r="E2443" s="180"/>
      <c r="F2443" s="182"/>
    </row>
    <row r="2444" spans="2:6" x14ac:dyDescent="0.25">
      <c r="B2444" s="176">
        <v>2433</v>
      </c>
      <c r="C2444" s="177"/>
      <c r="D2444" s="178"/>
      <c r="E2444" s="177"/>
      <c r="F2444" s="179"/>
    </row>
    <row r="2445" spans="2:6" x14ac:dyDescent="0.25">
      <c r="B2445" s="172">
        <v>2434</v>
      </c>
      <c r="C2445" s="180"/>
      <c r="D2445" s="181"/>
      <c r="E2445" s="180"/>
      <c r="F2445" s="182"/>
    </row>
    <row r="2446" spans="2:6" x14ac:dyDescent="0.25">
      <c r="B2446" s="176">
        <v>2435</v>
      </c>
      <c r="C2446" s="177"/>
      <c r="D2446" s="178"/>
      <c r="E2446" s="177"/>
      <c r="F2446" s="179"/>
    </row>
    <row r="2447" spans="2:6" x14ac:dyDescent="0.25">
      <c r="B2447" s="172">
        <v>2436</v>
      </c>
      <c r="C2447" s="180"/>
      <c r="D2447" s="181"/>
      <c r="E2447" s="180"/>
      <c r="F2447" s="182"/>
    </row>
    <row r="2448" spans="2:6" x14ac:dyDescent="0.25">
      <c r="B2448" s="176">
        <v>2437</v>
      </c>
      <c r="C2448" s="177"/>
      <c r="D2448" s="178"/>
      <c r="E2448" s="177"/>
      <c r="F2448" s="179"/>
    </row>
    <row r="2449" spans="2:6" x14ac:dyDescent="0.25">
      <c r="B2449" s="172">
        <v>2438</v>
      </c>
      <c r="C2449" s="180"/>
      <c r="D2449" s="181"/>
      <c r="E2449" s="180"/>
      <c r="F2449" s="182"/>
    </row>
    <row r="2450" spans="2:6" x14ac:dyDescent="0.25">
      <c r="B2450" s="176">
        <v>2439</v>
      </c>
      <c r="C2450" s="177"/>
      <c r="D2450" s="178"/>
      <c r="E2450" s="177"/>
      <c r="F2450" s="179"/>
    </row>
    <row r="2451" spans="2:6" x14ac:dyDescent="0.25">
      <c r="B2451" s="172">
        <v>2440</v>
      </c>
      <c r="C2451" s="180"/>
      <c r="D2451" s="181"/>
      <c r="E2451" s="180"/>
      <c r="F2451" s="182"/>
    </row>
    <row r="2452" spans="2:6" x14ac:dyDescent="0.25">
      <c r="B2452" s="176">
        <v>2441</v>
      </c>
      <c r="C2452" s="177"/>
      <c r="D2452" s="178"/>
      <c r="E2452" s="177"/>
      <c r="F2452" s="179"/>
    </row>
    <row r="2453" spans="2:6" x14ac:dyDescent="0.25">
      <c r="B2453" s="172">
        <v>2442</v>
      </c>
      <c r="C2453" s="180"/>
      <c r="D2453" s="181"/>
      <c r="E2453" s="180"/>
      <c r="F2453" s="182"/>
    </row>
    <row r="2454" spans="2:6" x14ac:dyDescent="0.25">
      <c r="B2454" s="176">
        <v>2443</v>
      </c>
      <c r="C2454" s="177"/>
      <c r="D2454" s="178"/>
      <c r="E2454" s="177"/>
      <c r="F2454" s="179"/>
    </row>
    <row r="2455" spans="2:6" x14ac:dyDescent="0.25">
      <c r="B2455" s="172">
        <v>2444</v>
      </c>
      <c r="C2455" s="180"/>
      <c r="D2455" s="181"/>
      <c r="E2455" s="180"/>
      <c r="F2455" s="182"/>
    </row>
    <row r="2456" spans="2:6" x14ac:dyDescent="0.25">
      <c r="B2456" s="176">
        <v>2445</v>
      </c>
      <c r="C2456" s="177"/>
      <c r="D2456" s="178"/>
      <c r="E2456" s="177"/>
      <c r="F2456" s="179"/>
    </row>
    <row r="2457" spans="2:6" x14ac:dyDescent="0.25">
      <c r="B2457" s="172">
        <v>2446</v>
      </c>
      <c r="C2457" s="180"/>
      <c r="D2457" s="181"/>
      <c r="E2457" s="180"/>
      <c r="F2457" s="182"/>
    </row>
    <row r="2458" spans="2:6" x14ac:dyDescent="0.25">
      <c r="B2458" s="176">
        <v>2447</v>
      </c>
      <c r="C2458" s="177"/>
      <c r="D2458" s="178"/>
      <c r="E2458" s="177"/>
      <c r="F2458" s="179"/>
    </row>
    <row r="2459" spans="2:6" x14ac:dyDescent="0.25">
      <c r="B2459" s="172">
        <v>2448</v>
      </c>
      <c r="C2459" s="180"/>
      <c r="D2459" s="181"/>
      <c r="E2459" s="180"/>
      <c r="F2459" s="182"/>
    </row>
    <row r="2460" spans="2:6" x14ac:dyDescent="0.25">
      <c r="B2460" s="176">
        <v>2449</v>
      </c>
      <c r="C2460" s="177"/>
      <c r="D2460" s="178"/>
      <c r="E2460" s="177"/>
      <c r="F2460" s="179"/>
    </row>
    <row r="2461" spans="2:6" x14ac:dyDescent="0.25">
      <c r="B2461" s="172">
        <v>2450</v>
      </c>
      <c r="C2461" s="180"/>
      <c r="D2461" s="181"/>
      <c r="E2461" s="180"/>
      <c r="F2461" s="182"/>
    </row>
    <row r="2462" spans="2:6" x14ac:dyDescent="0.25">
      <c r="B2462" s="176">
        <v>2451</v>
      </c>
      <c r="C2462" s="177"/>
      <c r="D2462" s="178"/>
      <c r="E2462" s="177"/>
      <c r="F2462" s="179"/>
    </row>
    <row r="2463" spans="2:6" x14ac:dyDescent="0.25">
      <c r="B2463" s="172">
        <v>2452</v>
      </c>
      <c r="C2463" s="180"/>
      <c r="D2463" s="181"/>
      <c r="E2463" s="180"/>
      <c r="F2463" s="182"/>
    </row>
    <row r="2464" spans="2:6" x14ac:dyDescent="0.25">
      <c r="B2464" s="176">
        <v>2453</v>
      </c>
      <c r="C2464" s="177"/>
      <c r="D2464" s="178"/>
      <c r="E2464" s="177"/>
      <c r="F2464" s="179"/>
    </row>
    <row r="2465" spans="2:6" x14ac:dyDescent="0.25">
      <c r="B2465" s="172">
        <v>2454</v>
      </c>
      <c r="C2465" s="180"/>
      <c r="D2465" s="181"/>
      <c r="E2465" s="180"/>
      <c r="F2465" s="182"/>
    </row>
    <row r="2466" spans="2:6" x14ac:dyDescent="0.25">
      <c r="B2466" s="176">
        <v>2455</v>
      </c>
      <c r="C2466" s="177"/>
      <c r="D2466" s="178"/>
      <c r="E2466" s="177"/>
      <c r="F2466" s="179"/>
    </row>
    <row r="2467" spans="2:6" x14ac:dyDescent="0.25">
      <c r="B2467" s="172">
        <v>2456</v>
      </c>
      <c r="C2467" s="180"/>
      <c r="D2467" s="181"/>
      <c r="E2467" s="180"/>
      <c r="F2467" s="182"/>
    </row>
    <row r="2468" spans="2:6" x14ac:dyDescent="0.25">
      <c r="B2468" s="176">
        <v>2457</v>
      </c>
      <c r="C2468" s="177"/>
      <c r="D2468" s="178"/>
      <c r="E2468" s="177"/>
      <c r="F2468" s="179"/>
    </row>
    <row r="2469" spans="2:6" x14ac:dyDescent="0.25">
      <c r="B2469" s="172">
        <v>2458</v>
      </c>
      <c r="C2469" s="180"/>
      <c r="D2469" s="181"/>
      <c r="E2469" s="180"/>
      <c r="F2469" s="182"/>
    </row>
    <row r="2470" spans="2:6" x14ac:dyDescent="0.25">
      <c r="B2470" s="176">
        <v>2459</v>
      </c>
      <c r="C2470" s="177"/>
      <c r="D2470" s="178"/>
      <c r="E2470" s="177"/>
      <c r="F2470" s="179"/>
    </row>
    <row r="2471" spans="2:6" x14ac:dyDescent="0.25">
      <c r="B2471" s="172">
        <v>2460</v>
      </c>
      <c r="C2471" s="180"/>
      <c r="D2471" s="181"/>
      <c r="E2471" s="180"/>
      <c r="F2471" s="182"/>
    </row>
    <row r="2472" spans="2:6" x14ac:dyDescent="0.25">
      <c r="B2472" s="176">
        <v>2461</v>
      </c>
      <c r="C2472" s="177"/>
      <c r="D2472" s="178"/>
      <c r="E2472" s="177"/>
      <c r="F2472" s="179"/>
    </row>
    <row r="2473" spans="2:6" x14ac:dyDescent="0.25">
      <c r="B2473" s="172">
        <v>2462</v>
      </c>
      <c r="C2473" s="180"/>
      <c r="D2473" s="181"/>
      <c r="E2473" s="180"/>
      <c r="F2473" s="182"/>
    </row>
    <row r="2474" spans="2:6" x14ac:dyDescent="0.25">
      <c r="B2474" s="176">
        <v>2463</v>
      </c>
      <c r="C2474" s="177"/>
      <c r="D2474" s="178"/>
      <c r="E2474" s="177"/>
      <c r="F2474" s="179"/>
    </row>
    <row r="2475" spans="2:6" x14ac:dyDescent="0.25">
      <c r="B2475" s="172">
        <v>2464</v>
      </c>
      <c r="C2475" s="180"/>
      <c r="D2475" s="181"/>
      <c r="E2475" s="180"/>
      <c r="F2475" s="182"/>
    </row>
    <row r="2476" spans="2:6" x14ac:dyDescent="0.25">
      <c r="B2476" s="176">
        <v>2465</v>
      </c>
      <c r="C2476" s="177"/>
      <c r="D2476" s="178"/>
      <c r="E2476" s="177"/>
      <c r="F2476" s="179"/>
    </row>
    <row r="2477" spans="2:6" x14ac:dyDescent="0.25">
      <c r="B2477" s="172">
        <v>2466</v>
      </c>
      <c r="C2477" s="180"/>
      <c r="D2477" s="181"/>
      <c r="E2477" s="180"/>
      <c r="F2477" s="182"/>
    </row>
    <row r="2478" spans="2:6" x14ac:dyDescent="0.25">
      <c r="B2478" s="176">
        <v>2467</v>
      </c>
      <c r="C2478" s="177"/>
      <c r="D2478" s="178"/>
      <c r="E2478" s="177"/>
      <c r="F2478" s="179"/>
    </row>
    <row r="2479" spans="2:6" x14ac:dyDescent="0.25">
      <c r="B2479" s="172">
        <v>2468</v>
      </c>
      <c r="C2479" s="180"/>
      <c r="D2479" s="181"/>
      <c r="E2479" s="180"/>
      <c r="F2479" s="182"/>
    </row>
    <row r="2480" spans="2:6" x14ac:dyDescent="0.25">
      <c r="B2480" s="176">
        <v>2469</v>
      </c>
      <c r="C2480" s="177"/>
      <c r="D2480" s="178"/>
      <c r="E2480" s="177"/>
      <c r="F2480" s="179"/>
    </row>
    <row r="2481" spans="2:6" x14ac:dyDescent="0.25">
      <c r="B2481" s="172">
        <v>2470</v>
      </c>
      <c r="C2481" s="180"/>
      <c r="D2481" s="181"/>
      <c r="E2481" s="180"/>
      <c r="F2481" s="182"/>
    </row>
    <row r="2482" spans="2:6" x14ac:dyDescent="0.25">
      <c r="B2482" s="176">
        <v>2471</v>
      </c>
      <c r="C2482" s="177"/>
      <c r="D2482" s="178"/>
      <c r="E2482" s="177"/>
      <c r="F2482" s="179"/>
    </row>
    <row r="2483" spans="2:6" x14ac:dyDescent="0.25">
      <c r="B2483" s="172">
        <v>2472</v>
      </c>
      <c r="C2483" s="180"/>
      <c r="D2483" s="181"/>
      <c r="E2483" s="180"/>
      <c r="F2483" s="182"/>
    </row>
    <row r="2484" spans="2:6" x14ac:dyDescent="0.25">
      <c r="B2484" s="176">
        <v>2473</v>
      </c>
      <c r="C2484" s="177"/>
      <c r="D2484" s="178"/>
      <c r="E2484" s="177"/>
      <c r="F2484" s="179"/>
    </row>
    <row r="2485" spans="2:6" x14ac:dyDescent="0.25">
      <c r="B2485" s="172">
        <v>2474</v>
      </c>
      <c r="C2485" s="180"/>
      <c r="D2485" s="181"/>
      <c r="E2485" s="180"/>
      <c r="F2485" s="182"/>
    </row>
    <row r="2486" spans="2:6" x14ac:dyDescent="0.25">
      <c r="B2486" s="176">
        <v>2475</v>
      </c>
      <c r="C2486" s="177"/>
      <c r="D2486" s="178"/>
      <c r="E2486" s="177"/>
      <c r="F2486" s="179"/>
    </row>
    <row r="2487" spans="2:6" x14ac:dyDescent="0.25">
      <c r="B2487" s="172">
        <v>2476</v>
      </c>
      <c r="C2487" s="180"/>
      <c r="D2487" s="181"/>
      <c r="E2487" s="180"/>
      <c r="F2487" s="182"/>
    </row>
    <row r="2488" spans="2:6" x14ac:dyDescent="0.25">
      <c r="B2488" s="176">
        <v>2477</v>
      </c>
      <c r="C2488" s="177"/>
      <c r="D2488" s="178"/>
      <c r="E2488" s="177"/>
      <c r="F2488" s="179"/>
    </row>
    <row r="2489" spans="2:6" x14ac:dyDescent="0.25">
      <c r="B2489" s="172">
        <v>2478</v>
      </c>
      <c r="C2489" s="180"/>
      <c r="D2489" s="181"/>
      <c r="E2489" s="180"/>
      <c r="F2489" s="182"/>
    </row>
    <row r="2490" spans="2:6" x14ac:dyDescent="0.25">
      <c r="B2490" s="176">
        <v>2479</v>
      </c>
      <c r="C2490" s="177"/>
      <c r="D2490" s="178"/>
      <c r="E2490" s="177"/>
      <c r="F2490" s="179"/>
    </row>
    <row r="2491" spans="2:6" x14ac:dyDescent="0.25">
      <c r="B2491" s="172">
        <v>2480</v>
      </c>
      <c r="C2491" s="180"/>
      <c r="D2491" s="181"/>
      <c r="E2491" s="180"/>
      <c r="F2491" s="182"/>
    </row>
    <row r="2492" spans="2:6" x14ac:dyDescent="0.25">
      <c r="B2492" s="176">
        <v>2481</v>
      </c>
      <c r="C2492" s="177"/>
      <c r="D2492" s="178"/>
      <c r="E2492" s="177"/>
      <c r="F2492" s="179"/>
    </row>
    <row r="2493" spans="2:6" x14ac:dyDescent="0.25">
      <c r="B2493" s="172">
        <v>2482</v>
      </c>
      <c r="C2493" s="180"/>
      <c r="D2493" s="181"/>
      <c r="E2493" s="180"/>
      <c r="F2493" s="182"/>
    </row>
    <row r="2494" spans="2:6" x14ac:dyDescent="0.25">
      <c r="B2494" s="176">
        <v>2483</v>
      </c>
      <c r="C2494" s="177"/>
      <c r="D2494" s="178"/>
      <c r="E2494" s="177"/>
      <c r="F2494" s="179"/>
    </row>
    <row r="2495" spans="2:6" x14ac:dyDescent="0.25">
      <c r="B2495" s="172">
        <v>2484</v>
      </c>
      <c r="C2495" s="180"/>
      <c r="D2495" s="181"/>
      <c r="E2495" s="180"/>
      <c r="F2495" s="182"/>
    </row>
    <row r="2496" spans="2:6" x14ac:dyDescent="0.25">
      <c r="B2496" s="176">
        <v>2485</v>
      </c>
      <c r="C2496" s="177"/>
      <c r="D2496" s="178"/>
      <c r="E2496" s="177"/>
      <c r="F2496" s="179"/>
    </row>
    <row r="2497" spans="2:6" x14ac:dyDescent="0.25">
      <c r="B2497" s="172">
        <v>2486</v>
      </c>
      <c r="C2497" s="180"/>
      <c r="D2497" s="181"/>
      <c r="E2497" s="180"/>
      <c r="F2497" s="182"/>
    </row>
    <row r="2498" spans="2:6" x14ac:dyDescent="0.25">
      <c r="B2498" s="176">
        <v>2487</v>
      </c>
      <c r="C2498" s="177"/>
      <c r="D2498" s="178"/>
      <c r="E2498" s="177"/>
      <c r="F2498" s="179"/>
    </row>
    <row r="2499" spans="2:6" x14ac:dyDescent="0.25">
      <c r="B2499" s="172">
        <v>2488</v>
      </c>
      <c r="C2499" s="180"/>
      <c r="D2499" s="181"/>
      <c r="E2499" s="180"/>
      <c r="F2499" s="182"/>
    </row>
    <row r="2500" spans="2:6" x14ac:dyDescent="0.25">
      <c r="B2500" s="176">
        <v>2489</v>
      </c>
      <c r="C2500" s="177"/>
      <c r="D2500" s="178"/>
      <c r="E2500" s="177"/>
      <c r="F2500" s="179"/>
    </row>
    <row r="2501" spans="2:6" x14ac:dyDescent="0.25">
      <c r="B2501" s="172">
        <v>2490</v>
      </c>
      <c r="C2501" s="180"/>
      <c r="D2501" s="181"/>
      <c r="E2501" s="180"/>
      <c r="F2501" s="182"/>
    </row>
    <row r="2502" spans="2:6" x14ac:dyDescent="0.25">
      <c r="B2502" s="176">
        <v>2491</v>
      </c>
      <c r="C2502" s="177"/>
      <c r="D2502" s="178"/>
      <c r="E2502" s="177"/>
      <c r="F2502" s="179"/>
    </row>
    <row r="2503" spans="2:6" x14ac:dyDescent="0.25">
      <c r="B2503" s="172">
        <v>2492</v>
      </c>
      <c r="C2503" s="180"/>
      <c r="D2503" s="181"/>
      <c r="E2503" s="180"/>
      <c r="F2503" s="182"/>
    </row>
    <row r="2504" spans="2:6" x14ac:dyDescent="0.25">
      <c r="B2504" s="176">
        <v>2493</v>
      </c>
      <c r="C2504" s="177"/>
      <c r="D2504" s="178"/>
      <c r="E2504" s="177"/>
      <c r="F2504" s="179"/>
    </row>
    <row r="2505" spans="2:6" x14ac:dyDescent="0.25">
      <c r="B2505" s="172">
        <v>2494</v>
      </c>
      <c r="C2505" s="180"/>
      <c r="D2505" s="181"/>
      <c r="E2505" s="180"/>
      <c r="F2505" s="182"/>
    </row>
    <row r="2506" spans="2:6" x14ac:dyDescent="0.25">
      <c r="B2506" s="176">
        <v>2495</v>
      </c>
      <c r="C2506" s="177"/>
      <c r="D2506" s="178"/>
      <c r="E2506" s="177"/>
      <c r="F2506" s="179"/>
    </row>
    <row r="2507" spans="2:6" x14ac:dyDescent="0.25">
      <c r="B2507" s="172">
        <v>2496</v>
      </c>
      <c r="C2507" s="180"/>
      <c r="D2507" s="181"/>
      <c r="E2507" s="180"/>
      <c r="F2507" s="182"/>
    </row>
    <row r="2508" spans="2:6" x14ac:dyDescent="0.25">
      <c r="B2508" s="176">
        <v>2497</v>
      </c>
      <c r="C2508" s="177"/>
      <c r="D2508" s="178"/>
      <c r="E2508" s="177"/>
      <c r="F2508" s="179"/>
    </row>
    <row r="2509" spans="2:6" x14ac:dyDescent="0.25">
      <c r="B2509" s="172">
        <v>2498</v>
      </c>
      <c r="C2509" s="180"/>
      <c r="D2509" s="181"/>
      <c r="E2509" s="180"/>
      <c r="F2509" s="182"/>
    </row>
    <row r="2510" spans="2:6" x14ac:dyDescent="0.25">
      <c r="B2510" s="176">
        <v>2499</v>
      </c>
      <c r="C2510" s="177"/>
      <c r="D2510" s="178"/>
      <c r="E2510" s="177"/>
      <c r="F2510" s="179"/>
    </row>
    <row r="2511" spans="2:6" x14ac:dyDescent="0.25">
      <c r="B2511" s="172">
        <v>2500</v>
      </c>
      <c r="C2511" s="180"/>
      <c r="D2511" s="181"/>
      <c r="E2511" s="180"/>
      <c r="F2511" s="182"/>
    </row>
    <row r="2512" spans="2:6" x14ac:dyDescent="0.25">
      <c r="B2512" s="176">
        <v>2501</v>
      </c>
      <c r="C2512" s="177"/>
      <c r="D2512" s="178"/>
      <c r="E2512" s="177"/>
      <c r="F2512" s="179"/>
    </row>
    <row r="2513" spans="2:6" x14ac:dyDescent="0.25">
      <c r="B2513" s="172">
        <v>2502</v>
      </c>
      <c r="C2513" s="180"/>
      <c r="D2513" s="181"/>
      <c r="E2513" s="180"/>
      <c r="F2513" s="182"/>
    </row>
    <row r="2514" spans="2:6" x14ac:dyDescent="0.25">
      <c r="B2514" s="176">
        <v>2503</v>
      </c>
      <c r="C2514" s="177"/>
      <c r="D2514" s="178"/>
      <c r="E2514" s="177"/>
      <c r="F2514" s="179"/>
    </row>
    <row r="2515" spans="2:6" x14ac:dyDescent="0.25">
      <c r="B2515" s="172">
        <v>2504</v>
      </c>
      <c r="C2515" s="180"/>
      <c r="D2515" s="181"/>
      <c r="E2515" s="180"/>
      <c r="F2515" s="182"/>
    </row>
    <row r="2516" spans="2:6" x14ac:dyDescent="0.25">
      <c r="B2516" s="176">
        <v>2505</v>
      </c>
      <c r="C2516" s="177"/>
      <c r="D2516" s="178"/>
      <c r="E2516" s="177"/>
      <c r="F2516" s="179"/>
    </row>
    <row r="2517" spans="2:6" x14ac:dyDescent="0.25">
      <c r="B2517" s="172">
        <v>2506</v>
      </c>
      <c r="C2517" s="180"/>
      <c r="D2517" s="181"/>
      <c r="E2517" s="180"/>
      <c r="F2517" s="182"/>
    </row>
    <row r="2518" spans="2:6" x14ac:dyDescent="0.25">
      <c r="B2518" s="176">
        <v>2507</v>
      </c>
      <c r="C2518" s="177"/>
      <c r="D2518" s="178"/>
      <c r="E2518" s="177"/>
      <c r="F2518" s="179"/>
    </row>
    <row r="2519" spans="2:6" x14ac:dyDescent="0.25">
      <c r="B2519" s="172">
        <v>2508</v>
      </c>
      <c r="C2519" s="180"/>
      <c r="D2519" s="181"/>
      <c r="E2519" s="180"/>
      <c r="F2519" s="182"/>
    </row>
    <row r="2520" spans="2:6" x14ac:dyDescent="0.25">
      <c r="B2520" s="176">
        <v>2509</v>
      </c>
      <c r="C2520" s="177"/>
      <c r="D2520" s="178"/>
      <c r="E2520" s="177"/>
      <c r="F2520" s="179"/>
    </row>
    <row r="2521" spans="2:6" x14ac:dyDescent="0.25">
      <c r="B2521" s="172">
        <v>2510</v>
      </c>
      <c r="C2521" s="180"/>
      <c r="D2521" s="181"/>
      <c r="E2521" s="180"/>
      <c r="F2521" s="182"/>
    </row>
    <row r="2522" spans="2:6" x14ac:dyDescent="0.25">
      <c r="B2522" s="176">
        <v>2511</v>
      </c>
      <c r="C2522" s="177"/>
      <c r="D2522" s="178"/>
      <c r="E2522" s="177"/>
      <c r="F2522" s="179"/>
    </row>
    <row r="2523" spans="2:6" x14ac:dyDescent="0.25">
      <c r="B2523" s="172">
        <v>2512</v>
      </c>
      <c r="C2523" s="180"/>
      <c r="D2523" s="181"/>
      <c r="E2523" s="180"/>
      <c r="F2523" s="182"/>
    </row>
    <row r="2524" spans="2:6" x14ac:dyDescent="0.25">
      <c r="B2524" s="176">
        <v>2513</v>
      </c>
      <c r="C2524" s="177"/>
      <c r="D2524" s="178"/>
      <c r="E2524" s="177"/>
      <c r="F2524" s="179"/>
    </row>
    <row r="2525" spans="2:6" x14ac:dyDescent="0.25">
      <c r="B2525" s="172">
        <v>2514</v>
      </c>
      <c r="C2525" s="180"/>
      <c r="D2525" s="181"/>
      <c r="E2525" s="180"/>
      <c r="F2525" s="182"/>
    </row>
    <row r="2526" spans="2:6" x14ac:dyDescent="0.25">
      <c r="B2526" s="176">
        <v>2515</v>
      </c>
      <c r="C2526" s="177"/>
      <c r="D2526" s="178"/>
      <c r="E2526" s="177"/>
      <c r="F2526" s="179"/>
    </row>
    <row r="2527" spans="2:6" x14ac:dyDescent="0.25">
      <c r="B2527" s="172">
        <v>2516</v>
      </c>
      <c r="C2527" s="180"/>
      <c r="D2527" s="181"/>
      <c r="E2527" s="180"/>
      <c r="F2527" s="182"/>
    </row>
    <row r="2528" spans="2:6" x14ac:dyDescent="0.25">
      <c r="B2528" s="176">
        <v>2517</v>
      </c>
      <c r="C2528" s="177"/>
      <c r="D2528" s="178"/>
      <c r="E2528" s="177"/>
      <c r="F2528" s="179"/>
    </row>
    <row r="2529" spans="2:6" x14ac:dyDescent="0.25">
      <c r="B2529" s="172">
        <v>2518</v>
      </c>
      <c r="C2529" s="180"/>
      <c r="D2529" s="181"/>
      <c r="E2529" s="180"/>
      <c r="F2529" s="182"/>
    </row>
    <row r="2530" spans="2:6" x14ac:dyDescent="0.25">
      <c r="B2530" s="176">
        <v>2519</v>
      </c>
      <c r="C2530" s="177"/>
      <c r="D2530" s="178"/>
      <c r="E2530" s="177"/>
      <c r="F2530" s="179"/>
    </row>
    <row r="2531" spans="2:6" x14ac:dyDescent="0.25">
      <c r="B2531" s="172">
        <v>2520</v>
      </c>
      <c r="C2531" s="180"/>
      <c r="D2531" s="181"/>
      <c r="E2531" s="180"/>
      <c r="F2531" s="182"/>
    </row>
    <row r="2532" spans="2:6" x14ac:dyDescent="0.25">
      <c r="B2532" s="176">
        <v>2521</v>
      </c>
      <c r="C2532" s="177"/>
      <c r="D2532" s="178"/>
      <c r="E2532" s="177"/>
      <c r="F2532" s="179"/>
    </row>
    <row r="2533" spans="2:6" x14ac:dyDescent="0.25">
      <c r="B2533" s="172">
        <v>2522</v>
      </c>
      <c r="C2533" s="180"/>
      <c r="D2533" s="181"/>
      <c r="E2533" s="180"/>
      <c r="F2533" s="182"/>
    </row>
    <row r="2534" spans="2:6" x14ac:dyDescent="0.25">
      <c r="B2534" s="176">
        <v>2523</v>
      </c>
      <c r="C2534" s="177"/>
      <c r="D2534" s="178"/>
      <c r="E2534" s="177"/>
      <c r="F2534" s="179"/>
    </row>
    <row r="2535" spans="2:6" x14ac:dyDescent="0.25">
      <c r="B2535" s="172">
        <v>2524</v>
      </c>
      <c r="C2535" s="180"/>
      <c r="D2535" s="181"/>
      <c r="E2535" s="180"/>
      <c r="F2535" s="182"/>
    </row>
    <row r="2536" spans="2:6" x14ac:dyDescent="0.25">
      <c r="B2536" s="176">
        <v>2525</v>
      </c>
      <c r="C2536" s="177"/>
      <c r="D2536" s="178"/>
      <c r="E2536" s="177"/>
      <c r="F2536" s="179"/>
    </row>
    <row r="2537" spans="2:6" x14ac:dyDescent="0.25">
      <c r="B2537" s="172">
        <v>2526</v>
      </c>
      <c r="C2537" s="180"/>
      <c r="D2537" s="181"/>
      <c r="E2537" s="180"/>
      <c r="F2537" s="182"/>
    </row>
    <row r="2538" spans="2:6" x14ac:dyDescent="0.25">
      <c r="B2538" s="176">
        <v>2527</v>
      </c>
      <c r="C2538" s="177"/>
      <c r="D2538" s="178"/>
      <c r="E2538" s="177"/>
      <c r="F2538" s="179"/>
    </row>
    <row r="2539" spans="2:6" x14ac:dyDescent="0.25">
      <c r="B2539" s="172">
        <v>2528</v>
      </c>
      <c r="C2539" s="180"/>
      <c r="D2539" s="181"/>
      <c r="E2539" s="180"/>
      <c r="F2539" s="182"/>
    </row>
    <row r="2540" spans="2:6" x14ac:dyDescent="0.25">
      <c r="B2540" s="176">
        <v>2529</v>
      </c>
      <c r="C2540" s="177"/>
      <c r="D2540" s="178"/>
      <c r="E2540" s="177"/>
      <c r="F2540" s="179"/>
    </row>
    <row r="2541" spans="2:6" x14ac:dyDescent="0.25">
      <c r="B2541" s="172">
        <v>2530</v>
      </c>
      <c r="C2541" s="180"/>
      <c r="D2541" s="181"/>
      <c r="E2541" s="180"/>
      <c r="F2541" s="182"/>
    </row>
    <row r="2542" spans="2:6" x14ac:dyDescent="0.25">
      <c r="B2542" s="176">
        <v>2531</v>
      </c>
      <c r="C2542" s="177"/>
      <c r="D2542" s="178"/>
      <c r="E2542" s="177"/>
      <c r="F2542" s="179"/>
    </row>
    <row r="2543" spans="2:6" x14ac:dyDescent="0.25">
      <c r="B2543" s="172">
        <v>2532</v>
      </c>
      <c r="C2543" s="180"/>
      <c r="D2543" s="181"/>
      <c r="E2543" s="180"/>
      <c r="F2543" s="182"/>
    </row>
    <row r="2544" spans="2:6" x14ac:dyDescent="0.25">
      <c r="B2544" s="176">
        <v>2533</v>
      </c>
      <c r="C2544" s="177"/>
      <c r="D2544" s="178"/>
      <c r="E2544" s="177"/>
      <c r="F2544" s="179"/>
    </row>
    <row r="2545" spans="2:6" x14ac:dyDescent="0.25">
      <c r="B2545" s="172">
        <v>2534</v>
      </c>
      <c r="C2545" s="180"/>
      <c r="D2545" s="181"/>
      <c r="E2545" s="180"/>
      <c r="F2545" s="182"/>
    </row>
    <row r="2546" spans="2:6" x14ac:dyDescent="0.25">
      <c r="B2546" s="176">
        <v>2535</v>
      </c>
      <c r="C2546" s="177"/>
      <c r="D2546" s="178"/>
      <c r="E2546" s="177"/>
      <c r="F2546" s="179"/>
    </row>
    <row r="2547" spans="2:6" x14ac:dyDescent="0.25">
      <c r="B2547" s="172">
        <v>2536</v>
      </c>
      <c r="C2547" s="180"/>
      <c r="D2547" s="181"/>
      <c r="E2547" s="180"/>
      <c r="F2547" s="182"/>
    </row>
    <row r="2548" spans="2:6" x14ac:dyDescent="0.25">
      <c r="B2548" s="176">
        <v>2537</v>
      </c>
      <c r="C2548" s="177"/>
      <c r="D2548" s="178"/>
      <c r="E2548" s="177"/>
      <c r="F2548" s="179"/>
    </row>
    <row r="2549" spans="2:6" x14ac:dyDescent="0.25">
      <c r="B2549" s="172">
        <v>2538</v>
      </c>
      <c r="C2549" s="180"/>
      <c r="D2549" s="181"/>
      <c r="E2549" s="180"/>
      <c r="F2549" s="182"/>
    </row>
    <row r="2550" spans="2:6" x14ac:dyDescent="0.25">
      <c r="B2550" s="176">
        <v>2539</v>
      </c>
      <c r="C2550" s="177"/>
      <c r="D2550" s="178"/>
      <c r="E2550" s="177"/>
      <c r="F2550" s="179"/>
    </row>
    <row r="2551" spans="2:6" x14ac:dyDescent="0.25">
      <c r="B2551" s="172">
        <v>2540</v>
      </c>
      <c r="C2551" s="180"/>
      <c r="D2551" s="181"/>
      <c r="E2551" s="180"/>
      <c r="F2551" s="182"/>
    </row>
    <row r="2552" spans="2:6" x14ac:dyDescent="0.25">
      <c r="B2552" s="176">
        <v>2541</v>
      </c>
      <c r="C2552" s="177"/>
      <c r="D2552" s="178"/>
      <c r="E2552" s="177"/>
      <c r="F2552" s="179"/>
    </row>
    <row r="2553" spans="2:6" x14ac:dyDescent="0.25">
      <c r="B2553" s="172">
        <v>2542</v>
      </c>
      <c r="C2553" s="180"/>
      <c r="D2553" s="181"/>
      <c r="E2553" s="180"/>
      <c r="F2553" s="182"/>
    </row>
    <row r="2554" spans="2:6" x14ac:dyDescent="0.25">
      <c r="B2554" s="176">
        <v>2543</v>
      </c>
      <c r="C2554" s="177"/>
      <c r="D2554" s="178"/>
      <c r="E2554" s="177"/>
      <c r="F2554" s="179"/>
    </row>
    <row r="2555" spans="2:6" x14ac:dyDescent="0.25">
      <c r="B2555" s="172">
        <v>2544</v>
      </c>
      <c r="C2555" s="180"/>
      <c r="D2555" s="181"/>
      <c r="E2555" s="180"/>
      <c r="F2555" s="182"/>
    </row>
    <row r="2556" spans="2:6" x14ac:dyDescent="0.25">
      <c r="B2556" s="176">
        <v>2545</v>
      </c>
      <c r="C2556" s="177"/>
      <c r="D2556" s="178"/>
      <c r="E2556" s="177"/>
      <c r="F2556" s="179"/>
    </row>
    <row r="2557" spans="2:6" x14ac:dyDescent="0.25">
      <c r="B2557" s="172">
        <v>2546</v>
      </c>
      <c r="C2557" s="180"/>
      <c r="D2557" s="181"/>
      <c r="E2557" s="180"/>
      <c r="F2557" s="182"/>
    </row>
    <row r="2558" spans="2:6" x14ac:dyDescent="0.25">
      <c r="B2558" s="176">
        <v>2547</v>
      </c>
      <c r="C2558" s="177"/>
      <c r="D2558" s="178"/>
      <c r="E2558" s="177"/>
      <c r="F2558" s="179"/>
    </row>
    <row r="2559" spans="2:6" x14ac:dyDescent="0.25">
      <c r="B2559" s="172">
        <v>2548</v>
      </c>
      <c r="C2559" s="180"/>
      <c r="D2559" s="181"/>
      <c r="E2559" s="180"/>
      <c r="F2559" s="182"/>
    </row>
    <row r="2560" spans="2:6" x14ac:dyDescent="0.25">
      <c r="B2560" s="176">
        <v>2549</v>
      </c>
      <c r="C2560" s="177"/>
      <c r="D2560" s="178"/>
      <c r="E2560" s="177"/>
      <c r="F2560" s="179"/>
    </row>
    <row r="2561" spans="2:6" x14ac:dyDescent="0.25">
      <c r="B2561" s="172">
        <v>2550</v>
      </c>
      <c r="C2561" s="180"/>
      <c r="D2561" s="181"/>
      <c r="E2561" s="180"/>
      <c r="F2561" s="182"/>
    </row>
    <row r="2562" spans="2:6" x14ac:dyDescent="0.25">
      <c r="B2562" s="176">
        <v>2551</v>
      </c>
      <c r="C2562" s="177"/>
      <c r="D2562" s="178"/>
      <c r="E2562" s="177"/>
      <c r="F2562" s="179"/>
    </row>
    <row r="2563" spans="2:6" x14ac:dyDescent="0.25">
      <c r="B2563" s="172">
        <v>2552</v>
      </c>
      <c r="C2563" s="180"/>
      <c r="D2563" s="181"/>
      <c r="E2563" s="180"/>
      <c r="F2563" s="182"/>
    </row>
    <row r="2564" spans="2:6" x14ac:dyDescent="0.25">
      <c r="B2564" s="176">
        <v>2553</v>
      </c>
      <c r="C2564" s="177"/>
      <c r="D2564" s="178"/>
      <c r="E2564" s="177"/>
      <c r="F2564" s="179"/>
    </row>
    <row r="2565" spans="2:6" x14ac:dyDescent="0.25">
      <c r="B2565" s="172">
        <v>2554</v>
      </c>
      <c r="C2565" s="180"/>
      <c r="D2565" s="181"/>
      <c r="E2565" s="180"/>
      <c r="F2565" s="182"/>
    </row>
    <row r="2566" spans="2:6" x14ac:dyDescent="0.25">
      <c r="B2566" s="176">
        <v>2555</v>
      </c>
      <c r="C2566" s="177"/>
      <c r="D2566" s="178"/>
      <c r="E2566" s="177"/>
      <c r="F2566" s="179"/>
    </row>
    <row r="2567" spans="2:6" x14ac:dyDescent="0.25">
      <c r="B2567" s="172">
        <v>2556</v>
      </c>
      <c r="C2567" s="180"/>
      <c r="D2567" s="181"/>
      <c r="E2567" s="180"/>
      <c r="F2567" s="182"/>
    </row>
    <row r="2568" spans="2:6" x14ac:dyDescent="0.25">
      <c r="B2568" s="176">
        <v>2557</v>
      </c>
      <c r="C2568" s="177"/>
      <c r="D2568" s="178"/>
      <c r="E2568" s="177"/>
      <c r="F2568" s="179"/>
    </row>
    <row r="2569" spans="2:6" x14ac:dyDescent="0.25">
      <c r="B2569" s="172">
        <v>2558</v>
      </c>
      <c r="C2569" s="180"/>
      <c r="D2569" s="181"/>
      <c r="E2569" s="180"/>
      <c r="F2569" s="182"/>
    </row>
    <row r="2570" spans="2:6" x14ac:dyDescent="0.25">
      <c r="B2570" s="176">
        <v>2559</v>
      </c>
      <c r="C2570" s="177"/>
      <c r="D2570" s="178"/>
      <c r="E2570" s="177"/>
      <c r="F2570" s="179"/>
    </row>
    <row r="2571" spans="2:6" x14ac:dyDescent="0.25">
      <c r="B2571" s="172">
        <v>2560</v>
      </c>
      <c r="C2571" s="180"/>
      <c r="D2571" s="181"/>
      <c r="E2571" s="180"/>
      <c r="F2571" s="182"/>
    </row>
    <row r="2572" spans="2:6" x14ac:dyDescent="0.25">
      <c r="B2572" s="176">
        <v>2561</v>
      </c>
      <c r="C2572" s="177"/>
      <c r="D2572" s="178"/>
      <c r="E2572" s="177"/>
      <c r="F2572" s="179"/>
    </row>
    <row r="2573" spans="2:6" x14ac:dyDescent="0.25">
      <c r="B2573" s="172">
        <v>2562</v>
      </c>
      <c r="C2573" s="180"/>
      <c r="D2573" s="181"/>
      <c r="E2573" s="180"/>
      <c r="F2573" s="182"/>
    </row>
    <row r="2574" spans="2:6" x14ac:dyDescent="0.25">
      <c r="B2574" s="176">
        <v>2563</v>
      </c>
      <c r="C2574" s="177"/>
      <c r="D2574" s="178"/>
      <c r="E2574" s="177"/>
      <c r="F2574" s="179"/>
    </row>
    <row r="2575" spans="2:6" x14ac:dyDescent="0.25">
      <c r="B2575" s="172">
        <v>2564</v>
      </c>
      <c r="C2575" s="180"/>
      <c r="D2575" s="181"/>
      <c r="E2575" s="180"/>
      <c r="F2575" s="182"/>
    </row>
    <row r="2576" spans="2:6" x14ac:dyDescent="0.25">
      <c r="B2576" s="176">
        <v>2565</v>
      </c>
      <c r="C2576" s="177"/>
      <c r="D2576" s="178"/>
      <c r="E2576" s="177"/>
      <c r="F2576" s="179"/>
    </row>
    <row r="2577" spans="2:6" x14ac:dyDescent="0.25">
      <c r="B2577" s="172">
        <v>2566</v>
      </c>
      <c r="C2577" s="180"/>
      <c r="D2577" s="181"/>
      <c r="E2577" s="180"/>
      <c r="F2577" s="182"/>
    </row>
    <row r="2578" spans="2:6" x14ac:dyDescent="0.25">
      <c r="B2578" s="176">
        <v>2567</v>
      </c>
      <c r="C2578" s="177"/>
      <c r="D2578" s="178"/>
      <c r="E2578" s="177"/>
      <c r="F2578" s="179"/>
    </row>
    <row r="2579" spans="2:6" x14ac:dyDescent="0.25">
      <c r="B2579" s="172">
        <v>2568</v>
      </c>
      <c r="C2579" s="180"/>
      <c r="D2579" s="181"/>
      <c r="E2579" s="180"/>
      <c r="F2579" s="182"/>
    </row>
    <row r="2580" spans="2:6" x14ac:dyDescent="0.25">
      <c r="B2580" s="176">
        <v>2569</v>
      </c>
      <c r="C2580" s="177"/>
      <c r="D2580" s="178"/>
      <c r="E2580" s="177"/>
      <c r="F2580" s="179"/>
    </row>
    <row r="2581" spans="2:6" x14ac:dyDescent="0.25">
      <c r="B2581" s="172">
        <v>2570</v>
      </c>
      <c r="C2581" s="180"/>
      <c r="D2581" s="181"/>
      <c r="E2581" s="180"/>
      <c r="F2581" s="182"/>
    </row>
    <row r="2582" spans="2:6" x14ac:dyDescent="0.25">
      <c r="B2582" s="176">
        <v>2571</v>
      </c>
      <c r="C2582" s="177"/>
      <c r="D2582" s="178"/>
      <c r="E2582" s="177"/>
      <c r="F2582" s="179"/>
    </row>
    <row r="2583" spans="2:6" x14ac:dyDescent="0.25">
      <c r="B2583" s="172">
        <v>2572</v>
      </c>
      <c r="C2583" s="180"/>
      <c r="D2583" s="181"/>
      <c r="E2583" s="180"/>
      <c r="F2583" s="182"/>
    </row>
    <row r="2584" spans="2:6" x14ac:dyDescent="0.25">
      <c r="B2584" s="176">
        <v>2573</v>
      </c>
      <c r="C2584" s="177"/>
      <c r="D2584" s="178"/>
      <c r="E2584" s="177"/>
      <c r="F2584" s="179"/>
    </row>
    <row r="2585" spans="2:6" x14ac:dyDescent="0.25">
      <c r="B2585" s="172">
        <v>2574</v>
      </c>
      <c r="C2585" s="180"/>
      <c r="D2585" s="181"/>
      <c r="E2585" s="180"/>
      <c r="F2585" s="182"/>
    </row>
    <row r="2586" spans="2:6" x14ac:dyDescent="0.25">
      <c r="B2586" s="176">
        <v>2575</v>
      </c>
      <c r="C2586" s="177"/>
      <c r="D2586" s="178"/>
      <c r="E2586" s="177"/>
      <c r="F2586" s="179"/>
    </row>
    <row r="2587" spans="2:6" x14ac:dyDescent="0.25">
      <c r="B2587" s="172">
        <v>2576</v>
      </c>
      <c r="C2587" s="180"/>
      <c r="D2587" s="181"/>
      <c r="E2587" s="180"/>
      <c r="F2587" s="182"/>
    </row>
    <row r="2588" spans="2:6" x14ac:dyDescent="0.25">
      <c r="B2588" s="176">
        <v>2577</v>
      </c>
      <c r="C2588" s="177"/>
      <c r="D2588" s="178"/>
      <c r="E2588" s="177"/>
      <c r="F2588" s="179"/>
    </row>
    <row r="2589" spans="2:6" x14ac:dyDescent="0.25">
      <c r="B2589" s="172">
        <v>2578</v>
      </c>
      <c r="C2589" s="180"/>
      <c r="D2589" s="181"/>
      <c r="E2589" s="180"/>
      <c r="F2589" s="182"/>
    </row>
    <row r="2590" spans="2:6" x14ac:dyDescent="0.25">
      <c r="B2590" s="176">
        <v>2579</v>
      </c>
      <c r="C2590" s="177"/>
      <c r="D2590" s="178"/>
      <c r="E2590" s="177"/>
      <c r="F2590" s="179"/>
    </row>
    <row r="2591" spans="2:6" x14ac:dyDescent="0.25">
      <c r="B2591" s="172">
        <v>2580</v>
      </c>
      <c r="C2591" s="180"/>
      <c r="D2591" s="181"/>
      <c r="E2591" s="180"/>
      <c r="F2591" s="182"/>
    </row>
    <row r="2592" spans="2:6" x14ac:dyDescent="0.25">
      <c r="B2592" s="176">
        <v>2581</v>
      </c>
      <c r="C2592" s="177"/>
      <c r="D2592" s="178"/>
      <c r="E2592" s="177"/>
      <c r="F2592" s="179"/>
    </row>
    <row r="2593" spans="2:6" x14ac:dyDescent="0.25">
      <c r="B2593" s="172">
        <v>2582</v>
      </c>
      <c r="C2593" s="180"/>
      <c r="D2593" s="181"/>
      <c r="E2593" s="180"/>
      <c r="F2593" s="182"/>
    </row>
    <row r="2594" spans="2:6" x14ac:dyDescent="0.25">
      <c r="B2594" s="176">
        <v>2583</v>
      </c>
      <c r="C2594" s="177"/>
      <c r="D2594" s="178"/>
      <c r="E2594" s="177"/>
      <c r="F2594" s="179"/>
    </row>
    <row r="2595" spans="2:6" x14ac:dyDescent="0.25">
      <c r="B2595" s="172">
        <v>2584</v>
      </c>
      <c r="C2595" s="180"/>
      <c r="D2595" s="181"/>
      <c r="E2595" s="180"/>
      <c r="F2595" s="182"/>
    </row>
    <row r="2596" spans="2:6" x14ac:dyDescent="0.25">
      <c r="B2596" s="176">
        <v>2585</v>
      </c>
      <c r="C2596" s="177"/>
      <c r="D2596" s="178"/>
      <c r="E2596" s="177"/>
      <c r="F2596" s="179"/>
    </row>
    <row r="2597" spans="2:6" x14ac:dyDescent="0.25">
      <c r="B2597" s="172">
        <v>2586</v>
      </c>
      <c r="C2597" s="180"/>
      <c r="D2597" s="181"/>
      <c r="E2597" s="180"/>
      <c r="F2597" s="182"/>
    </row>
    <row r="2598" spans="2:6" x14ac:dyDescent="0.25">
      <c r="B2598" s="176">
        <v>2587</v>
      </c>
      <c r="C2598" s="177"/>
      <c r="D2598" s="178"/>
      <c r="E2598" s="177"/>
      <c r="F2598" s="179"/>
    </row>
    <row r="2599" spans="2:6" x14ac:dyDescent="0.25">
      <c r="B2599" s="172">
        <v>2588</v>
      </c>
      <c r="C2599" s="180"/>
      <c r="D2599" s="181"/>
      <c r="E2599" s="180"/>
      <c r="F2599" s="182"/>
    </row>
    <row r="2600" spans="2:6" x14ac:dyDescent="0.25">
      <c r="B2600" s="176">
        <v>2589</v>
      </c>
      <c r="C2600" s="177"/>
      <c r="D2600" s="178"/>
      <c r="E2600" s="177"/>
      <c r="F2600" s="179"/>
    </row>
    <row r="2601" spans="2:6" x14ac:dyDescent="0.25">
      <c r="B2601" s="172">
        <v>2590</v>
      </c>
      <c r="C2601" s="180"/>
      <c r="D2601" s="181"/>
      <c r="E2601" s="180"/>
      <c r="F2601" s="182"/>
    </row>
    <row r="2602" spans="2:6" x14ac:dyDescent="0.25">
      <c r="B2602" s="176">
        <v>2591</v>
      </c>
      <c r="C2602" s="177"/>
      <c r="D2602" s="178"/>
      <c r="E2602" s="177"/>
      <c r="F2602" s="179"/>
    </row>
    <row r="2603" spans="2:6" x14ac:dyDescent="0.25">
      <c r="B2603" s="172">
        <v>2592</v>
      </c>
      <c r="C2603" s="180"/>
      <c r="D2603" s="181"/>
      <c r="E2603" s="180"/>
      <c r="F2603" s="182"/>
    </row>
    <row r="2604" spans="2:6" x14ac:dyDescent="0.25">
      <c r="B2604" s="176">
        <v>2593</v>
      </c>
      <c r="C2604" s="177"/>
      <c r="D2604" s="178"/>
      <c r="E2604" s="177"/>
      <c r="F2604" s="179"/>
    </row>
    <row r="2605" spans="2:6" x14ac:dyDescent="0.25">
      <c r="B2605" s="172">
        <v>2594</v>
      </c>
      <c r="C2605" s="180"/>
      <c r="D2605" s="181"/>
      <c r="E2605" s="180"/>
      <c r="F2605" s="182"/>
    </row>
    <row r="2606" spans="2:6" x14ac:dyDescent="0.25">
      <c r="B2606" s="176">
        <v>2595</v>
      </c>
      <c r="C2606" s="177"/>
      <c r="D2606" s="178"/>
      <c r="E2606" s="177"/>
      <c r="F2606" s="179"/>
    </row>
    <row r="2607" spans="2:6" x14ac:dyDescent="0.25">
      <c r="B2607" s="172">
        <v>2596</v>
      </c>
      <c r="C2607" s="180"/>
      <c r="D2607" s="181"/>
      <c r="E2607" s="180"/>
      <c r="F2607" s="182"/>
    </row>
    <row r="2608" spans="2:6" x14ac:dyDescent="0.25">
      <c r="B2608" s="176">
        <v>2597</v>
      </c>
      <c r="C2608" s="177"/>
      <c r="D2608" s="178"/>
      <c r="E2608" s="177"/>
      <c r="F2608" s="179"/>
    </row>
    <row r="2609" spans="2:6" x14ac:dyDescent="0.25">
      <c r="B2609" s="172">
        <v>2598</v>
      </c>
      <c r="C2609" s="180"/>
      <c r="D2609" s="181"/>
      <c r="E2609" s="180"/>
      <c r="F2609" s="182"/>
    </row>
    <row r="2610" spans="2:6" x14ac:dyDescent="0.25">
      <c r="B2610" s="176">
        <v>2599</v>
      </c>
      <c r="C2610" s="177"/>
      <c r="D2610" s="178"/>
      <c r="E2610" s="177"/>
      <c r="F2610" s="179"/>
    </row>
    <row r="2611" spans="2:6" x14ac:dyDescent="0.25">
      <c r="B2611" s="172">
        <v>2600</v>
      </c>
      <c r="C2611" s="180"/>
      <c r="D2611" s="181"/>
      <c r="E2611" s="180"/>
      <c r="F2611" s="182"/>
    </row>
    <row r="2612" spans="2:6" x14ac:dyDescent="0.25">
      <c r="B2612" s="176">
        <v>2601</v>
      </c>
      <c r="C2612" s="177"/>
      <c r="D2612" s="178"/>
      <c r="E2612" s="177"/>
      <c r="F2612" s="179"/>
    </row>
    <row r="2613" spans="2:6" x14ac:dyDescent="0.25">
      <c r="B2613" s="172">
        <v>2602</v>
      </c>
      <c r="C2613" s="180"/>
      <c r="D2613" s="181"/>
      <c r="E2613" s="180"/>
      <c r="F2613" s="182"/>
    </row>
    <row r="2614" spans="2:6" x14ac:dyDescent="0.25">
      <c r="B2614" s="176">
        <v>2603</v>
      </c>
      <c r="C2614" s="177"/>
      <c r="D2614" s="178"/>
      <c r="E2614" s="177"/>
      <c r="F2614" s="179"/>
    </row>
    <row r="2615" spans="2:6" x14ac:dyDescent="0.25">
      <c r="B2615" s="172">
        <v>2604</v>
      </c>
      <c r="C2615" s="180"/>
      <c r="D2615" s="181"/>
      <c r="E2615" s="180"/>
      <c r="F2615" s="182"/>
    </row>
    <row r="2616" spans="2:6" x14ac:dyDescent="0.25">
      <c r="B2616" s="176">
        <v>2605</v>
      </c>
      <c r="C2616" s="177"/>
      <c r="D2616" s="178"/>
      <c r="E2616" s="177"/>
      <c r="F2616" s="179"/>
    </row>
    <row r="2617" spans="2:6" x14ac:dyDescent="0.25">
      <c r="B2617" s="172">
        <v>2606</v>
      </c>
      <c r="C2617" s="180"/>
      <c r="D2617" s="181"/>
      <c r="E2617" s="180"/>
      <c r="F2617" s="182"/>
    </row>
    <row r="2618" spans="2:6" x14ac:dyDescent="0.25">
      <c r="B2618" s="176">
        <v>2607</v>
      </c>
      <c r="C2618" s="177"/>
      <c r="D2618" s="178"/>
      <c r="E2618" s="177"/>
      <c r="F2618" s="179"/>
    </row>
    <row r="2619" spans="2:6" x14ac:dyDescent="0.25">
      <c r="B2619" s="172">
        <v>2608</v>
      </c>
      <c r="C2619" s="180"/>
      <c r="D2619" s="181"/>
      <c r="E2619" s="180"/>
      <c r="F2619" s="182"/>
    </row>
    <row r="2620" spans="2:6" x14ac:dyDescent="0.25">
      <c r="B2620" s="176">
        <v>2609</v>
      </c>
      <c r="C2620" s="177"/>
      <c r="D2620" s="178"/>
      <c r="E2620" s="177"/>
      <c r="F2620" s="179"/>
    </row>
    <row r="2621" spans="2:6" x14ac:dyDescent="0.25">
      <c r="B2621" s="172">
        <v>2610</v>
      </c>
      <c r="C2621" s="180"/>
      <c r="D2621" s="181"/>
      <c r="E2621" s="180"/>
      <c r="F2621" s="182"/>
    </row>
    <row r="2622" spans="2:6" x14ac:dyDescent="0.25">
      <c r="B2622" s="176">
        <v>2611</v>
      </c>
      <c r="C2622" s="177"/>
      <c r="D2622" s="178"/>
      <c r="E2622" s="177"/>
      <c r="F2622" s="179"/>
    </row>
    <row r="2623" spans="2:6" x14ac:dyDescent="0.25">
      <c r="B2623" s="172">
        <v>2612</v>
      </c>
      <c r="C2623" s="180"/>
      <c r="D2623" s="181"/>
      <c r="E2623" s="180"/>
      <c r="F2623" s="182"/>
    </row>
    <row r="2624" spans="2:6" x14ac:dyDescent="0.25">
      <c r="B2624" s="176">
        <v>2613</v>
      </c>
      <c r="C2624" s="177"/>
      <c r="D2624" s="178"/>
      <c r="E2624" s="177"/>
      <c r="F2624" s="179"/>
    </row>
    <row r="2625" spans="2:6" x14ac:dyDescent="0.25">
      <c r="B2625" s="172">
        <v>2614</v>
      </c>
      <c r="C2625" s="180"/>
      <c r="D2625" s="181"/>
      <c r="E2625" s="180"/>
      <c r="F2625" s="182"/>
    </row>
    <row r="2626" spans="2:6" x14ac:dyDescent="0.25">
      <c r="B2626" s="176">
        <v>2615</v>
      </c>
      <c r="C2626" s="177"/>
      <c r="D2626" s="178"/>
      <c r="E2626" s="177"/>
      <c r="F2626" s="179"/>
    </row>
    <row r="2627" spans="2:6" x14ac:dyDescent="0.25">
      <c r="B2627" s="172">
        <v>2616</v>
      </c>
      <c r="C2627" s="180"/>
      <c r="D2627" s="181"/>
      <c r="E2627" s="180"/>
      <c r="F2627" s="182"/>
    </row>
    <row r="2628" spans="2:6" x14ac:dyDescent="0.25">
      <c r="B2628" s="176">
        <v>2617</v>
      </c>
      <c r="C2628" s="177"/>
      <c r="D2628" s="178"/>
      <c r="E2628" s="177"/>
      <c r="F2628" s="179"/>
    </row>
    <row r="2629" spans="2:6" x14ac:dyDescent="0.25">
      <c r="B2629" s="172">
        <v>2618</v>
      </c>
      <c r="C2629" s="180"/>
      <c r="D2629" s="181"/>
      <c r="E2629" s="180"/>
      <c r="F2629" s="182"/>
    </row>
    <row r="2630" spans="2:6" x14ac:dyDescent="0.25">
      <c r="B2630" s="176">
        <v>2619</v>
      </c>
      <c r="C2630" s="177"/>
      <c r="D2630" s="178"/>
      <c r="E2630" s="177"/>
      <c r="F2630" s="179"/>
    </row>
    <row r="2631" spans="2:6" x14ac:dyDescent="0.25">
      <c r="B2631" s="172">
        <v>2620</v>
      </c>
      <c r="C2631" s="180"/>
      <c r="D2631" s="181"/>
      <c r="E2631" s="180"/>
      <c r="F2631" s="182"/>
    </row>
    <row r="2632" spans="2:6" x14ac:dyDescent="0.25">
      <c r="B2632" s="176">
        <v>2621</v>
      </c>
      <c r="C2632" s="177"/>
      <c r="D2632" s="178"/>
      <c r="E2632" s="177"/>
      <c r="F2632" s="179"/>
    </row>
    <row r="2633" spans="2:6" x14ac:dyDescent="0.25">
      <c r="B2633" s="172">
        <v>2622</v>
      </c>
      <c r="C2633" s="180"/>
      <c r="D2633" s="181"/>
      <c r="E2633" s="180"/>
      <c r="F2633" s="182"/>
    </row>
    <row r="2634" spans="2:6" x14ac:dyDescent="0.25">
      <c r="B2634" s="176">
        <v>2623</v>
      </c>
      <c r="C2634" s="177"/>
      <c r="D2634" s="178"/>
      <c r="E2634" s="177"/>
      <c r="F2634" s="179"/>
    </row>
    <row r="2635" spans="2:6" x14ac:dyDescent="0.25">
      <c r="B2635" s="172">
        <v>2624</v>
      </c>
      <c r="C2635" s="180"/>
      <c r="D2635" s="181"/>
      <c r="E2635" s="180"/>
      <c r="F2635" s="182"/>
    </row>
    <row r="2636" spans="2:6" x14ac:dyDescent="0.25">
      <c r="B2636" s="176">
        <v>2625</v>
      </c>
      <c r="C2636" s="177"/>
      <c r="D2636" s="178"/>
      <c r="E2636" s="177"/>
      <c r="F2636" s="179"/>
    </row>
    <row r="2637" spans="2:6" x14ac:dyDescent="0.25">
      <c r="B2637" s="172">
        <v>2626</v>
      </c>
      <c r="C2637" s="180"/>
      <c r="D2637" s="181"/>
      <c r="E2637" s="180"/>
      <c r="F2637" s="182"/>
    </row>
    <row r="2638" spans="2:6" x14ac:dyDescent="0.25">
      <c r="B2638" s="176">
        <v>2627</v>
      </c>
      <c r="C2638" s="177"/>
      <c r="D2638" s="178"/>
      <c r="E2638" s="177"/>
      <c r="F2638" s="179"/>
    </row>
    <row r="2639" spans="2:6" x14ac:dyDescent="0.25">
      <c r="B2639" s="172">
        <v>2628</v>
      </c>
      <c r="C2639" s="180"/>
      <c r="D2639" s="181"/>
      <c r="E2639" s="180"/>
      <c r="F2639" s="182"/>
    </row>
    <row r="2640" spans="2:6" x14ac:dyDescent="0.25">
      <c r="B2640" s="176">
        <v>2629</v>
      </c>
      <c r="C2640" s="177"/>
      <c r="D2640" s="178"/>
      <c r="E2640" s="177"/>
      <c r="F2640" s="179"/>
    </row>
    <row r="2641" spans="2:6" x14ac:dyDescent="0.25">
      <c r="B2641" s="172">
        <v>2630</v>
      </c>
      <c r="C2641" s="180"/>
      <c r="D2641" s="181"/>
      <c r="E2641" s="180"/>
      <c r="F2641" s="182"/>
    </row>
    <row r="2642" spans="2:6" x14ac:dyDescent="0.25">
      <c r="B2642" s="176">
        <v>2631</v>
      </c>
      <c r="C2642" s="177"/>
      <c r="D2642" s="178"/>
      <c r="E2642" s="177"/>
      <c r="F2642" s="179"/>
    </row>
    <row r="2643" spans="2:6" x14ac:dyDescent="0.25">
      <c r="B2643" s="172">
        <v>2632</v>
      </c>
      <c r="C2643" s="180"/>
      <c r="D2643" s="181"/>
      <c r="E2643" s="180"/>
      <c r="F2643" s="182"/>
    </row>
    <row r="2644" spans="2:6" x14ac:dyDescent="0.25">
      <c r="B2644" s="176">
        <v>2633</v>
      </c>
      <c r="C2644" s="177"/>
      <c r="D2644" s="178"/>
      <c r="E2644" s="177"/>
      <c r="F2644" s="179"/>
    </row>
    <row r="2645" spans="2:6" x14ac:dyDescent="0.25">
      <c r="B2645" s="172">
        <v>2634</v>
      </c>
      <c r="C2645" s="180"/>
      <c r="D2645" s="181"/>
      <c r="E2645" s="180"/>
      <c r="F2645" s="182"/>
    </row>
    <row r="2646" spans="2:6" x14ac:dyDescent="0.25">
      <c r="B2646" s="176">
        <v>2635</v>
      </c>
      <c r="C2646" s="177"/>
      <c r="D2646" s="178"/>
      <c r="E2646" s="177"/>
      <c r="F2646" s="179"/>
    </row>
    <row r="2647" spans="2:6" x14ac:dyDescent="0.25">
      <c r="B2647" s="172">
        <v>2636</v>
      </c>
      <c r="C2647" s="180"/>
      <c r="D2647" s="181"/>
      <c r="E2647" s="180"/>
      <c r="F2647" s="182"/>
    </row>
    <row r="2648" spans="2:6" x14ac:dyDescent="0.25">
      <c r="B2648" s="176">
        <v>2637</v>
      </c>
      <c r="C2648" s="177"/>
      <c r="D2648" s="178"/>
      <c r="E2648" s="177"/>
      <c r="F2648" s="179"/>
    </row>
    <row r="2649" spans="2:6" x14ac:dyDescent="0.25">
      <c r="B2649" s="172">
        <v>2638</v>
      </c>
      <c r="C2649" s="180"/>
      <c r="D2649" s="181"/>
      <c r="E2649" s="180"/>
      <c r="F2649" s="182"/>
    </row>
    <row r="2650" spans="2:6" x14ac:dyDescent="0.25">
      <c r="B2650" s="176">
        <v>2639</v>
      </c>
      <c r="C2650" s="177"/>
      <c r="D2650" s="178"/>
      <c r="E2650" s="177"/>
      <c r="F2650" s="179"/>
    </row>
    <row r="2651" spans="2:6" x14ac:dyDescent="0.25">
      <c r="B2651" s="172">
        <v>2640</v>
      </c>
      <c r="C2651" s="180"/>
      <c r="D2651" s="181"/>
      <c r="E2651" s="180"/>
      <c r="F2651" s="182"/>
    </row>
    <row r="2652" spans="2:6" x14ac:dyDescent="0.25">
      <c r="B2652" s="176">
        <v>2641</v>
      </c>
      <c r="C2652" s="177"/>
      <c r="D2652" s="178"/>
      <c r="E2652" s="177"/>
      <c r="F2652" s="179"/>
    </row>
    <row r="2653" spans="2:6" x14ac:dyDescent="0.25">
      <c r="B2653" s="172">
        <v>2642</v>
      </c>
      <c r="C2653" s="180"/>
      <c r="D2653" s="181"/>
      <c r="E2653" s="180"/>
      <c r="F2653" s="182"/>
    </row>
    <row r="2654" spans="2:6" x14ac:dyDescent="0.25">
      <c r="B2654" s="176">
        <v>2643</v>
      </c>
      <c r="C2654" s="177"/>
      <c r="D2654" s="178"/>
      <c r="E2654" s="177"/>
      <c r="F2654" s="179"/>
    </row>
    <row r="2655" spans="2:6" x14ac:dyDescent="0.25">
      <c r="B2655" s="172">
        <v>2644</v>
      </c>
      <c r="C2655" s="180"/>
      <c r="D2655" s="181"/>
      <c r="E2655" s="180"/>
      <c r="F2655" s="182"/>
    </row>
    <row r="2656" spans="2:6" x14ac:dyDescent="0.25">
      <c r="B2656" s="176">
        <v>2645</v>
      </c>
      <c r="C2656" s="177"/>
      <c r="D2656" s="178"/>
      <c r="E2656" s="177"/>
      <c r="F2656" s="179"/>
    </row>
    <row r="2657" spans="2:6" x14ac:dyDescent="0.25">
      <c r="B2657" s="172">
        <v>2646</v>
      </c>
      <c r="C2657" s="180"/>
      <c r="D2657" s="181"/>
      <c r="E2657" s="180"/>
      <c r="F2657" s="182"/>
    </row>
    <row r="2658" spans="2:6" x14ac:dyDescent="0.25">
      <c r="B2658" s="176">
        <v>2647</v>
      </c>
      <c r="C2658" s="177"/>
      <c r="D2658" s="178"/>
      <c r="E2658" s="177"/>
      <c r="F2658" s="179"/>
    </row>
    <row r="2659" spans="2:6" x14ac:dyDescent="0.25">
      <c r="B2659" s="172">
        <v>2648</v>
      </c>
      <c r="C2659" s="180"/>
      <c r="D2659" s="181"/>
      <c r="E2659" s="180"/>
      <c r="F2659" s="182"/>
    </row>
    <row r="2660" spans="2:6" x14ac:dyDescent="0.25">
      <c r="B2660" s="176">
        <v>2649</v>
      </c>
      <c r="C2660" s="177"/>
      <c r="D2660" s="178"/>
      <c r="E2660" s="177"/>
      <c r="F2660" s="179"/>
    </row>
    <row r="2661" spans="2:6" x14ac:dyDescent="0.25">
      <c r="B2661" s="172">
        <v>2650</v>
      </c>
      <c r="C2661" s="180"/>
      <c r="D2661" s="181"/>
      <c r="E2661" s="180"/>
      <c r="F2661" s="182"/>
    </row>
    <row r="2662" spans="2:6" x14ac:dyDescent="0.25">
      <c r="B2662" s="176">
        <v>2651</v>
      </c>
      <c r="C2662" s="177"/>
      <c r="D2662" s="178"/>
      <c r="E2662" s="177"/>
      <c r="F2662" s="179"/>
    </row>
    <row r="2663" spans="2:6" x14ac:dyDescent="0.25">
      <c r="B2663" s="172">
        <v>2652</v>
      </c>
      <c r="C2663" s="180"/>
      <c r="D2663" s="181"/>
      <c r="E2663" s="180"/>
      <c r="F2663" s="182"/>
    </row>
    <row r="2664" spans="2:6" x14ac:dyDescent="0.25">
      <c r="B2664" s="176">
        <v>2653</v>
      </c>
      <c r="C2664" s="177"/>
      <c r="D2664" s="178"/>
      <c r="E2664" s="177"/>
      <c r="F2664" s="179"/>
    </row>
    <row r="2665" spans="2:6" x14ac:dyDescent="0.25">
      <c r="B2665" s="172">
        <v>2654</v>
      </c>
      <c r="C2665" s="180"/>
      <c r="D2665" s="181"/>
      <c r="E2665" s="180"/>
      <c r="F2665" s="182"/>
    </row>
    <row r="2666" spans="2:6" x14ac:dyDescent="0.25">
      <c r="B2666" s="176">
        <v>2655</v>
      </c>
      <c r="C2666" s="177"/>
      <c r="D2666" s="178"/>
      <c r="E2666" s="177"/>
      <c r="F2666" s="179"/>
    </row>
    <row r="2667" spans="2:6" x14ac:dyDescent="0.25">
      <c r="B2667" s="172">
        <v>2656</v>
      </c>
      <c r="C2667" s="180"/>
      <c r="D2667" s="181"/>
      <c r="E2667" s="180"/>
      <c r="F2667" s="182"/>
    </row>
    <row r="2668" spans="2:6" x14ac:dyDescent="0.25">
      <c r="B2668" s="176">
        <v>2657</v>
      </c>
      <c r="C2668" s="177"/>
      <c r="D2668" s="178"/>
      <c r="E2668" s="177"/>
      <c r="F2668" s="179"/>
    </row>
    <row r="2669" spans="2:6" x14ac:dyDescent="0.25">
      <c r="B2669" s="172">
        <v>2658</v>
      </c>
      <c r="C2669" s="180"/>
      <c r="D2669" s="181"/>
      <c r="E2669" s="180"/>
      <c r="F2669" s="182"/>
    </row>
    <row r="2670" spans="2:6" x14ac:dyDescent="0.25">
      <c r="B2670" s="176">
        <v>2659</v>
      </c>
      <c r="C2670" s="177"/>
      <c r="D2670" s="178"/>
      <c r="E2670" s="177"/>
      <c r="F2670" s="179"/>
    </row>
    <row r="2671" spans="2:6" x14ac:dyDescent="0.25">
      <c r="B2671" s="172">
        <v>2660</v>
      </c>
      <c r="C2671" s="180"/>
      <c r="D2671" s="181"/>
      <c r="E2671" s="180"/>
      <c r="F2671" s="182"/>
    </row>
    <row r="2672" spans="2:6" x14ac:dyDescent="0.25">
      <c r="B2672" s="176">
        <v>2661</v>
      </c>
      <c r="C2672" s="177"/>
      <c r="D2672" s="178"/>
      <c r="E2672" s="177"/>
      <c r="F2672" s="179"/>
    </row>
    <row r="2673" spans="2:6" x14ac:dyDescent="0.25">
      <c r="B2673" s="172">
        <v>2662</v>
      </c>
      <c r="C2673" s="180"/>
      <c r="D2673" s="181"/>
      <c r="E2673" s="180"/>
      <c r="F2673" s="182"/>
    </row>
    <row r="2674" spans="2:6" x14ac:dyDescent="0.25">
      <c r="B2674" s="176">
        <v>2663</v>
      </c>
      <c r="C2674" s="177"/>
      <c r="D2674" s="178"/>
      <c r="E2674" s="177"/>
      <c r="F2674" s="179"/>
    </row>
    <row r="2675" spans="2:6" x14ac:dyDescent="0.25">
      <c r="B2675" s="172">
        <v>2664</v>
      </c>
      <c r="C2675" s="180"/>
      <c r="D2675" s="181"/>
      <c r="E2675" s="180"/>
      <c r="F2675" s="182"/>
    </row>
    <row r="2676" spans="2:6" x14ac:dyDescent="0.25">
      <c r="B2676" s="176">
        <v>2665</v>
      </c>
      <c r="C2676" s="177"/>
      <c r="D2676" s="178"/>
      <c r="E2676" s="177"/>
      <c r="F2676" s="179"/>
    </row>
    <row r="2677" spans="2:6" x14ac:dyDescent="0.25">
      <c r="B2677" s="172">
        <v>2666</v>
      </c>
      <c r="C2677" s="180"/>
      <c r="D2677" s="181"/>
      <c r="E2677" s="180"/>
      <c r="F2677" s="182"/>
    </row>
    <row r="2678" spans="2:6" x14ac:dyDescent="0.25">
      <c r="B2678" s="176">
        <v>2667</v>
      </c>
      <c r="C2678" s="177"/>
      <c r="D2678" s="178"/>
      <c r="E2678" s="177"/>
      <c r="F2678" s="179"/>
    </row>
    <row r="2679" spans="2:6" x14ac:dyDescent="0.25">
      <c r="B2679" s="172">
        <v>2668</v>
      </c>
      <c r="C2679" s="180"/>
      <c r="D2679" s="181"/>
      <c r="E2679" s="180"/>
      <c r="F2679" s="182"/>
    </row>
    <row r="2680" spans="2:6" x14ac:dyDescent="0.25">
      <c r="B2680" s="176">
        <v>2669</v>
      </c>
      <c r="C2680" s="177"/>
      <c r="D2680" s="178"/>
      <c r="E2680" s="177"/>
      <c r="F2680" s="179"/>
    </row>
    <row r="2681" spans="2:6" x14ac:dyDescent="0.25">
      <c r="B2681" s="172">
        <v>2670</v>
      </c>
      <c r="C2681" s="180"/>
      <c r="D2681" s="181"/>
      <c r="E2681" s="180"/>
      <c r="F2681" s="182"/>
    </row>
    <row r="2682" spans="2:6" x14ac:dyDescent="0.25">
      <c r="B2682" s="176">
        <v>2671</v>
      </c>
      <c r="C2682" s="177"/>
      <c r="D2682" s="178"/>
      <c r="E2682" s="177"/>
      <c r="F2682" s="179"/>
    </row>
    <row r="2683" spans="2:6" x14ac:dyDescent="0.25">
      <c r="B2683" s="172">
        <v>2672</v>
      </c>
      <c r="C2683" s="180"/>
      <c r="D2683" s="181"/>
      <c r="E2683" s="180"/>
      <c r="F2683" s="182"/>
    </row>
    <row r="2684" spans="2:6" x14ac:dyDescent="0.25">
      <c r="B2684" s="176">
        <v>2673</v>
      </c>
      <c r="C2684" s="177"/>
      <c r="D2684" s="178"/>
      <c r="E2684" s="177"/>
      <c r="F2684" s="179"/>
    </row>
    <row r="2685" spans="2:6" x14ac:dyDescent="0.25">
      <c r="B2685" s="172">
        <v>2674</v>
      </c>
      <c r="C2685" s="180"/>
      <c r="D2685" s="181"/>
      <c r="E2685" s="180"/>
      <c r="F2685" s="182"/>
    </row>
    <row r="2686" spans="2:6" x14ac:dyDescent="0.25">
      <c r="B2686" s="176">
        <v>2675</v>
      </c>
      <c r="C2686" s="177"/>
      <c r="D2686" s="178"/>
      <c r="E2686" s="177"/>
      <c r="F2686" s="179"/>
    </row>
    <row r="2687" spans="2:6" x14ac:dyDescent="0.25">
      <c r="B2687" s="172">
        <v>2676</v>
      </c>
      <c r="C2687" s="180"/>
      <c r="D2687" s="181"/>
      <c r="E2687" s="180"/>
      <c r="F2687" s="182"/>
    </row>
    <row r="2688" spans="2:6" x14ac:dyDescent="0.25">
      <c r="B2688" s="176">
        <v>2677</v>
      </c>
      <c r="C2688" s="177"/>
      <c r="D2688" s="178"/>
      <c r="E2688" s="177"/>
      <c r="F2688" s="179"/>
    </row>
    <row r="2689" spans="2:6" x14ac:dyDescent="0.25">
      <c r="B2689" s="172">
        <v>2678</v>
      </c>
      <c r="C2689" s="180"/>
      <c r="D2689" s="181"/>
      <c r="E2689" s="180"/>
      <c r="F2689" s="182"/>
    </row>
    <row r="2690" spans="2:6" x14ac:dyDescent="0.25">
      <c r="B2690" s="176">
        <v>2679</v>
      </c>
      <c r="C2690" s="177"/>
      <c r="D2690" s="178"/>
      <c r="E2690" s="177"/>
      <c r="F2690" s="179"/>
    </row>
    <row r="2691" spans="2:6" x14ac:dyDescent="0.25">
      <c r="B2691" s="172">
        <v>2680</v>
      </c>
      <c r="C2691" s="180"/>
      <c r="D2691" s="181"/>
      <c r="E2691" s="180"/>
      <c r="F2691" s="182"/>
    </row>
    <row r="2692" spans="2:6" x14ac:dyDescent="0.25">
      <c r="B2692" s="176">
        <v>2681</v>
      </c>
      <c r="C2692" s="177"/>
      <c r="D2692" s="178"/>
      <c r="E2692" s="177"/>
      <c r="F2692" s="179"/>
    </row>
    <row r="2693" spans="2:6" x14ac:dyDescent="0.25">
      <c r="B2693" s="172">
        <v>2682</v>
      </c>
      <c r="C2693" s="180"/>
      <c r="D2693" s="181"/>
      <c r="E2693" s="180"/>
      <c r="F2693" s="182"/>
    </row>
    <row r="2694" spans="2:6" x14ac:dyDescent="0.25">
      <c r="B2694" s="176">
        <v>2683</v>
      </c>
      <c r="C2694" s="177"/>
      <c r="D2694" s="178"/>
      <c r="E2694" s="177"/>
      <c r="F2694" s="179"/>
    </row>
    <row r="2695" spans="2:6" x14ac:dyDescent="0.25">
      <c r="B2695" s="172">
        <v>2684</v>
      </c>
      <c r="C2695" s="180"/>
      <c r="D2695" s="181"/>
      <c r="E2695" s="180"/>
      <c r="F2695" s="182"/>
    </row>
    <row r="2696" spans="2:6" x14ac:dyDescent="0.25">
      <c r="B2696" s="176">
        <v>2685</v>
      </c>
      <c r="C2696" s="177"/>
      <c r="D2696" s="178"/>
      <c r="E2696" s="177"/>
      <c r="F2696" s="179"/>
    </row>
    <row r="2697" spans="2:6" x14ac:dyDescent="0.25">
      <c r="B2697" s="172">
        <v>2686</v>
      </c>
      <c r="C2697" s="180"/>
      <c r="D2697" s="181"/>
      <c r="E2697" s="180"/>
      <c r="F2697" s="182"/>
    </row>
    <row r="2698" spans="2:6" x14ac:dyDescent="0.25">
      <c r="B2698" s="176">
        <v>2687</v>
      </c>
      <c r="C2698" s="177"/>
      <c r="D2698" s="178"/>
      <c r="E2698" s="177"/>
      <c r="F2698" s="179"/>
    </row>
    <row r="2699" spans="2:6" x14ac:dyDescent="0.25">
      <c r="B2699" s="172">
        <v>2688</v>
      </c>
      <c r="C2699" s="180"/>
      <c r="D2699" s="181"/>
      <c r="E2699" s="180"/>
      <c r="F2699" s="182"/>
    </row>
    <row r="2700" spans="2:6" x14ac:dyDescent="0.25">
      <c r="B2700" s="176">
        <v>2689</v>
      </c>
      <c r="C2700" s="177"/>
      <c r="D2700" s="178"/>
      <c r="E2700" s="177"/>
      <c r="F2700" s="179"/>
    </row>
    <row r="2701" spans="2:6" x14ac:dyDescent="0.25">
      <c r="B2701" s="172">
        <v>2690</v>
      </c>
      <c r="C2701" s="180"/>
      <c r="D2701" s="181"/>
      <c r="E2701" s="180"/>
      <c r="F2701" s="182"/>
    </row>
    <row r="2702" spans="2:6" x14ac:dyDescent="0.25">
      <c r="B2702" s="176">
        <v>2691</v>
      </c>
      <c r="C2702" s="177"/>
      <c r="D2702" s="178"/>
      <c r="E2702" s="177"/>
      <c r="F2702" s="179"/>
    </row>
    <row r="2703" spans="2:6" x14ac:dyDescent="0.25">
      <c r="B2703" s="172">
        <v>2692</v>
      </c>
      <c r="C2703" s="180"/>
      <c r="D2703" s="181"/>
      <c r="E2703" s="180"/>
      <c r="F2703" s="182"/>
    </row>
    <row r="2704" spans="2:6" x14ac:dyDescent="0.25">
      <c r="B2704" s="176">
        <v>2693</v>
      </c>
      <c r="C2704" s="177"/>
      <c r="D2704" s="178"/>
      <c r="E2704" s="177"/>
      <c r="F2704" s="179"/>
    </row>
    <row r="2705" spans="2:6" x14ac:dyDescent="0.25">
      <c r="B2705" s="172">
        <v>2694</v>
      </c>
      <c r="C2705" s="180"/>
      <c r="D2705" s="181"/>
      <c r="E2705" s="180"/>
      <c r="F2705" s="182"/>
    </row>
    <row r="2706" spans="2:6" x14ac:dyDescent="0.25">
      <c r="B2706" s="176">
        <v>2695</v>
      </c>
      <c r="C2706" s="177"/>
      <c r="D2706" s="178"/>
      <c r="E2706" s="177"/>
      <c r="F2706" s="179"/>
    </row>
    <row r="2707" spans="2:6" x14ac:dyDescent="0.25">
      <c r="B2707" s="172">
        <v>2696</v>
      </c>
      <c r="C2707" s="180"/>
      <c r="D2707" s="181"/>
      <c r="E2707" s="180"/>
      <c r="F2707" s="182"/>
    </row>
    <row r="2708" spans="2:6" x14ac:dyDescent="0.25">
      <c r="B2708" s="176">
        <v>2697</v>
      </c>
      <c r="C2708" s="177"/>
      <c r="D2708" s="178"/>
      <c r="E2708" s="177"/>
      <c r="F2708" s="179"/>
    </row>
    <row r="2709" spans="2:6" x14ac:dyDescent="0.25">
      <c r="B2709" s="172">
        <v>2698</v>
      </c>
      <c r="C2709" s="180"/>
      <c r="D2709" s="181"/>
      <c r="E2709" s="180"/>
      <c r="F2709" s="182"/>
    </row>
    <row r="2710" spans="2:6" x14ac:dyDescent="0.25">
      <c r="B2710" s="176">
        <v>2699</v>
      </c>
      <c r="C2710" s="177"/>
      <c r="D2710" s="178"/>
      <c r="E2710" s="177"/>
      <c r="F2710" s="179"/>
    </row>
    <row r="2711" spans="2:6" x14ac:dyDescent="0.25">
      <c r="B2711" s="172">
        <v>2700</v>
      </c>
      <c r="C2711" s="180"/>
      <c r="D2711" s="181"/>
      <c r="E2711" s="180"/>
      <c r="F2711" s="182"/>
    </row>
    <row r="2712" spans="2:6" x14ac:dyDescent="0.25">
      <c r="B2712" s="176">
        <v>2701</v>
      </c>
      <c r="C2712" s="177"/>
      <c r="D2712" s="178"/>
      <c r="E2712" s="177"/>
      <c r="F2712" s="179"/>
    </row>
    <row r="2713" spans="2:6" x14ac:dyDescent="0.25">
      <c r="B2713" s="172">
        <v>2702</v>
      </c>
      <c r="C2713" s="180"/>
      <c r="D2713" s="181"/>
      <c r="E2713" s="180"/>
      <c r="F2713" s="182"/>
    </row>
    <row r="2714" spans="2:6" x14ac:dyDescent="0.25">
      <c r="B2714" s="176">
        <v>2703</v>
      </c>
      <c r="C2714" s="177"/>
      <c r="D2714" s="178"/>
      <c r="E2714" s="177"/>
      <c r="F2714" s="179"/>
    </row>
    <row r="2715" spans="2:6" x14ac:dyDescent="0.25">
      <c r="B2715" s="172">
        <v>2704</v>
      </c>
      <c r="C2715" s="180"/>
      <c r="D2715" s="181"/>
      <c r="E2715" s="180"/>
      <c r="F2715" s="182"/>
    </row>
    <row r="2716" spans="2:6" x14ac:dyDescent="0.25">
      <c r="B2716" s="176">
        <v>2705</v>
      </c>
      <c r="C2716" s="177"/>
      <c r="D2716" s="178"/>
      <c r="E2716" s="177"/>
      <c r="F2716" s="179"/>
    </row>
    <row r="2717" spans="2:6" x14ac:dyDescent="0.25">
      <c r="B2717" s="172">
        <v>2706</v>
      </c>
      <c r="C2717" s="180"/>
      <c r="D2717" s="181"/>
      <c r="E2717" s="180"/>
      <c r="F2717" s="182"/>
    </row>
    <row r="2718" spans="2:6" x14ac:dyDescent="0.25">
      <c r="B2718" s="176">
        <v>2707</v>
      </c>
      <c r="C2718" s="177"/>
      <c r="D2718" s="178"/>
      <c r="E2718" s="177"/>
      <c r="F2718" s="179"/>
    </row>
    <row r="2719" spans="2:6" x14ac:dyDescent="0.25">
      <c r="B2719" s="172">
        <v>2708</v>
      </c>
      <c r="C2719" s="180"/>
      <c r="D2719" s="181"/>
      <c r="E2719" s="180"/>
      <c r="F2719" s="182"/>
    </row>
    <row r="2720" spans="2:6" x14ac:dyDescent="0.25">
      <c r="B2720" s="176">
        <v>2709</v>
      </c>
      <c r="C2720" s="177"/>
      <c r="D2720" s="178"/>
      <c r="E2720" s="177"/>
      <c r="F2720" s="179"/>
    </row>
    <row r="2721" spans="2:6" x14ac:dyDescent="0.25">
      <c r="B2721" s="172">
        <v>2710</v>
      </c>
      <c r="C2721" s="180"/>
      <c r="D2721" s="181"/>
      <c r="E2721" s="180"/>
      <c r="F2721" s="182"/>
    </row>
    <row r="2722" spans="2:6" x14ac:dyDescent="0.25">
      <c r="B2722" s="176">
        <v>2711</v>
      </c>
      <c r="C2722" s="177"/>
      <c r="D2722" s="178"/>
      <c r="E2722" s="177"/>
      <c r="F2722" s="179"/>
    </row>
    <row r="2723" spans="2:6" x14ac:dyDescent="0.25">
      <c r="B2723" s="172">
        <v>2712</v>
      </c>
      <c r="C2723" s="180"/>
      <c r="D2723" s="181"/>
      <c r="E2723" s="180"/>
      <c r="F2723" s="182"/>
    </row>
    <row r="2724" spans="2:6" x14ac:dyDescent="0.25">
      <c r="B2724" s="176">
        <v>2713</v>
      </c>
      <c r="C2724" s="177"/>
      <c r="D2724" s="178"/>
      <c r="E2724" s="177"/>
      <c r="F2724" s="179"/>
    </row>
    <row r="2725" spans="2:6" x14ac:dyDescent="0.25">
      <c r="B2725" s="172">
        <v>2714</v>
      </c>
      <c r="C2725" s="180"/>
      <c r="D2725" s="181"/>
      <c r="E2725" s="180"/>
      <c r="F2725" s="182"/>
    </row>
    <row r="2726" spans="2:6" x14ac:dyDescent="0.25">
      <c r="B2726" s="176">
        <v>2715</v>
      </c>
      <c r="C2726" s="177"/>
      <c r="D2726" s="178"/>
      <c r="E2726" s="177"/>
      <c r="F2726" s="179"/>
    </row>
    <row r="2727" spans="2:6" x14ac:dyDescent="0.25">
      <c r="B2727" s="172">
        <v>2716</v>
      </c>
      <c r="C2727" s="180"/>
      <c r="D2727" s="181"/>
      <c r="E2727" s="180"/>
      <c r="F2727" s="182"/>
    </row>
    <row r="2728" spans="2:6" x14ac:dyDescent="0.25">
      <c r="B2728" s="176">
        <v>2717</v>
      </c>
      <c r="C2728" s="177"/>
      <c r="D2728" s="178"/>
      <c r="E2728" s="177"/>
      <c r="F2728" s="179"/>
    </row>
    <row r="2729" spans="2:6" x14ac:dyDescent="0.25">
      <c r="B2729" s="172">
        <v>2718</v>
      </c>
      <c r="C2729" s="180"/>
      <c r="D2729" s="181"/>
      <c r="E2729" s="180"/>
      <c r="F2729" s="182"/>
    </row>
    <row r="2730" spans="2:6" x14ac:dyDescent="0.25">
      <c r="B2730" s="176">
        <v>2719</v>
      </c>
      <c r="C2730" s="177"/>
      <c r="D2730" s="178"/>
      <c r="E2730" s="177"/>
      <c r="F2730" s="179"/>
    </row>
    <row r="2731" spans="2:6" x14ac:dyDescent="0.25">
      <c r="B2731" s="172">
        <v>2720</v>
      </c>
      <c r="C2731" s="180"/>
      <c r="D2731" s="181"/>
      <c r="E2731" s="180"/>
      <c r="F2731" s="182"/>
    </row>
    <row r="2732" spans="2:6" x14ac:dyDescent="0.25">
      <c r="B2732" s="176">
        <v>2721</v>
      </c>
      <c r="C2732" s="177"/>
      <c r="D2732" s="178"/>
      <c r="E2732" s="177"/>
      <c r="F2732" s="179"/>
    </row>
    <row r="2733" spans="2:6" x14ac:dyDescent="0.25">
      <c r="B2733" s="172">
        <v>2722</v>
      </c>
      <c r="C2733" s="180"/>
      <c r="D2733" s="181"/>
      <c r="E2733" s="180"/>
      <c r="F2733" s="182"/>
    </row>
    <row r="2734" spans="2:6" x14ac:dyDescent="0.25">
      <c r="B2734" s="176">
        <v>2723</v>
      </c>
      <c r="C2734" s="177"/>
      <c r="D2734" s="178"/>
      <c r="E2734" s="177"/>
      <c r="F2734" s="179"/>
    </row>
    <row r="2735" spans="2:6" x14ac:dyDescent="0.25">
      <c r="B2735" s="172">
        <v>2724</v>
      </c>
      <c r="C2735" s="180"/>
      <c r="D2735" s="181"/>
      <c r="E2735" s="180"/>
      <c r="F2735" s="182"/>
    </row>
    <row r="2736" spans="2:6" x14ac:dyDescent="0.25">
      <c r="B2736" s="176">
        <v>2725</v>
      </c>
      <c r="C2736" s="177"/>
      <c r="D2736" s="178"/>
      <c r="E2736" s="177"/>
      <c r="F2736" s="179"/>
    </row>
    <row r="2737" spans="2:6" x14ac:dyDescent="0.25">
      <c r="B2737" s="172">
        <v>2726</v>
      </c>
      <c r="C2737" s="180"/>
      <c r="D2737" s="181"/>
      <c r="E2737" s="180"/>
      <c r="F2737" s="182"/>
    </row>
    <row r="2738" spans="2:6" x14ac:dyDescent="0.25">
      <c r="B2738" s="176">
        <v>2727</v>
      </c>
      <c r="C2738" s="177"/>
      <c r="D2738" s="178"/>
      <c r="E2738" s="177"/>
      <c r="F2738" s="179"/>
    </row>
    <row r="2739" spans="2:6" x14ac:dyDescent="0.25">
      <c r="B2739" s="172">
        <v>2728</v>
      </c>
      <c r="C2739" s="180"/>
      <c r="D2739" s="181"/>
      <c r="E2739" s="180"/>
      <c r="F2739" s="182"/>
    </row>
    <row r="2740" spans="2:6" x14ac:dyDescent="0.25">
      <c r="B2740" s="176">
        <v>2729</v>
      </c>
      <c r="C2740" s="177"/>
      <c r="D2740" s="178"/>
      <c r="E2740" s="177"/>
      <c r="F2740" s="179"/>
    </row>
    <row r="2741" spans="2:6" x14ac:dyDescent="0.25">
      <c r="B2741" s="172">
        <v>2730</v>
      </c>
      <c r="C2741" s="180"/>
      <c r="D2741" s="181"/>
      <c r="E2741" s="180"/>
      <c r="F2741" s="182"/>
    </row>
    <row r="2742" spans="2:6" x14ac:dyDescent="0.25">
      <c r="B2742" s="176">
        <v>2731</v>
      </c>
      <c r="C2742" s="177"/>
      <c r="D2742" s="178"/>
      <c r="E2742" s="177"/>
      <c r="F2742" s="179"/>
    </row>
    <row r="2743" spans="2:6" x14ac:dyDescent="0.25">
      <c r="B2743" s="172">
        <v>2732</v>
      </c>
      <c r="C2743" s="180"/>
      <c r="D2743" s="181"/>
      <c r="E2743" s="180"/>
      <c r="F2743" s="182"/>
    </row>
    <row r="2744" spans="2:6" x14ac:dyDescent="0.25">
      <c r="B2744" s="176">
        <v>2733</v>
      </c>
      <c r="C2744" s="177"/>
      <c r="D2744" s="178"/>
      <c r="E2744" s="177"/>
      <c r="F2744" s="179"/>
    </row>
    <row r="2745" spans="2:6" x14ac:dyDescent="0.25">
      <c r="B2745" s="172">
        <v>2734</v>
      </c>
      <c r="C2745" s="180"/>
      <c r="D2745" s="181"/>
      <c r="E2745" s="180"/>
      <c r="F2745" s="182"/>
    </row>
    <row r="2746" spans="2:6" x14ac:dyDescent="0.25">
      <c r="B2746" s="176">
        <v>2735</v>
      </c>
      <c r="C2746" s="177"/>
      <c r="D2746" s="178"/>
      <c r="E2746" s="177"/>
      <c r="F2746" s="179"/>
    </row>
    <row r="2747" spans="2:6" x14ac:dyDescent="0.25">
      <c r="B2747" s="172">
        <v>2736</v>
      </c>
      <c r="C2747" s="180"/>
      <c r="D2747" s="181"/>
      <c r="E2747" s="180"/>
      <c r="F2747" s="182"/>
    </row>
    <row r="2748" spans="2:6" x14ac:dyDescent="0.25">
      <c r="B2748" s="176">
        <v>2737</v>
      </c>
      <c r="C2748" s="177"/>
      <c r="D2748" s="178"/>
      <c r="E2748" s="177"/>
      <c r="F2748" s="179"/>
    </row>
    <row r="2749" spans="2:6" x14ac:dyDescent="0.25">
      <c r="B2749" s="172">
        <v>2738</v>
      </c>
      <c r="C2749" s="180"/>
      <c r="D2749" s="181"/>
      <c r="E2749" s="180"/>
      <c r="F2749" s="182"/>
    </row>
    <row r="2750" spans="2:6" x14ac:dyDescent="0.25">
      <c r="B2750" s="176">
        <v>2739</v>
      </c>
      <c r="C2750" s="177"/>
      <c r="D2750" s="178"/>
      <c r="E2750" s="177"/>
      <c r="F2750" s="179"/>
    </row>
    <row r="2751" spans="2:6" x14ac:dyDescent="0.25">
      <c r="B2751" s="172">
        <v>2740</v>
      </c>
      <c r="C2751" s="180"/>
      <c r="D2751" s="181"/>
      <c r="E2751" s="180"/>
      <c r="F2751" s="182"/>
    </row>
    <row r="2752" spans="2:6" x14ac:dyDescent="0.25">
      <c r="B2752" s="176">
        <v>2741</v>
      </c>
      <c r="C2752" s="177"/>
      <c r="D2752" s="178"/>
      <c r="E2752" s="177"/>
      <c r="F2752" s="179"/>
    </row>
    <row r="2753" spans="2:6" x14ac:dyDescent="0.25">
      <c r="B2753" s="172">
        <v>2742</v>
      </c>
      <c r="C2753" s="180"/>
      <c r="D2753" s="181"/>
      <c r="E2753" s="180"/>
      <c r="F2753" s="182"/>
    </row>
    <row r="2754" spans="2:6" x14ac:dyDescent="0.25">
      <c r="B2754" s="176">
        <v>2743</v>
      </c>
      <c r="C2754" s="177"/>
      <c r="D2754" s="178"/>
      <c r="E2754" s="177"/>
      <c r="F2754" s="179"/>
    </row>
    <row r="2755" spans="2:6" x14ac:dyDescent="0.25">
      <c r="B2755" s="172">
        <v>2744</v>
      </c>
      <c r="C2755" s="180"/>
      <c r="D2755" s="181"/>
      <c r="E2755" s="180"/>
      <c r="F2755" s="182"/>
    </row>
    <row r="2756" spans="2:6" x14ac:dyDescent="0.25">
      <c r="B2756" s="176">
        <v>2745</v>
      </c>
      <c r="C2756" s="177"/>
      <c r="D2756" s="178"/>
      <c r="E2756" s="177"/>
      <c r="F2756" s="179"/>
    </row>
    <row r="2757" spans="2:6" x14ac:dyDescent="0.25">
      <c r="B2757" s="172">
        <v>2746</v>
      </c>
      <c r="C2757" s="180"/>
      <c r="D2757" s="181"/>
      <c r="E2757" s="180"/>
      <c r="F2757" s="182"/>
    </row>
    <row r="2758" spans="2:6" x14ac:dyDescent="0.25">
      <c r="B2758" s="176">
        <v>2747</v>
      </c>
      <c r="C2758" s="177"/>
      <c r="D2758" s="178"/>
      <c r="E2758" s="177"/>
      <c r="F2758" s="179"/>
    </row>
    <row r="2759" spans="2:6" x14ac:dyDescent="0.25">
      <c r="B2759" s="172">
        <v>2748</v>
      </c>
      <c r="C2759" s="180"/>
      <c r="D2759" s="181"/>
      <c r="E2759" s="180"/>
      <c r="F2759" s="182"/>
    </row>
    <row r="2760" spans="2:6" x14ac:dyDescent="0.25">
      <c r="B2760" s="176">
        <v>2749</v>
      </c>
      <c r="C2760" s="177"/>
      <c r="D2760" s="178"/>
      <c r="E2760" s="177"/>
      <c r="F2760" s="179"/>
    </row>
    <row r="2761" spans="2:6" x14ac:dyDescent="0.25">
      <c r="B2761" s="172">
        <v>2750</v>
      </c>
      <c r="C2761" s="180"/>
      <c r="D2761" s="181"/>
      <c r="E2761" s="180"/>
      <c r="F2761" s="182"/>
    </row>
    <row r="2762" spans="2:6" x14ac:dyDescent="0.25">
      <c r="B2762" s="176">
        <v>2751</v>
      </c>
      <c r="C2762" s="177"/>
      <c r="D2762" s="178"/>
      <c r="E2762" s="177"/>
      <c r="F2762" s="179"/>
    </row>
    <row r="2763" spans="2:6" x14ac:dyDescent="0.25">
      <c r="B2763" s="172">
        <v>2752</v>
      </c>
      <c r="C2763" s="180"/>
      <c r="D2763" s="181"/>
      <c r="E2763" s="180"/>
      <c r="F2763" s="182"/>
    </row>
    <row r="2764" spans="2:6" x14ac:dyDescent="0.25">
      <c r="B2764" s="176">
        <v>2753</v>
      </c>
      <c r="C2764" s="177"/>
      <c r="D2764" s="178"/>
      <c r="E2764" s="177"/>
      <c r="F2764" s="179"/>
    </row>
    <row r="2765" spans="2:6" x14ac:dyDescent="0.25">
      <c r="B2765" s="172">
        <v>2754</v>
      </c>
      <c r="C2765" s="180"/>
      <c r="D2765" s="181"/>
      <c r="E2765" s="180"/>
      <c r="F2765" s="182"/>
    </row>
    <row r="2766" spans="2:6" x14ac:dyDescent="0.25">
      <c r="B2766" s="176">
        <v>2755</v>
      </c>
      <c r="C2766" s="177"/>
      <c r="D2766" s="178"/>
      <c r="E2766" s="177"/>
      <c r="F2766" s="179"/>
    </row>
    <row r="2767" spans="2:6" x14ac:dyDescent="0.25">
      <c r="B2767" s="172">
        <v>2756</v>
      </c>
      <c r="C2767" s="180"/>
      <c r="D2767" s="181"/>
      <c r="E2767" s="180"/>
      <c r="F2767" s="182"/>
    </row>
    <row r="2768" spans="2:6" x14ac:dyDescent="0.25">
      <c r="B2768" s="176">
        <v>2757</v>
      </c>
      <c r="C2768" s="177"/>
      <c r="D2768" s="178"/>
      <c r="E2768" s="177"/>
      <c r="F2768" s="179"/>
    </row>
    <row r="2769" spans="2:6" x14ac:dyDescent="0.25">
      <c r="B2769" s="172">
        <v>2758</v>
      </c>
      <c r="C2769" s="180"/>
      <c r="D2769" s="181"/>
      <c r="E2769" s="180"/>
      <c r="F2769" s="182"/>
    </row>
    <row r="2770" spans="2:6" x14ac:dyDescent="0.25">
      <c r="B2770" s="176">
        <v>2759</v>
      </c>
      <c r="C2770" s="177"/>
      <c r="D2770" s="178"/>
      <c r="E2770" s="177"/>
      <c r="F2770" s="179"/>
    </row>
    <row r="2771" spans="2:6" x14ac:dyDescent="0.25">
      <c r="B2771" s="172">
        <v>2760</v>
      </c>
      <c r="C2771" s="180"/>
      <c r="D2771" s="181"/>
      <c r="E2771" s="180"/>
      <c r="F2771" s="182"/>
    </row>
    <row r="2772" spans="2:6" x14ac:dyDescent="0.25">
      <c r="B2772" s="176">
        <v>2761</v>
      </c>
      <c r="C2772" s="177"/>
      <c r="D2772" s="178"/>
      <c r="E2772" s="177"/>
      <c r="F2772" s="179"/>
    </row>
    <row r="2773" spans="2:6" x14ac:dyDescent="0.25">
      <c r="B2773" s="172">
        <v>2762</v>
      </c>
      <c r="C2773" s="180"/>
      <c r="D2773" s="181"/>
      <c r="E2773" s="180"/>
      <c r="F2773" s="182"/>
    </row>
    <row r="2774" spans="2:6" x14ac:dyDescent="0.25">
      <c r="B2774" s="176">
        <v>2763</v>
      </c>
      <c r="C2774" s="177"/>
      <c r="D2774" s="178"/>
      <c r="E2774" s="177"/>
      <c r="F2774" s="179"/>
    </row>
    <row r="2775" spans="2:6" x14ac:dyDescent="0.25">
      <c r="B2775" s="172">
        <v>2764</v>
      </c>
      <c r="C2775" s="180"/>
      <c r="D2775" s="181"/>
      <c r="E2775" s="180"/>
      <c r="F2775" s="182"/>
    </row>
    <row r="2776" spans="2:6" x14ac:dyDescent="0.25">
      <c r="B2776" s="176">
        <v>2765</v>
      </c>
      <c r="C2776" s="177"/>
      <c r="D2776" s="178"/>
      <c r="E2776" s="177"/>
      <c r="F2776" s="179"/>
    </row>
    <row r="2777" spans="2:6" x14ac:dyDescent="0.25">
      <c r="B2777" s="172">
        <v>2766</v>
      </c>
      <c r="C2777" s="180"/>
      <c r="D2777" s="181"/>
      <c r="E2777" s="180"/>
      <c r="F2777" s="182"/>
    </row>
    <row r="2778" spans="2:6" x14ac:dyDescent="0.25">
      <c r="B2778" s="176">
        <v>2767</v>
      </c>
      <c r="C2778" s="177"/>
      <c r="D2778" s="178"/>
      <c r="E2778" s="177"/>
      <c r="F2778" s="179"/>
    </row>
    <row r="2779" spans="2:6" x14ac:dyDescent="0.25">
      <c r="B2779" s="172">
        <v>2768</v>
      </c>
      <c r="C2779" s="180"/>
      <c r="D2779" s="181"/>
      <c r="E2779" s="180"/>
      <c r="F2779" s="182"/>
    </row>
    <row r="2780" spans="2:6" x14ac:dyDescent="0.25">
      <c r="B2780" s="176">
        <v>2769</v>
      </c>
      <c r="C2780" s="177"/>
      <c r="D2780" s="178"/>
      <c r="E2780" s="177"/>
      <c r="F2780" s="179"/>
    </row>
    <row r="2781" spans="2:6" x14ac:dyDescent="0.25">
      <c r="B2781" s="172">
        <v>2770</v>
      </c>
      <c r="C2781" s="180"/>
      <c r="D2781" s="181"/>
      <c r="E2781" s="180"/>
      <c r="F2781" s="182"/>
    </row>
    <row r="2782" spans="2:6" x14ac:dyDescent="0.25">
      <c r="B2782" s="176">
        <v>2771</v>
      </c>
      <c r="C2782" s="177"/>
      <c r="D2782" s="178"/>
      <c r="E2782" s="177"/>
      <c r="F2782" s="179"/>
    </row>
    <row r="2783" spans="2:6" x14ac:dyDescent="0.25">
      <c r="B2783" s="172">
        <v>2772</v>
      </c>
      <c r="C2783" s="180"/>
      <c r="D2783" s="181"/>
      <c r="E2783" s="180"/>
      <c r="F2783" s="182"/>
    </row>
    <row r="2784" spans="2:6" x14ac:dyDescent="0.25">
      <c r="B2784" s="176">
        <v>2773</v>
      </c>
      <c r="C2784" s="177"/>
      <c r="D2784" s="178"/>
      <c r="E2784" s="177"/>
      <c r="F2784" s="179"/>
    </row>
    <row r="2785" spans="2:6" x14ac:dyDescent="0.25">
      <c r="B2785" s="172">
        <v>2774</v>
      </c>
      <c r="C2785" s="180"/>
      <c r="D2785" s="181"/>
      <c r="E2785" s="180"/>
      <c r="F2785" s="182"/>
    </row>
    <row r="2786" spans="2:6" x14ac:dyDescent="0.25">
      <c r="B2786" s="176">
        <v>2775</v>
      </c>
      <c r="C2786" s="177"/>
      <c r="D2786" s="178"/>
      <c r="E2786" s="177"/>
      <c r="F2786" s="179"/>
    </row>
    <row r="2787" spans="2:6" x14ac:dyDescent="0.25">
      <c r="B2787" s="172">
        <v>2776</v>
      </c>
      <c r="C2787" s="180"/>
      <c r="D2787" s="181"/>
      <c r="E2787" s="180"/>
      <c r="F2787" s="182"/>
    </row>
    <row r="2788" spans="2:6" x14ac:dyDescent="0.25">
      <c r="B2788" s="176">
        <v>2777</v>
      </c>
      <c r="C2788" s="177"/>
      <c r="D2788" s="178"/>
      <c r="E2788" s="177"/>
      <c r="F2788" s="179"/>
    </row>
    <row r="2789" spans="2:6" x14ac:dyDescent="0.25">
      <c r="B2789" s="172">
        <v>2778</v>
      </c>
      <c r="C2789" s="180"/>
      <c r="D2789" s="181"/>
      <c r="E2789" s="180"/>
      <c r="F2789" s="182"/>
    </row>
    <row r="2790" spans="2:6" x14ac:dyDescent="0.25">
      <c r="B2790" s="176">
        <v>2779</v>
      </c>
      <c r="C2790" s="177"/>
      <c r="D2790" s="178"/>
      <c r="E2790" s="177"/>
      <c r="F2790" s="179"/>
    </row>
    <row r="2791" spans="2:6" x14ac:dyDescent="0.25">
      <c r="B2791" s="172">
        <v>2780</v>
      </c>
      <c r="C2791" s="180"/>
      <c r="D2791" s="181"/>
      <c r="E2791" s="180"/>
      <c r="F2791" s="182"/>
    </row>
    <row r="2792" spans="2:6" x14ac:dyDescent="0.25">
      <c r="B2792" s="176">
        <v>2781</v>
      </c>
      <c r="C2792" s="177"/>
      <c r="D2792" s="178"/>
      <c r="E2792" s="177"/>
      <c r="F2792" s="179"/>
    </row>
    <row r="2793" spans="2:6" x14ac:dyDescent="0.25">
      <c r="B2793" s="172">
        <v>2782</v>
      </c>
      <c r="C2793" s="180"/>
      <c r="D2793" s="181"/>
      <c r="E2793" s="180"/>
      <c r="F2793" s="182"/>
    </row>
    <row r="2794" spans="2:6" x14ac:dyDescent="0.25">
      <c r="B2794" s="176">
        <v>2783</v>
      </c>
      <c r="C2794" s="177"/>
      <c r="D2794" s="178"/>
      <c r="E2794" s="177"/>
      <c r="F2794" s="179"/>
    </row>
    <row r="2795" spans="2:6" x14ac:dyDescent="0.25">
      <c r="B2795" s="172">
        <v>2784</v>
      </c>
      <c r="C2795" s="180"/>
      <c r="D2795" s="181"/>
      <c r="E2795" s="180"/>
      <c r="F2795" s="182"/>
    </row>
    <row r="2796" spans="2:6" x14ac:dyDescent="0.25">
      <c r="B2796" s="176">
        <v>2785</v>
      </c>
      <c r="C2796" s="177"/>
      <c r="D2796" s="178"/>
      <c r="E2796" s="177"/>
      <c r="F2796" s="179"/>
    </row>
    <row r="2797" spans="2:6" x14ac:dyDescent="0.25">
      <c r="B2797" s="172">
        <v>2786</v>
      </c>
      <c r="C2797" s="180"/>
      <c r="D2797" s="181"/>
      <c r="E2797" s="180"/>
      <c r="F2797" s="182"/>
    </row>
    <row r="2798" spans="2:6" x14ac:dyDescent="0.25">
      <c r="B2798" s="176">
        <v>2787</v>
      </c>
      <c r="C2798" s="177"/>
      <c r="D2798" s="178"/>
      <c r="E2798" s="177"/>
      <c r="F2798" s="179"/>
    </row>
    <row r="2799" spans="2:6" x14ac:dyDescent="0.25">
      <c r="B2799" s="172">
        <v>2788</v>
      </c>
      <c r="C2799" s="180"/>
      <c r="D2799" s="181"/>
      <c r="E2799" s="180"/>
      <c r="F2799" s="182"/>
    </row>
    <row r="2800" spans="2:6" x14ac:dyDescent="0.25">
      <c r="B2800" s="176">
        <v>2789</v>
      </c>
      <c r="C2800" s="177"/>
      <c r="D2800" s="178"/>
      <c r="E2800" s="177"/>
      <c r="F2800" s="179"/>
    </row>
    <row r="2801" spans="2:6" x14ac:dyDescent="0.25">
      <c r="B2801" s="172">
        <v>2790</v>
      </c>
      <c r="C2801" s="180"/>
      <c r="D2801" s="181"/>
      <c r="E2801" s="180"/>
      <c r="F2801" s="182"/>
    </row>
    <row r="2802" spans="2:6" x14ac:dyDescent="0.25">
      <c r="B2802" s="176">
        <v>2791</v>
      </c>
      <c r="C2802" s="177"/>
      <c r="D2802" s="178"/>
      <c r="E2802" s="177"/>
      <c r="F2802" s="179"/>
    </row>
    <row r="2803" spans="2:6" x14ac:dyDescent="0.25">
      <c r="B2803" s="172">
        <v>2792</v>
      </c>
      <c r="C2803" s="180"/>
      <c r="D2803" s="181"/>
      <c r="E2803" s="180"/>
      <c r="F2803" s="182"/>
    </row>
    <row r="2804" spans="2:6" x14ac:dyDescent="0.25">
      <c r="B2804" s="176">
        <v>2793</v>
      </c>
      <c r="C2804" s="177"/>
      <c r="D2804" s="178"/>
      <c r="E2804" s="177"/>
      <c r="F2804" s="179"/>
    </row>
    <row r="2805" spans="2:6" x14ac:dyDescent="0.25">
      <c r="B2805" s="172">
        <v>2794</v>
      </c>
      <c r="C2805" s="180"/>
      <c r="D2805" s="181"/>
      <c r="E2805" s="180"/>
      <c r="F2805" s="182"/>
    </row>
    <row r="2806" spans="2:6" x14ac:dyDescent="0.25">
      <c r="B2806" s="176">
        <v>2795</v>
      </c>
      <c r="C2806" s="177"/>
      <c r="D2806" s="178"/>
      <c r="E2806" s="177"/>
      <c r="F2806" s="179"/>
    </row>
    <row r="2807" spans="2:6" x14ac:dyDescent="0.25">
      <c r="B2807" s="172">
        <v>2796</v>
      </c>
      <c r="C2807" s="180"/>
      <c r="D2807" s="181"/>
      <c r="E2807" s="180"/>
      <c r="F2807" s="182"/>
    </row>
    <row r="2808" spans="2:6" x14ac:dyDescent="0.25">
      <c r="B2808" s="176">
        <v>2797</v>
      </c>
      <c r="C2808" s="177"/>
      <c r="D2808" s="178"/>
      <c r="E2808" s="177"/>
      <c r="F2808" s="179"/>
    </row>
    <row r="2809" spans="2:6" x14ac:dyDescent="0.25">
      <c r="B2809" s="172">
        <v>2798</v>
      </c>
      <c r="C2809" s="180"/>
      <c r="D2809" s="181"/>
      <c r="E2809" s="180"/>
      <c r="F2809" s="182"/>
    </row>
    <row r="2810" spans="2:6" x14ac:dyDescent="0.25">
      <c r="B2810" s="176">
        <v>2799</v>
      </c>
      <c r="C2810" s="177"/>
      <c r="D2810" s="178"/>
      <c r="E2810" s="177"/>
      <c r="F2810" s="179"/>
    </row>
    <row r="2811" spans="2:6" x14ac:dyDescent="0.25">
      <c r="B2811" s="172">
        <v>2800</v>
      </c>
      <c r="C2811" s="180"/>
      <c r="D2811" s="181"/>
      <c r="E2811" s="180"/>
      <c r="F2811" s="182"/>
    </row>
    <row r="2812" spans="2:6" x14ac:dyDescent="0.25">
      <c r="B2812" s="176">
        <v>2801</v>
      </c>
      <c r="C2812" s="177"/>
      <c r="D2812" s="178"/>
      <c r="E2812" s="177"/>
      <c r="F2812" s="179"/>
    </row>
    <row r="2813" spans="2:6" x14ac:dyDescent="0.25">
      <c r="B2813" s="172">
        <v>2802</v>
      </c>
      <c r="C2813" s="180"/>
      <c r="D2813" s="181"/>
      <c r="E2813" s="180"/>
      <c r="F2813" s="182"/>
    </row>
    <row r="2814" spans="2:6" x14ac:dyDescent="0.25">
      <c r="B2814" s="176">
        <v>2803</v>
      </c>
      <c r="C2814" s="177"/>
      <c r="D2814" s="178"/>
      <c r="E2814" s="177"/>
      <c r="F2814" s="179"/>
    </row>
    <row r="2815" spans="2:6" x14ac:dyDescent="0.25">
      <c r="B2815" s="172">
        <v>2804</v>
      </c>
      <c r="C2815" s="180"/>
      <c r="D2815" s="181"/>
      <c r="E2815" s="180"/>
      <c r="F2815" s="182"/>
    </row>
    <row r="2816" spans="2:6" x14ac:dyDescent="0.25">
      <c r="B2816" s="176">
        <v>2805</v>
      </c>
      <c r="C2816" s="177"/>
      <c r="D2816" s="178"/>
      <c r="E2816" s="177"/>
      <c r="F2816" s="179"/>
    </row>
    <row r="2817" spans="2:6" x14ac:dyDescent="0.25">
      <c r="B2817" s="172">
        <v>2806</v>
      </c>
      <c r="C2817" s="180"/>
      <c r="D2817" s="181"/>
      <c r="E2817" s="180"/>
      <c r="F2817" s="182"/>
    </row>
    <row r="2818" spans="2:6" x14ac:dyDescent="0.25">
      <c r="B2818" s="176">
        <v>2807</v>
      </c>
      <c r="C2818" s="177"/>
      <c r="D2818" s="178"/>
      <c r="E2818" s="177"/>
      <c r="F2818" s="179"/>
    </row>
    <row r="2819" spans="2:6" x14ac:dyDescent="0.25">
      <c r="B2819" s="172">
        <v>2808</v>
      </c>
      <c r="C2819" s="180"/>
      <c r="D2819" s="181"/>
      <c r="E2819" s="180"/>
      <c r="F2819" s="182"/>
    </row>
    <row r="2820" spans="2:6" x14ac:dyDescent="0.25">
      <c r="B2820" s="176">
        <v>2809</v>
      </c>
      <c r="C2820" s="177"/>
      <c r="D2820" s="178"/>
      <c r="E2820" s="177"/>
      <c r="F2820" s="179"/>
    </row>
    <row r="2821" spans="2:6" x14ac:dyDescent="0.25">
      <c r="B2821" s="172">
        <v>2810</v>
      </c>
      <c r="C2821" s="180"/>
      <c r="D2821" s="181"/>
      <c r="E2821" s="180"/>
      <c r="F2821" s="182"/>
    </row>
    <row r="2822" spans="2:6" x14ac:dyDescent="0.25">
      <c r="B2822" s="176">
        <v>2811</v>
      </c>
      <c r="C2822" s="177"/>
      <c r="D2822" s="178"/>
      <c r="E2822" s="177"/>
      <c r="F2822" s="179"/>
    </row>
    <row r="2823" spans="2:6" x14ac:dyDescent="0.25">
      <c r="B2823" s="172">
        <v>2812</v>
      </c>
      <c r="C2823" s="180"/>
      <c r="D2823" s="181"/>
      <c r="E2823" s="180"/>
      <c r="F2823" s="182"/>
    </row>
    <row r="2824" spans="2:6" x14ac:dyDescent="0.25">
      <c r="B2824" s="176">
        <v>2813</v>
      </c>
      <c r="C2824" s="177"/>
      <c r="D2824" s="178"/>
      <c r="E2824" s="177"/>
      <c r="F2824" s="179"/>
    </row>
    <row r="2825" spans="2:6" x14ac:dyDescent="0.25">
      <c r="B2825" s="172">
        <v>2814</v>
      </c>
      <c r="C2825" s="180"/>
      <c r="D2825" s="181"/>
      <c r="E2825" s="180"/>
      <c r="F2825" s="182"/>
    </row>
    <row r="2826" spans="2:6" x14ac:dyDescent="0.25">
      <c r="B2826" s="176">
        <v>2815</v>
      </c>
      <c r="C2826" s="177"/>
      <c r="D2826" s="178"/>
      <c r="E2826" s="177"/>
      <c r="F2826" s="179"/>
    </row>
    <row r="2827" spans="2:6" x14ac:dyDescent="0.25">
      <c r="B2827" s="172">
        <v>2816</v>
      </c>
      <c r="C2827" s="180"/>
      <c r="D2827" s="181"/>
      <c r="E2827" s="180"/>
      <c r="F2827" s="182"/>
    </row>
    <row r="2828" spans="2:6" x14ac:dyDescent="0.25">
      <c r="B2828" s="176">
        <v>2817</v>
      </c>
      <c r="C2828" s="177"/>
      <c r="D2828" s="178"/>
      <c r="E2828" s="177"/>
      <c r="F2828" s="179"/>
    </row>
    <row r="2829" spans="2:6" x14ac:dyDescent="0.25">
      <c r="B2829" s="172">
        <v>2818</v>
      </c>
      <c r="C2829" s="180"/>
      <c r="D2829" s="181"/>
      <c r="E2829" s="180"/>
      <c r="F2829" s="182"/>
    </row>
    <row r="2830" spans="2:6" x14ac:dyDescent="0.25">
      <c r="B2830" s="176">
        <v>2819</v>
      </c>
      <c r="C2830" s="177"/>
      <c r="D2830" s="178"/>
      <c r="E2830" s="177"/>
      <c r="F2830" s="179"/>
    </row>
    <row r="2831" spans="2:6" x14ac:dyDescent="0.25">
      <c r="B2831" s="172">
        <v>2820</v>
      </c>
      <c r="C2831" s="180"/>
      <c r="D2831" s="181"/>
      <c r="E2831" s="180"/>
      <c r="F2831" s="182"/>
    </row>
    <row r="2832" spans="2:6" x14ac:dyDescent="0.25">
      <c r="B2832" s="176">
        <v>2821</v>
      </c>
      <c r="C2832" s="177"/>
      <c r="D2832" s="178"/>
      <c r="E2832" s="177"/>
      <c r="F2832" s="179"/>
    </row>
    <row r="2833" spans="2:6" x14ac:dyDescent="0.25">
      <c r="B2833" s="172">
        <v>2822</v>
      </c>
      <c r="C2833" s="180"/>
      <c r="D2833" s="181"/>
      <c r="E2833" s="180"/>
      <c r="F2833" s="182"/>
    </row>
    <row r="2834" spans="2:6" x14ac:dyDescent="0.25">
      <c r="B2834" s="176">
        <v>2823</v>
      </c>
      <c r="C2834" s="177"/>
      <c r="D2834" s="178"/>
      <c r="E2834" s="177"/>
      <c r="F2834" s="179"/>
    </row>
    <row r="2835" spans="2:6" x14ac:dyDescent="0.25">
      <c r="B2835" s="172">
        <v>2824</v>
      </c>
      <c r="C2835" s="180"/>
      <c r="D2835" s="181"/>
      <c r="E2835" s="180"/>
      <c r="F2835" s="182"/>
    </row>
    <row r="2836" spans="2:6" x14ac:dyDescent="0.25">
      <c r="B2836" s="176">
        <v>2825</v>
      </c>
      <c r="C2836" s="177"/>
      <c r="D2836" s="178"/>
      <c r="E2836" s="177"/>
      <c r="F2836" s="179"/>
    </row>
    <row r="2837" spans="2:6" x14ac:dyDescent="0.25">
      <c r="B2837" s="172">
        <v>2826</v>
      </c>
      <c r="C2837" s="180"/>
      <c r="D2837" s="181"/>
      <c r="E2837" s="180"/>
      <c r="F2837" s="182"/>
    </row>
    <row r="2838" spans="2:6" x14ac:dyDescent="0.25">
      <c r="B2838" s="176">
        <v>2827</v>
      </c>
      <c r="C2838" s="177"/>
      <c r="D2838" s="178"/>
      <c r="E2838" s="177"/>
      <c r="F2838" s="179"/>
    </row>
    <row r="2839" spans="2:6" x14ac:dyDescent="0.25">
      <c r="B2839" s="172">
        <v>2828</v>
      </c>
      <c r="C2839" s="180"/>
      <c r="D2839" s="181"/>
      <c r="E2839" s="180"/>
      <c r="F2839" s="182"/>
    </row>
    <row r="2840" spans="2:6" x14ac:dyDescent="0.25">
      <c r="B2840" s="176">
        <v>2829</v>
      </c>
      <c r="C2840" s="177"/>
      <c r="D2840" s="178"/>
      <c r="E2840" s="177"/>
      <c r="F2840" s="179"/>
    </row>
    <row r="2841" spans="2:6" x14ac:dyDescent="0.25">
      <c r="B2841" s="172">
        <v>2830</v>
      </c>
      <c r="C2841" s="180"/>
      <c r="D2841" s="181"/>
      <c r="E2841" s="180"/>
      <c r="F2841" s="182"/>
    </row>
    <row r="2842" spans="2:6" x14ac:dyDescent="0.25">
      <c r="B2842" s="176">
        <v>2831</v>
      </c>
      <c r="C2842" s="177"/>
      <c r="D2842" s="178"/>
      <c r="E2842" s="177"/>
      <c r="F2842" s="179"/>
    </row>
    <row r="2843" spans="2:6" x14ac:dyDescent="0.25">
      <c r="B2843" s="172">
        <v>2832</v>
      </c>
      <c r="C2843" s="180"/>
      <c r="D2843" s="181"/>
      <c r="E2843" s="180"/>
      <c r="F2843" s="182"/>
    </row>
    <row r="2844" spans="2:6" x14ac:dyDescent="0.25">
      <c r="B2844" s="176">
        <v>2833</v>
      </c>
      <c r="C2844" s="177"/>
      <c r="D2844" s="178"/>
      <c r="E2844" s="177"/>
      <c r="F2844" s="179"/>
    </row>
    <row r="2845" spans="2:6" x14ac:dyDescent="0.25">
      <c r="B2845" s="172">
        <v>2834</v>
      </c>
      <c r="C2845" s="180"/>
      <c r="D2845" s="181"/>
      <c r="E2845" s="180"/>
      <c r="F2845" s="182"/>
    </row>
    <row r="2846" spans="2:6" x14ac:dyDescent="0.25">
      <c r="B2846" s="176">
        <v>2835</v>
      </c>
      <c r="C2846" s="177"/>
      <c r="D2846" s="178"/>
      <c r="E2846" s="177"/>
      <c r="F2846" s="179"/>
    </row>
    <row r="2847" spans="2:6" x14ac:dyDescent="0.25">
      <c r="B2847" s="172">
        <v>2836</v>
      </c>
      <c r="C2847" s="180"/>
      <c r="D2847" s="181"/>
      <c r="E2847" s="180"/>
      <c r="F2847" s="182"/>
    </row>
    <row r="2848" spans="2:6" x14ac:dyDescent="0.25">
      <c r="B2848" s="176">
        <v>2837</v>
      </c>
      <c r="C2848" s="177"/>
      <c r="D2848" s="178"/>
      <c r="E2848" s="177"/>
      <c r="F2848" s="179"/>
    </row>
    <row r="2849" spans="2:6" x14ac:dyDescent="0.25">
      <c r="B2849" s="172">
        <v>2838</v>
      </c>
      <c r="C2849" s="180"/>
      <c r="D2849" s="181"/>
      <c r="E2849" s="180"/>
      <c r="F2849" s="182"/>
    </row>
    <row r="2850" spans="2:6" x14ac:dyDescent="0.25">
      <c r="B2850" s="176">
        <v>2839</v>
      </c>
      <c r="C2850" s="177"/>
      <c r="D2850" s="178"/>
      <c r="E2850" s="177"/>
      <c r="F2850" s="179"/>
    </row>
    <row r="2851" spans="2:6" x14ac:dyDescent="0.25">
      <c r="B2851" s="172">
        <v>2840</v>
      </c>
      <c r="C2851" s="180"/>
      <c r="D2851" s="181"/>
      <c r="E2851" s="180"/>
      <c r="F2851" s="182"/>
    </row>
    <row r="2852" spans="2:6" x14ac:dyDescent="0.25">
      <c r="B2852" s="176">
        <v>2841</v>
      </c>
      <c r="C2852" s="177"/>
      <c r="D2852" s="178"/>
      <c r="E2852" s="177"/>
      <c r="F2852" s="179"/>
    </row>
    <row r="2853" spans="2:6" x14ac:dyDescent="0.25">
      <c r="B2853" s="172">
        <v>2842</v>
      </c>
      <c r="C2853" s="180"/>
      <c r="D2853" s="181"/>
      <c r="E2853" s="180"/>
      <c r="F2853" s="182"/>
    </row>
    <row r="2854" spans="2:6" x14ac:dyDescent="0.25">
      <c r="B2854" s="176">
        <v>2843</v>
      </c>
      <c r="C2854" s="177"/>
      <c r="D2854" s="178"/>
      <c r="E2854" s="177"/>
      <c r="F2854" s="179"/>
    </row>
    <row r="2855" spans="2:6" x14ac:dyDescent="0.25">
      <c r="B2855" s="172">
        <v>2844</v>
      </c>
      <c r="C2855" s="180"/>
      <c r="D2855" s="181"/>
      <c r="E2855" s="180"/>
      <c r="F2855" s="182"/>
    </row>
    <row r="2856" spans="2:6" x14ac:dyDescent="0.25">
      <c r="B2856" s="176">
        <v>2845</v>
      </c>
      <c r="C2856" s="177"/>
      <c r="D2856" s="178"/>
      <c r="E2856" s="177"/>
      <c r="F2856" s="179"/>
    </row>
    <row r="2857" spans="2:6" x14ac:dyDescent="0.25">
      <c r="B2857" s="172">
        <v>2846</v>
      </c>
      <c r="C2857" s="180"/>
      <c r="D2857" s="181"/>
      <c r="E2857" s="180"/>
      <c r="F2857" s="182"/>
    </row>
    <row r="2858" spans="2:6" x14ac:dyDescent="0.25">
      <c r="B2858" s="176">
        <v>2847</v>
      </c>
      <c r="C2858" s="177"/>
      <c r="D2858" s="178"/>
      <c r="E2858" s="177"/>
      <c r="F2858" s="179"/>
    </row>
    <row r="2859" spans="2:6" x14ac:dyDescent="0.25">
      <c r="B2859" s="172">
        <v>2848</v>
      </c>
      <c r="C2859" s="180"/>
      <c r="D2859" s="181"/>
      <c r="E2859" s="180"/>
      <c r="F2859" s="182"/>
    </row>
    <row r="2860" spans="2:6" x14ac:dyDescent="0.25">
      <c r="B2860" s="176">
        <v>2849</v>
      </c>
      <c r="C2860" s="177"/>
      <c r="D2860" s="178"/>
      <c r="E2860" s="177"/>
      <c r="F2860" s="179"/>
    </row>
    <row r="2861" spans="2:6" x14ac:dyDescent="0.25">
      <c r="B2861" s="172">
        <v>2850</v>
      </c>
      <c r="C2861" s="180"/>
      <c r="D2861" s="181"/>
      <c r="E2861" s="180"/>
      <c r="F2861" s="182"/>
    </row>
    <row r="2862" spans="2:6" x14ac:dyDescent="0.25">
      <c r="B2862" s="176">
        <v>2851</v>
      </c>
      <c r="C2862" s="177"/>
      <c r="D2862" s="178"/>
      <c r="E2862" s="177"/>
      <c r="F2862" s="179"/>
    </row>
    <row r="2863" spans="2:6" x14ac:dyDescent="0.25">
      <c r="B2863" s="172">
        <v>2852</v>
      </c>
      <c r="C2863" s="180"/>
      <c r="D2863" s="181"/>
      <c r="E2863" s="180"/>
      <c r="F2863" s="182"/>
    </row>
    <row r="2864" spans="2:6" x14ac:dyDescent="0.25">
      <c r="B2864" s="176">
        <v>2853</v>
      </c>
      <c r="C2864" s="177"/>
      <c r="D2864" s="178"/>
      <c r="E2864" s="177"/>
      <c r="F2864" s="179"/>
    </row>
    <row r="2865" spans="2:6" x14ac:dyDescent="0.25">
      <c r="B2865" s="172">
        <v>2854</v>
      </c>
      <c r="C2865" s="180"/>
      <c r="D2865" s="181"/>
      <c r="E2865" s="180"/>
      <c r="F2865" s="182"/>
    </row>
    <row r="2866" spans="2:6" x14ac:dyDescent="0.25">
      <c r="B2866" s="176">
        <v>2855</v>
      </c>
      <c r="C2866" s="177"/>
      <c r="D2866" s="178"/>
      <c r="E2866" s="177"/>
      <c r="F2866" s="179"/>
    </row>
    <row r="2867" spans="2:6" x14ac:dyDescent="0.25">
      <c r="B2867" s="172">
        <v>2856</v>
      </c>
      <c r="C2867" s="180"/>
      <c r="D2867" s="181"/>
      <c r="E2867" s="180"/>
      <c r="F2867" s="182"/>
    </row>
    <row r="2868" spans="2:6" x14ac:dyDescent="0.25">
      <c r="B2868" s="176">
        <v>2857</v>
      </c>
      <c r="C2868" s="177"/>
      <c r="D2868" s="178"/>
      <c r="E2868" s="177"/>
      <c r="F2868" s="179"/>
    </row>
    <row r="2869" spans="2:6" x14ac:dyDescent="0.25">
      <c r="B2869" s="172">
        <v>2858</v>
      </c>
      <c r="C2869" s="180"/>
      <c r="D2869" s="181"/>
      <c r="E2869" s="180"/>
      <c r="F2869" s="182"/>
    </row>
    <row r="2870" spans="2:6" x14ac:dyDescent="0.25">
      <c r="B2870" s="176">
        <v>2859</v>
      </c>
      <c r="C2870" s="177"/>
      <c r="D2870" s="178"/>
      <c r="E2870" s="177"/>
      <c r="F2870" s="179"/>
    </row>
    <row r="2871" spans="2:6" x14ac:dyDescent="0.25">
      <c r="B2871" s="172">
        <v>2860</v>
      </c>
      <c r="C2871" s="180"/>
      <c r="D2871" s="181"/>
      <c r="E2871" s="180"/>
      <c r="F2871" s="182"/>
    </row>
    <row r="2872" spans="2:6" x14ac:dyDescent="0.25">
      <c r="B2872" s="176">
        <v>2861</v>
      </c>
      <c r="C2872" s="177"/>
      <c r="D2872" s="178"/>
      <c r="E2872" s="177"/>
      <c r="F2872" s="179"/>
    </row>
    <row r="2873" spans="2:6" x14ac:dyDescent="0.25">
      <c r="B2873" s="172">
        <v>2862</v>
      </c>
      <c r="C2873" s="180"/>
      <c r="D2873" s="181"/>
      <c r="E2873" s="180"/>
      <c r="F2873" s="182"/>
    </row>
    <row r="2874" spans="2:6" x14ac:dyDescent="0.25">
      <c r="B2874" s="176">
        <v>2863</v>
      </c>
      <c r="C2874" s="177"/>
      <c r="D2874" s="178"/>
      <c r="E2874" s="177"/>
      <c r="F2874" s="179"/>
    </row>
    <row r="2875" spans="2:6" x14ac:dyDescent="0.25">
      <c r="B2875" s="172">
        <v>2864</v>
      </c>
      <c r="C2875" s="180"/>
      <c r="D2875" s="181"/>
      <c r="E2875" s="180"/>
      <c r="F2875" s="182"/>
    </row>
    <row r="2876" spans="2:6" x14ac:dyDescent="0.25">
      <c r="B2876" s="176">
        <v>2865</v>
      </c>
      <c r="C2876" s="177"/>
      <c r="D2876" s="178"/>
      <c r="E2876" s="177"/>
      <c r="F2876" s="179"/>
    </row>
    <row r="2877" spans="2:6" x14ac:dyDescent="0.25">
      <c r="B2877" s="172">
        <v>2866</v>
      </c>
      <c r="C2877" s="180"/>
      <c r="D2877" s="181"/>
      <c r="E2877" s="180"/>
      <c r="F2877" s="182"/>
    </row>
    <row r="2878" spans="2:6" x14ac:dyDescent="0.25">
      <c r="B2878" s="176">
        <v>2867</v>
      </c>
      <c r="C2878" s="177"/>
      <c r="D2878" s="178"/>
      <c r="E2878" s="177"/>
      <c r="F2878" s="179"/>
    </row>
    <row r="2879" spans="2:6" x14ac:dyDescent="0.25">
      <c r="B2879" s="172">
        <v>2868</v>
      </c>
      <c r="C2879" s="180"/>
      <c r="D2879" s="181"/>
      <c r="E2879" s="180"/>
      <c r="F2879" s="182"/>
    </row>
    <row r="2880" spans="2:6" x14ac:dyDescent="0.25">
      <c r="B2880" s="176">
        <v>2869</v>
      </c>
      <c r="C2880" s="177"/>
      <c r="D2880" s="178"/>
      <c r="E2880" s="177"/>
      <c r="F2880" s="179"/>
    </row>
    <row r="2881" spans="2:6" x14ac:dyDescent="0.25">
      <c r="B2881" s="172">
        <v>2870</v>
      </c>
      <c r="C2881" s="180"/>
      <c r="D2881" s="181"/>
      <c r="E2881" s="180"/>
      <c r="F2881" s="182"/>
    </row>
    <row r="2882" spans="2:6" x14ac:dyDescent="0.25">
      <c r="B2882" s="176">
        <v>2871</v>
      </c>
      <c r="C2882" s="177"/>
      <c r="D2882" s="178"/>
      <c r="E2882" s="177"/>
      <c r="F2882" s="179"/>
    </row>
    <row r="2883" spans="2:6" x14ac:dyDescent="0.25">
      <c r="B2883" s="172">
        <v>2872</v>
      </c>
      <c r="C2883" s="180"/>
      <c r="D2883" s="181"/>
      <c r="E2883" s="180"/>
      <c r="F2883" s="182"/>
    </row>
    <row r="2884" spans="2:6" x14ac:dyDescent="0.25">
      <c r="B2884" s="176">
        <v>2873</v>
      </c>
      <c r="C2884" s="177"/>
      <c r="D2884" s="178"/>
      <c r="E2884" s="177"/>
      <c r="F2884" s="179"/>
    </row>
    <row r="2885" spans="2:6" x14ac:dyDescent="0.25">
      <c r="B2885" s="172">
        <v>2874</v>
      </c>
      <c r="C2885" s="180"/>
      <c r="D2885" s="181"/>
      <c r="E2885" s="180"/>
      <c r="F2885" s="182"/>
    </row>
    <row r="2886" spans="2:6" x14ac:dyDescent="0.25">
      <c r="B2886" s="176">
        <v>2875</v>
      </c>
      <c r="C2886" s="177"/>
      <c r="D2886" s="178"/>
      <c r="E2886" s="177"/>
      <c r="F2886" s="179"/>
    </row>
    <row r="2887" spans="2:6" x14ac:dyDescent="0.25">
      <c r="B2887" s="172">
        <v>2876</v>
      </c>
      <c r="C2887" s="180"/>
      <c r="D2887" s="181"/>
      <c r="E2887" s="180"/>
      <c r="F2887" s="182"/>
    </row>
    <row r="2888" spans="2:6" x14ac:dyDescent="0.25">
      <c r="B2888" s="176">
        <v>2877</v>
      </c>
      <c r="C2888" s="177"/>
      <c r="D2888" s="178"/>
      <c r="E2888" s="177"/>
      <c r="F2888" s="179"/>
    </row>
    <row r="2889" spans="2:6" x14ac:dyDescent="0.25">
      <c r="B2889" s="172">
        <v>2878</v>
      </c>
      <c r="C2889" s="180"/>
      <c r="D2889" s="181"/>
      <c r="E2889" s="180"/>
      <c r="F2889" s="182"/>
    </row>
    <row r="2890" spans="2:6" x14ac:dyDescent="0.25">
      <c r="B2890" s="176">
        <v>2879</v>
      </c>
      <c r="C2890" s="177"/>
      <c r="D2890" s="178"/>
      <c r="E2890" s="177"/>
      <c r="F2890" s="179"/>
    </row>
    <row r="2891" spans="2:6" x14ac:dyDescent="0.25">
      <c r="B2891" s="172">
        <v>2880</v>
      </c>
      <c r="C2891" s="180"/>
      <c r="D2891" s="181"/>
      <c r="E2891" s="180"/>
      <c r="F2891" s="182"/>
    </row>
    <row r="2892" spans="2:6" x14ac:dyDescent="0.25">
      <c r="B2892" s="176">
        <v>2881</v>
      </c>
      <c r="C2892" s="177"/>
      <c r="D2892" s="178"/>
      <c r="E2892" s="177"/>
      <c r="F2892" s="179"/>
    </row>
    <row r="2893" spans="2:6" x14ac:dyDescent="0.25">
      <c r="B2893" s="172">
        <v>2882</v>
      </c>
      <c r="C2893" s="180"/>
      <c r="D2893" s="181"/>
      <c r="E2893" s="180"/>
      <c r="F2893" s="182"/>
    </row>
    <row r="2894" spans="2:6" x14ac:dyDescent="0.25">
      <c r="B2894" s="176">
        <v>2883</v>
      </c>
      <c r="C2894" s="177"/>
      <c r="D2894" s="178"/>
      <c r="E2894" s="177"/>
      <c r="F2894" s="179"/>
    </row>
    <row r="2895" spans="2:6" x14ac:dyDescent="0.25">
      <c r="B2895" s="172">
        <v>2884</v>
      </c>
      <c r="C2895" s="180"/>
      <c r="D2895" s="181"/>
      <c r="E2895" s="180"/>
      <c r="F2895" s="182"/>
    </row>
    <row r="2896" spans="2:6" x14ac:dyDescent="0.25">
      <c r="B2896" s="176">
        <v>2885</v>
      </c>
      <c r="C2896" s="177"/>
      <c r="D2896" s="178"/>
      <c r="E2896" s="177"/>
      <c r="F2896" s="179"/>
    </row>
    <row r="2897" spans="2:6" x14ac:dyDescent="0.25">
      <c r="B2897" s="172">
        <v>2886</v>
      </c>
      <c r="C2897" s="180"/>
      <c r="D2897" s="181"/>
      <c r="E2897" s="180"/>
      <c r="F2897" s="182"/>
    </row>
    <row r="2898" spans="2:6" x14ac:dyDescent="0.25">
      <c r="B2898" s="176">
        <v>2887</v>
      </c>
      <c r="C2898" s="177"/>
      <c r="D2898" s="178"/>
      <c r="E2898" s="177"/>
      <c r="F2898" s="179"/>
    </row>
    <row r="2899" spans="2:6" x14ac:dyDescent="0.25">
      <c r="B2899" s="172">
        <v>2888</v>
      </c>
      <c r="C2899" s="180"/>
      <c r="D2899" s="181"/>
      <c r="E2899" s="180"/>
      <c r="F2899" s="182"/>
    </row>
    <row r="2900" spans="2:6" x14ac:dyDescent="0.25">
      <c r="B2900" s="176">
        <v>2889</v>
      </c>
      <c r="C2900" s="177"/>
      <c r="D2900" s="178"/>
      <c r="E2900" s="177"/>
      <c r="F2900" s="179"/>
    </row>
    <row r="2901" spans="2:6" x14ac:dyDescent="0.25">
      <c r="B2901" s="172">
        <v>2890</v>
      </c>
      <c r="C2901" s="180"/>
      <c r="D2901" s="181"/>
      <c r="E2901" s="180"/>
      <c r="F2901" s="182"/>
    </row>
    <row r="2902" spans="2:6" x14ac:dyDescent="0.25">
      <c r="B2902" s="176">
        <v>2891</v>
      </c>
      <c r="C2902" s="177"/>
      <c r="D2902" s="178"/>
      <c r="E2902" s="177"/>
      <c r="F2902" s="179"/>
    </row>
    <row r="2903" spans="2:6" x14ac:dyDescent="0.25">
      <c r="B2903" s="172">
        <v>2892</v>
      </c>
      <c r="C2903" s="180"/>
      <c r="D2903" s="181"/>
      <c r="E2903" s="180"/>
      <c r="F2903" s="182"/>
    </row>
    <row r="2904" spans="2:6" x14ac:dyDescent="0.25">
      <c r="B2904" s="176">
        <v>2893</v>
      </c>
      <c r="C2904" s="177"/>
      <c r="D2904" s="178"/>
      <c r="E2904" s="177"/>
      <c r="F2904" s="179"/>
    </row>
    <row r="2905" spans="2:6" x14ac:dyDescent="0.25">
      <c r="B2905" s="172">
        <v>2894</v>
      </c>
      <c r="C2905" s="180"/>
      <c r="D2905" s="181"/>
      <c r="E2905" s="180"/>
      <c r="F2905" s="182"/>
    </row>
    <row r="2906" spans="2:6" x14ac:dyDescent="0.25">
      <c r="B2906" s="176">
        <v>2895</v>
      </c>
      <c r="C2906" s="177"/>
      <c r="D2906" s="178"/>
      <c r="E2906" s="177"/>
      <c r="F2906" s="179"/>
    </row>
    <row r="2907" spans="2:6" x14ac:dyDescent="0.25">
      <c r="B2907" s="172">
        <v>2896</v>
      </c>
      <c r="C2907" s="180"/>
      <c r="D2907" s="181"/>
      <c r="E2907" s="180"/>
      <c r="F2907" s="182"/>
    </row>
    <row r="2908" spans="2:6" x14ac:dyDescent="0.25">
      <c r="B2908" s="176">
        <v>2897</v>
      </c>
      <c r="C2908" s="177"/>
      <c r="D2908" s="178"/>
      <c r="E2908" s="177"/>
      <c r="F2908" s="179"/>
    </row>
    <row r="2909" spans="2:6" x14ac:dyDescent="0.25">
      <c r="B2909" s="172">
        <v>2898</v>
      </c>
      <c r="C2909" s="180"/>
      <c r="D2909" s="181"/>
      <c r="E2909" s="180"/>
      <c r="F2909" s="182"/>
    </row>
    <row r="2910" spans="2:6" x14ac:dyDescent="0.25">
      <c r="B2910" s="176">
        <v>2899</v>
      </c>
      <c r="C2910" s="177"/>
      <c r="D2910" s="178"/>
      <c r="E2910" s="177"/>
      <c r="F2910" s="179"/>
    </row>
    <row r="2911" spans="2:6" x14ac:dyDescent="0.25">
      <c r="B2911" s="172">
        <v>2900</v>
      </c>
      <c r="C2911" s="180"/>
      <c r="D2911" s="181"/>
      <c r="E2911" s="180"/>
      <c r="F2911" s="182"/>
    </row>
    <row r="2912" spans="2:6" x14ac:dyDescent="0.25">
      <c r="B2912" s="176">
        <v>2901</v>
      </c>
      <c r="C2912" s="177"/>
      <c r="D2912" s="178"/>
      <c r="E2912" s="177"/>
      <c r="F2912" s="179"/>
    </row>
    <row r="2913" spans="2:6" x14ac:dyDescent="0.25">
      <c r="B2913" s="172">
        <v>2902</v>
      </c>
      <c r="C2913" s="180"/>
      <c r="D2913" s="181"/>
      <c r="E2913" s="180"/>
      <c r="F2913" s="182"/>
    </row>
    <row r="2914" spans="2:6" x14ac:dyDescent="0.25">
      <c r="B2914" s="176">
        <v>2903</v>
      </c>
      <c r="C2914" s="177"/>
      <c r="D2914" s="178"/>
      <c r="E2914" s="177"/>
      <c r="F2914" s="179"/>
    </row>
    <row r="2915" spans="2:6" x14ac:dyDescent="0.25">
      <c r="B2915" s="172">
        <v>2904</v>
      </c>
      <c r="C2915" s="180"/>
      <c r="D2915" s="181"/>
      <c r="E2915" s="180"/>
      <c r="F2915" s="182"/>
    </row>
    <row r="2916" spans="2:6" x14ac:dyDescent="0.25">
      <c r="B2916" s="176">
        <v>2905</v>
      </c>
      <c r="C2916" s="177"/>
      <c r="D2916" s="178"/>
      <c r="E2916" s="177"/>
      <c r="F2916" s="179"/>
    </row>
    <row r="2917" spans="2:6" x14ac:dyDescent="0.25">
      <c r="B2917" s="172">
        <v>2906</v>
      </c>
      <c r="C2917" s="180"/>
      <c r="D2917" s="181"/>
      <c r="E2917" s="180"/>
      <c r="F2917" s="182"/>
    </row>
    <row r="2918" spans="2:6" x14ac:dyDescent="0.25">
      <c r="B2918" s="176">
        <v>2907</v>
      </c>
      <c r="C2918" s="177"/>
      <c r="D2918" s="178"/>
      <c r="E2918" s="177"/>
      <c r="F2918" s="179"/>
    </row>
    <row r="2919" spans="2:6" x14ac:dyDescent="0.25">
      <c r="B2919" s="172">
        <v>2908</v>
      </c>
      <c r="C2919" s="180"/>
      <c r="D2919" s="181"/>
      <c r="E2919" s="180"/>
      <c r="F2919" s="182"/>
    </row>
    <row r="2920" spans="2:6" x14ac:dyDescent="0.25">
      <c r="B2920" s="176">
        <v>2909</v>
      </c>
      <c r="C2920" s="177"/>
      <c r="D2920" s="178"/>
      <c r="E2920" s="177"/>
      <c r="F2920" s="179"/>
    </row>
    <row r="2921" spans="2:6" x14ac:dyDescent="0.25">
      <c r="B2921" s="172">
        <v>2910</v>
      </c>
      <c r="C2921" s="180"/>
      <c r="D2921" s="181"/>
      <c r="E2921" s="180"/>
      <c r="F2921" s="182"/>
    </row>
    <row r="2922" spans="2:6" x14ac:dyDescent="0.25">
      <c r="B2922" s="176">
        <v>2911</v>
      </c>
      <c r="C2922" s="177"/>
      <c r="D2922" s="178"/>
      <c r="E2922" s="177"/>
      <c r="F2922" s="179"/>
    </row>
    <row r="2923" spans="2:6" x14ac:dyDescent="0.25">
      <c r="B2923" s="172">
        <v>2912</v>
      </c>
      <c r="C2923" s="180"/>
      <c r="D2923" s="181"/>
      <c r="E2923" s="180"/>
      <c r="F2923" s="182"/>
    </row>
    <row r="2924" spans="2:6" x14ac:dyDescent="0.25">
      <c r="B2924" s="176">
        <v>2913</v>
      </c>
      <c r="C2924" s="177"/>
      <c r="D2924" s="178"/>
      <c r="E2924" s="177"/>
      <c r="F2924" s="179"/>
    </row>
    <row r="2925" spans="2:6" x14ac:dyDescent="0.25">
      <c r="B2925" s="172">
        <v>2914</v>
      </c>
      <c r="C2925" s="180"/>
      <c r="D2925" s="181"/>
      <c r="E2925" s="180"/>
      <c r="F2925" s="182"/>
    </row>
    <row r="2926" spans="2:6" x14ac:dyDescent="0.25">
      <c r="B2926" s="176">
        <v>2915</v>
      </c>
      <c r="C2926" s="177"/>
      <c r="D2926" s="178"/>
      <c r="E2926" s="177"/>
      <c r="F2926" s="179"/>
    </row>
    <row r="2927" spans="2:6" x14ac:dyDescent="0.25">
      <c r="B2927" s="172">
        <v>2916</v>
      </c>
      <c r="C2927" s="180"/>
      <c r="D2927" s="181"/>
      <c r="E2927" s="180"/>
      <c r="F2927" s="182"/>
    </row>
    <row r="2928" spans="2:6" x14ac:dyDescent="0.25">
      <c r="B2928" s="176">
        <v>2917</v>
      </c>
      <c r="C2928" s="177"/>
      <c r="D2928" s="178"/>
      <c r="E2928" s="177"/>
      <c r="F2928" s="179"/>
    </row>
    <row r="2929" spans="2:6" x14ac:dyDescent="0.25">
      <c r="B2929" s="172">
        <v>2918</v>
      </c>
      <c r="C2929" s="180"/>
      <c r="D2929" s="181"/>
      <c r="E2929" s="180"/>
      <c r="F2929" s="182"/>
    </row>
    <row r="2930" spans="2:6" x14ac:dyDescent="0.25">
      <c r="B2930" s="176">
        <v>2919</v>
      </c>
      <c r="C2930" s="177"/>
      <c r="D2930" s="178"/>
      <c r="E2930" s="177"/>
      <c r="F2930" s="179"/>
    </row>
    <row r="2931" spans="2:6" x14ac:dyDescent="0.25">
      <c r="B2931" s="172">
        <v>2920</v>
      </c>
      <c r="C2931" s="180"/>
      <c r="D2931" s="181"/>
      <c r="E2931" s="180"/>
      <c r="F2931" s="182"/>
    </row>
    <row r="2932" spans="2:6" x14ac:dyDescent="0.25">
      <c r="B2932" s="176">
        <v>2921</v>
      </c>
      <c r="C2932" s="177"/>
      <c r="D2932" s="178"/>
      <c r="E2932" s="177"/>
      <c r="F2932" s="179"/>
    </row>
    <row r="2933" spans="2:6" x14ac:dyDescent="0.25">
      <c r="B2933" s="172">
        <v>2922</v>
      </c>
      <c r="C2933" s="180"/>
      <c r="D2933" s="181"/>
      <c r="E2933" s="180"/>
      <c r="F2933" s="182"/>
    </row>
    <row r="2934" spans="2:6" x14ac:dyDescent="0.25">
      <c r="B2934" s="176">
        <v>2923</v>
      </c>
      <c r="C2934" s="177"/>
      <c r="D2934" s="178"/>
      <c r="E2934" s="177"/>
      <c r="F2934" s="179"/>
    </row>
    <row r="2935" spans="2:6" x14ac:dyDescent="0.25">
      <c r="B2935" s="172">
        <v>2924</v>
      </c>
      <c r="C2935" s="180"/>
      <c r="D2935" s="181"/>
      <c r="E2935" s="180"/>
      <c r="F2935" s="182"/>
    </row>
    <row r="2936" spans="2:6" x14ac:dyDescent="0.25">
      <c r="B2936" s="176">
        <v>2925</v>
      </c>
      <c r="C2936" s="177"/>
      <c r="D2936" s="178"/>
      <c r="E2936" s="177"/>
      <c r="F2936" s="179"/>
    </row>
    <row r="2937" spans="2:6" x14ac:dyDescent="0.25">
      <c r="B2937" s="172">
        <v>2926</v>
      </c>
      <c r="C2937" s="180"/>
      <c r="D2937" s="181"/>
      <c r="E2937" s="180"/>
      <c r="F2937" s="182"/>
    </row>
    <row r="2938" spans="2:6" x14ac:dyDescent="0.25">
      <c r="B2938" s="176">
        <v>2927</v>
      </c>
      <c r="C2938" s="177"/>
      <c r="D2938" s="178"/>
      <c r="E2938" s="177"/>
      <c r="F2938" s="179"/>
    </row>
    <row r="2939" spans="2:6" x14ac:dyDescent="0.25">
      <c r="B2939" s="172">
        <v>2928</v>
      </c>
      <c r="C2939" s="180"/>
      <c r="D2939" s="181"/>
      <c r="E2939" s="180"/>
      <c r="F2939" s="182"/>
    </row>
    <row r="2940" spans="2:6" x14ac:dyDescent="0.25">
      <c r="B2940" s="176">
        <v>2929</v>
      </c>
      <c r="C2940" s="177"/>
      <c r="D2940" s="178"/>
      <c r="E2940" s="177"/>
      <c r="F2940" s="179"/>
    </row>
    <row r="2941" spans="2:6" x14ac:dyDescent="0.25">
      <c r="B2941" s="172">
        <v>2930</v>
      </c>
      <c r="C2941" s="180"/>
      <c r="D2941" s="181"/>
      <c r="E2941" s="180"/>
      <c r="F2941" s="182"/>
    </row>
    <row r="2942" spans="2:6" x14ac:dyDescent="0.25">
      <c r="B2942" s="176">
        <v>2931</v>
      </c>
      <c r="C2942" s="177"/>
      <c r="D2942" s="178"/>
      <c r="E2942" s="177"/>
      <c r="F2942" s="179"/>
    </row>
    <row r="2943" spans="2:6" x14ac:dyDescent="0.25">
      <c r="B2943" s="172">
        <v>2932</v>
      </c>
      <c r="C2943" s="180"/>
      <c r="D2943" s="181"/>
      <c r="E2943" s="180"/>
      <c r="F2943" s="182"/>
    </row>
    <row r="2944" spans="2:6" x14ac:dyDescent="0.25">
      <c r="B2944" s="176">
        <v>2933</v>
      </c>
      <c r="C2944" s="177"/>
      <c r="D2944" s="178"/>
      <c r="E2944" s="177"/>
      <c r="F2944" s="179"/>
    </row>
    <row r="2945" spans="2:6" x14ac:dyDescent="0.25">
      <c r="B2945" s="172">
        <v>2934</v>
      </c>
      <c r="C2945" s="180"/>
      <c r="D2945" s="181"/>
      <c r="E2945" s="180"/>
      <c r="F2945" s="182"/>
    </row>
    <row r="2946" spans="2:6" x14ac:dyDescent="0.25">
      <c r="B2946" s="176">
        <v>2935</v>
      </c>
      <c r="C2946" s="177"/>
      <c r="D2946" s="178"/>
      <c r="E2946" s="177"/>
      <c r="F2946" s="179"/>
    </row>
    <row r="2947" spans="2:6" x14ac:dyDescent="0.25">
      <c r="B2947" s="172">
        <v>2936</v>
      </c>
      <c r="C2947" s="180"/>
      <c r="D2947" s="181"/>
      <c r="E2947" s="180"/>
      <c r="F2947" s="182"/>
    </row>
    <row r="2948" spans="2:6" x14ac:dyDescent="0.25">
      <c r="B2948" s="176">
        <v>2937</v>
      </c>
      <c r="C2948" s="177"/>
      <c r="D2948" s="178"/>
      <c r="E2948" s="177"/>
      <c r="F2948" s="179"/>
    </row>
    <row r="2949" spans="2:6" x14ac:dyDescent="0.25">
      <c r="B2949" s="172">
        <v>2938</v>
      </c>
      <c r="C2949" s="180"/>
      <c r="D2949" s="181"/>
      <c r="E2949" s="180"/>
      <c r="F2949" s="182"/>
    </row>
    <row r="2950" spans="2:6" x14ac:dyDescent="0.25">
      <c r="B2950" s="176">
        <v>2939</v>
      </c>
      <c r="C2950" s="177"/>
      <c r="D2950" s="178"/>
      <c r="E2950" s="177"/>
      <c r="F2950" s="179"/>
    </row>
    <row r="2951" spans="2:6" x14ac:dyDescent="0.25">
      <c r="B2951" s="172">
        <v>2940</v>
      </c>
      <c r="C2951" s="180"/>
      <c r="D2951" s="181"/>
      <c r="E2951" s="180"/>
      <c r="F2951" s="182"/>
    </row>
    <row r="2952" spans="2:6" x14ac:dyDescent="0.25">
      <c r="B2952" s="176">
        <v>2941</v>
      </c>
      <c r="C2952" s="177"/>
      <c r="D2952" s="178"/>
      <c r="E2952" s="177"/>
      <c r="F2952" s="179"/>
    </row>
    <row r="2953" spans="2:6" x14ac:dyDescent="0.25">
      <c r="B2953" s="172">
        <v>2942</v>
      </c>
      <c r="C2953" s="180"/>
      <c r="D2953" s="181"/>
      <c r="E2953" s="180"/>
      <c r="F2953" s="182"/>
    </row>
    <row r="2954" spans="2:6" x14ac:dyDescent="0.25">
      <c r="B2954" s="176">
        <v>2943</v>
      </c>
      <c r="C2954" s="177"/>
      <c r="D2954" s="178"/>
      <c r="E2954" s="177"/>
      <c r="F2954" s="179"/>
    </row>
    <row r="2955" spans="2:6" x14ac:dyDescent="0.25">
      <c r="B2955" s="172">
        <v>2944</v>
      </c>
      <c r="C2955" s="180"/>
      <c r="D2955" s="181"/>
      <c r="E2955" s="180"/>
      <c r="F2955" s="182"/>
    </row>
    <row r="2956" spans="2:6" x14ac:dyDescent="0.25">
      <c r="B2956" s="176">
        <v>2945</v>
      </c>
      <c r="C2956" s="177"/>
      <c r="D2956" s="178"/>
      <c r="E2956" s="177"/>
      <c r="F2956" s="179"/>
    </row>
    <row r="2957" spans="2:6" x14ac:dyDescent="0.25">
      <c r="B2957" s="172">
        <v>2946</v>
      </c>
      <c r="C2957" s="180"/>
      <c r="D2957" s="181"/>
      <c r="E2957" s="180"/>
      <c r="F2957" s="182"/>
    </row>
    <row r="2958" spans="2:6" x14ac:dyDescent="0.25">
      <c r="B2958" s="176">
        <v>2947</v>
      </c>
      <c r="C2958" s="177"/>
      <c r="D2958" s="178"/>
      <c r="E2958" s="177"/>
      <c r="F2958" s="179"/>
    </row>
    <row r="2959" spans="2:6" x14ac:dyDescent="0.25">
      <c r="B2959" s="172">
        <v>2948</v>
      </c>
      <c r="C2959" s="180"/>
      <c r="D2959" s="181"/>
      <c r="E2959" s="180"/>
      <c r="F2959" s="182"/>
    </row>
    <row r="2960" spans="2:6" x14ac:dyDescent="0.25">
      <c r="B2960" s="176">
        <v>2949</v>
      </c>
      <c r="C2960" s="177"/>
      <c r="D2960" s="178"/>
      <c r="E2960" s="177"/>
      <c r="F2960" s="179"/>
    </row>
    <row r="2961" spans="2:6" x14ac:dyDescent="0.25">
      <c r="B2961" s="172">
        <v>2950</v>
      </c>
      <c r="C2961" s="180"/>
      <c r="D2961" s="181"/>
      <c r="E2961" s="180"/>
      <c r="F2961" s="182"/>
    </row>
    <row r="2962" spans="2:6" x14ac:dyDescent="0.25">
      <c r="B2962" s="176">
        <v>2951</v>
      </c>
      <c r="C2962" s="177"/>
      <c r="D2962" s="178"/>
      <c r="E2962" s="177"/>
      <c r="F2962" s="179"/>
    </row>
    <row r="2963" spans="2:6" x14ac:dyDescent="0.25">
      <c r="B2963" s="172">
        <v>2952</v>
      </c>
      <c r="C2963" s="180"/>
      <c r="D2963" s="181"/>
      <c r="E2963" s="180"/>
      <c r="F2963" s="182"/>
    </row>
    <row r="2964" spans="2:6" x14ac:dyDescent="0.25">
      <c r="B2964" s="176">
        <v>2953</v>
      </c>
      <c r="C2964" s="177"/>
      <c r="D2964" s="178"/>
      <c r="E2964" s="177"/>
      <c r="F2964" s="179"/>
    </row>
    <row r="2965" spans="2:6" x14ac:dyDescent="0.25">
      <c r="B2965" s="172">
        <v>2954</v>
      </c>
      <c r="C2965" s="180"/>
      <c r="D2965" s="181"/>
      <c r="E2965" s="180"/>
      <c r="F2965" s="182"/>
    </row>
    <row r="2966" spans="2:6" x14ac:dyDescent="0.25">
      <c r="B2966" s="176">
        <v>2955</v>
      </c>
      <c r="C2966" s="177"/>
      <c r="D2966" s="178"/>
      <c r="E2966" s="177"/>
      <c r="F2966" s="179"/>
    </row>
    <row r="2967" spans="2:6" x14ac:dyDescent="0.25">
      <c r="B2967" s="172">
        <v>2956</v>
      </c>
      <c r="C2967" s="180"/>
      <c r="D2967" s="181"/>
      <c r="E2967" s="180"/>
      <c r="F2967" s="182"/>
    </row>
    <row r="2968" spans="2:6" x14ac:dyDescent="0.25">
      <c r="B2968" s="176">
        <v>2957</v>
      </c>
      <c r="C2968" s="177"/>
      <c r="D2968" s="178"/>
      <c r="E2968" s="177"/>
      <c r="F2968" s="179"/>
    </row>
    <row r="2969" spans="2:6" x14ac:dyDescent="0.25">
      <c r="B2969" s="172">
        <v>2958</v>
      </c>
      <c r="C2969" s="180"/>
      <c r="D2969" s="181"/>
      <c r="E2969" s="180"/>
      <c r="F2969" s="182"/>
    </row>
    <row r="2970" spans="2:6" x14ac:dyDescent="0.25">
      <c r="B2970" s="176">
        <v>2959</v>
      </c>
      <c r="C2970" s="177"/>
      <c r="D2970" s="178"/>
      <c r="E2970" s="177"/>
      <c r="F2970" s="179"/>
    </row>
    <row r="2971" spans="2:6" x14ac:dyDescent="0.25">
      <c r="B2971" s="172">
        <v>2960</v>
      </c>
      <c r="C2971" s="180"/>
      <c r="D2971" s="181"/>
      <c r="E2971" s="180"/>
      <c r="F2971" s="182"/>
    </row>
    <row r="2972" spans="2:6" x14ac:dyDescent="0.25">
      <c r="B2972" s="176">
        <v>2961</v>
      </c>
      <c r="C2972" s="177"/>
      <c r="D2972" s="178"/>
      <c r="E2972" s="177"/>
      <c r="F2972" s="179"/>
    </row>
    <row r="2973" spans="2:6" x14ac:dyDescent="0.25">
      <c r="B2973" s="172">
        <v>2962</v>
      </c>
      <c r="C2973" s="180"/>
      <c r="D2973" s="181"/>
      <c r="E2973" s="180"/>
      <c r="F2973" s="182"/>
    </row>
    <row r="2974" spans="2:6" x14ac:dyDescent="0.25">
      <c r="B2974" s="176">
        <v>2963</v>
      </c>
      <c r="C2974" s="177"/>
      <c r="D2974" s="178"/>
      <c r="E2974" s="177"/>
      <c r="F2974" s="179"/>
    </row>
    <row r="2975" spans="2:6" x14ac:dyDescent="0.25">
      <c r="B2975" s="172">
        <v>2964</v>
      </c>
      <c r="C2975" s="180"/>
      <c r="D2975" s="181"/>
      <c r="E2975" s="180"/>
      <c r="F2975" s="182"/>
    </row>
    <row r="2976" spans="2:6" x14ac:dyDescent="0.25">
      <c r="B2976" s="176">
        <v>2965</v>
      </c>
      <c r="C2976" s="177"/>
      <c r="D2976" s="178"/>
      <c r="E2976" s="177"/>
      <c r="F2976" s="179"/>
    </row>
    <row r="2977" spans="2:6" x14ac:dyDescent="0.25">
      <c r="B2977" s="172">
        <v>2966</v>
      </c>
      <c r="C2977" s="180"/>
      <c r="D2977" s="181"/>
      <c r="E2977" s="180"/>
      <c r="F2977" s="182"/>
    </row>
    <row r="2978" spans="2:6" x14ac:dyDescent="0.25">
      <c r="B2978" s="176">
        <v>2967</v>
      </c>
      <c r="C2978" s="177"/>
      <c r="D2978" s="178"/>
      <c r="E2978" s="177"/>
      <c r="F2978" s="179"/>
    </row>
    <row r="2979" spans="2:6" x14ac:dyDescent="0.25">
      <c r="B2979" s="172">
        <v>2968</v>
      </c>
      <c r="C2979" s="180"/>
      <c r="D2979" s="181"/>
      <c r="E2979" s="180"/>
      <c r="F2979" s="182"/>
    </row>
    <row r="2980" spans="2:6" x14ac:dyDescent="0.25">
      <c r="B2980" s="176">
        <v>2969</v>
      </c>
      <c r="C2980" s="177"/>
      <c r="D2980" s="178"/>
      <c r="E2980" s="177"/>
      <c r="F2980" s="179"/>
    </row>
    <row r="2981" spans="2:6" x14ac:dyDescent="0.25">
      <c r="B2981" s="172">
        <v>2970</v>
      </c>
      <c r="C2981" s="180"/>
      <c r="D2981" s="181"/>
      <c r="E2981" s="180"/>
      <c r="F2981" s="182"/>
    </row>
    <row r="2982" spans="2:6" x14ac:dyDescent="0.25">
      <c r="B2982" s="176">
        <v>2971</v>
      </c>
      <c r="C2982" s="177"/>
      <c r="D2982" s="178"/>
      <c r="E2982" s="177"/>
      <c r="F2982" s="179"/>
    </row>
    <row r="2983" spans="2:6" x14ac:dyDescent="0.25">
      <c r="B2983" s="172">
        <v>2972</v>
      </c>
      <c r="C2983" s="180"/>
      <c r="D2983" s="181"/>
      <c r="E2983" s="180"/>
      <c r="F2983" s="182"/>
    </row>
    <row r="2984" spans="2:6" x14ac:dyDescent="0.25">
      <c r="B2984" s="176">
        <v>2973</v>
      </c>
      <c r="C2984" s="177"/>
      <c r="D2984" s="178"/>
      <c r="E2984" s="177"/>
      <c r="F2984" s="179"/>
    </row>
    <row r="2985" spans="2:6" x14ac:dyDescent="0.25">
      <c r="B2985" s="172">
        <v>2974</v>
      </c>
      <c r="C2985" s="180"/>
      <c r="D2985" s="181"/>
      <c r="E2985" s="180"/>
      <c r="F2985" s="182"/>
    </row>
    <row r="2986" spans="2:6" x14ac:dyDescent="0.25">
      <c r="B2986" s="176">
        <v>2975</v>
      </c>
      <c r="C2986" s="177"/>
      <c r="D2986" s="178"/>
      <c r="E2986" s="177"/>
      <c r="F2986" s="179"/>
    </row>
    <row r="2987" spans="2:6" x14ac:dyDescent="0.25">
      <c r="B2987" s="172">
        <v>2976</v>
      </c>
      <c r="C2987" s="180"/>
      <c r="D2987" s="181"/>
      <c r="E2987" s="180"/>
      <c r="F2987" s="182"/>
    </row>
    <row r="2988" spans="2:6" x14ac:dyDescent="0.25">
      <c r="B2988" s="176">
        <v>2977</v>
      </c>
      <c r="C2988" s="177"/>
      <c r="D2988" s="178"/>
      <c r="E2988" s="177"/>
      <c r="F2988" s="179"/>
    </row>
    <row r="2989" spans="2:6" x14ac:dyDescent="0.25">
      <c r="B2989" s="172">
        <v>2978</v>
      </c>
      <c r="C2989" s="180"/>
      <c r="D2989" s="181"/>
      <c r="E2989" s="180"/>
      <c r="F2989" s="182"/>
    </row>
    <row r="2990" spans="2:6" x14ac:dyDescent="0.25">
      <c r="B2990" s="176">
        <v>2979</v>
      </c>
      <c r="C2990" s="177"/>
      <c r="D2990" s="178"/>
      <c r="E2990" s="177"/>
      <c r="F2990" s="179"/>
    </row>
    <row r="2991" spans="2:6" x14ac:dyDescent="0.25">
      <c r="B2991" s="172">
        <v>2980</v>
      </c>
      <c r="C2991" s="180"/>
      <c r="D2991" s="181"/>
      <c r="E2991" s="180"/>
      <c r="F2991" s="182"/>
    </row>
    <row r="2992" spans="2:6" x14ac:dyDescent="0.25">
      <c r="B2992" s="176">
        <v>2981</v>
      </c>
      <c r="C2992" s="177"/>
      <c r="D2992" s="178"/>
      <c r="E2992" s="177"/>
      <c r="F2992" s="179"/>
    </row>
    <row r="2993" spans="2:6" x14ac:dyDescent="0.25">
      <c r="B2993" s="172">
        <v>2982</v>
      </c>
      <c r="C2993" s="180"/>
      <c r="D2993" s="181"/>
      <c r="E2993" s="180"/>
      <c r="F2993" s="182"/>
    </row>
    <row r="2994" spans="2:6" x14ac:dyDescent="0.25">
      <c r="B2994" s="176">
        <v>2983</v>
      </c>
      <c r="C2994" s="177"/>
      <c r="D2994" s="178"/>
      <c r="E2994" s="177"/>
      <c r="F2994" s="179"/>
    </row>
    <row r="2995" spans="2:6" x14ac:dyDescent="0.25">
      <c r="B2995" s="172">
        <v>2984</v>
      </c>
      <c r="C2995" s="180"/>
      <c r="D2995" s="181"/>
      <c r="E2995" s="180"/>
      <c r="F2995" s="182"/>
    </row>
    <row r="2996" spans="2:6" x14ac:dyDescent="0.25">
      <c r="B2996" s="176">
        <v>2985</v>
      </c>
      <c r="C2996" s="177"/>
      <c r="D2996" s="178"/>
      <c r="E2996" s="177"/>
      <c r="F2996" s="179"/>
    </row>
    <row r="2997" spans="2:6" x14ac:dyDescent="0.25">
      <c r="B2997" s="172">
        <v>2986</v>
      </c>
      <c r="C2997" s="180"/>
      <c r="D2997" s="181"/>
      <c r="E2997" s="180"/>
      <c r="F2997" s="182"/>
    </row>
    <row r="2998" spans="2:6" x14ac:dyDescent="0.25">
      <c r="B2998" s="176">
        <v>2987</v>
      </c>
      <c r="C2998" s="177"/>
      <c r="D2998" s="178"/>
      <c r="E2998" s="177"/>
      <c r="F2998" s="179"/>
    </row>
    <row r="2999" spans="2:6" x14ac:dyDescent="0.25">
      <c r="B2999" s="172">
        <v>2988</v>
      </c>
      <c r="C2999" s="180"/>
      <c r="D2999" s="181"/>
      <c r="E2999" s="180"/>
      <c r="F2999" s="182"/>
    </row>
    <row r="3000" spans="2:6" x14ac:dyDescent="0.25">
      <c r="B3000" s="176">
        <v>2989</v>
      </c>
      <c r="C3000" s="177"/>
      <c r="D3000" s="178"/>
      <c r="E3000" s="177"/>
      <c r="F3000" s="179"/>
    </row>
    <row r="3001" spans="2:6" x14ac:dyDescent="0.25">
      <c r="B3001" s="172">
        <v>2990</v>
      </c>
      <c r="C3001" s="180"/>
      <c r="D3001" s="181"/>
      <c r="E3001" s="180"/>
      <c r="F3001" s="182"/>
    </row>
    <row r="3002" spans="2:6" x14ac:dyDescent="0.25">
      <c r="B3002" s="176">
        <v>2991</v>
      </c>
      <c r="C3002" s="177"/>
      <c r="D3002" s="178"/>
      <c r="E3002" s="177"/>
      <c r="F3002" s="179"/>
    </row>
    <row r="3003" spans="2:6" x14ac:dyDescent="0.25">
      <c r="B3003" s="172">
        <v>2992</v>
      </c>
      <c r="C3003" s="180"/>
      <c r="D3003" s="181"/>
      <c r="E3003" s="180"/>
      <c r="F3003" s="182"/>
    </row>
    <row r="3004" spans="2:6" x14ac:dyDescent="0.25">
      <c r="B3004" s="176">
        <v>2993</v>
      </c>
      <c r="C3004" s="177"/>
      <c r="D3004" s="178"/>
      <c r="E3004" s="177"/>
      <c r="F3004" s="179"/>
    </row>
    <row r="3005" spans="2:6" x14ac:dyDescent="0.25">
      <c r="B3005" s="172">
        <v>2994</v>
      </c>
      <c r="C3005" s="180"/>
      <c r="D3005" s="181"/>
      <c r="E3005" s="180"/>
      <c r="F3005" s="182"/>
    </row>
    <row r="3006" spans="2:6" x14ac:dyDescent="0.25">
      <c r="B3006" s="176">
        <v>2995</v>
      </c>
      <c r="C3006" s="177"/>
      <c r="D3006" s="178"/>
      <c r="E3006" s="177"/>
      <c r="F3006" s="179"/>
    </row>
    <row r="3007" spans="2:6" x14ac:dyDescent="0.25">
      <c r="B3007" s="172">
        <v>2996</v>
      </c>
      <c r="C3007" s="180"/>
      <c r="D3007" s="181"/>
      <c r="E3007" s="180"/>
      <c r="F3007" s="182"/>
    </row>
    <row r="3008" spans="2:6" x14ac:dyDescent="0.25">
      <c r="B3008" s="176">
        <v>2997</v>
      </c>
      <c r="C3008" s="177"/>
      <c r="D3008" s="178"/>
      <c r="E3008" s="177"/>
      <c r="F3008" s="179"/>
    </row>
    <row r="3009" spans="2:6" x14ac:dyDescent="0.25">
      <c r="B3009" s="172">
        <v>2998</v>
      </c>
      <c r="C3009" s="180"/>
      <c r="D3009" s="181"/>
      <c r="E3009" s="180"/>
      <c r="F3009" s="182"/>
    </row>
    <row r="3010" spans="2:6" x14ac:dyDescent="0.25">
      <c r="B3010" s="176">
        <v>2999</v>
      </c>
      <c r="C3010" s="177"/>
      <c r="D3010" s="178"/>
      <c r="E3010" s="177"/>
      <c r="F3010" s="179"/>
    </row>
    <row r="3011" spans="2:6" x14ac:dyDescent="0.25">
      <c r="B3011" s="172">
        <v>3000</v>
      </c>
      <c r="C3011" s="180"/>
      <c r="D3011" s="181"/>
      <c r="E3011" s="180"/>
      <c r="F3011" s="182"/>
    </row>
    <row r="3012" spans="2:6" x14ac:dyDescent="0.25">
      <c r="B3012" s="176">
        <v>3001</v>
      </c>
      <c r="C3012" s="177"/>
      <c r="D3012" s="178"/>
      <c r="E3012" s="177"/>
      <c r="F3012" s="179"/>
    </row>
    <row r="3013" spans="2:6" x14ac:dyDescent="0.25">
      <c r="B3013" s="172">
        <v>3002</v>
      </c>
      <c r="C3013" s="180"/>
      <c r="D3013" s="181"/>
      <c r="E3013" s="180"/>
      <c r="F3013" s="182"/>
    </row>
    <row r="3014" spans="2:6" x14ac:dyDescent="0.25">
      <c r="B3014" s="176">
        <v>3003</v>
      </c>
      <c r="C3014" s="177"/>
      <c r="D3014" s="178"/>
      <c r="E3014" s="177"/>
      <c r="F3014" s="179"/>
    </row>
    <row r="3015" spans="2:6" x14ac:dyDescent="0.25">
      <c r="B3015" s="172">
        <v>3004</v>
      </c>
      <c r="C3015" s="180"/>
      <c r="D3015" s="181"/>
      <c r="E3015" s="180"/>
      <c r="F3015" s="182"/>
    </row>
    <row r="3016" spans="2:6" x14ac:dyDescent="0.25">
      <c r="B3016" s="176">
        <v>3005</v>
      </c>
      <c r="C3016" s="177"/>
      <c r="D3016" s="178"/>
      <c r="E3016" s="177"/>
      <c r="F3016" s="179"/>
    </row>
    <row r="3017" spans="2:6" x14ac:dyDescent="0.25">
      <c r="B3017" s="172">
        <v>3006</v>
      </c>
      <c r="C3017" s="180"/>
      <c r="D3017" s="181"/>
      <c r="E3017" s="180"/>
      <c r="F3017" s="182"/>
    </row>
    <row r="3018" spans="2:6" x14ac:dyDescent="0.25">
      <c r="B3018" s="176">
        <v>3007</v>
      </c>
      <c r="C3018" s="177"/>
      <c r="D3018" s="178"/>
      <c r="E3018" s="177"/>
      <c r="F3018" s="179"/>
    </row>
    <row r="3019" spans="2:6" x14ac:dyDescent="0.25">
      <c r="B3019" s="172">
        <v>3008</v>
      </c>
      <c r="C3019" s="180"/>
      <c r="D3019" s="181"/>
      <c r="E3019" s="180"/>
      <c r="F3019" s="182"/>
    </row>
    <row r="3020" spans="2:6" x14ac:dyDescent="0.25">
      <c r="B3020" s="176">
        <v>3009</v>
      </c>
      <c r="C3020" s="177"/>
      <c r="D3020" s="178"/>
      <c r="E3020" s="177"/>
      <c r="F3020" s="179"/>
    </row>
    <row r="3021" spans="2:6" x14ac:dyDescent="0.25">
      <c r="B3021" s="172">
        <v>3010</v>
      </c>
      <c r="C3021" s="180"/>
      <c r="D3021" s="181"/>
      <c r="E3021" s="180"/>
      <c r="F3021" s="182"/>
    </row>
    <row r="3022" spans="2:6" x14ac:dyDescent="0.25">
      <c r="B3022" s="176">
        <v>3011</v>
      </c>
      <c r="C3022" s="177"/>
      <c r="D3022" s="178"/>
      <c r="E3022" s="177"/>
      <c r="F3022" s="179"/>
    </row>
    <row r="3023" spans="2:6" x14ac:dyDescent="0.25">
      <c r="B3023" s="172">
        <v>3012</v>
      </c>
      <c r="C3023" s="180"/>
      <c r="D3023" s="181"/>
      <c r="E3023" s="180"/>
      <c r="F3023" s="182"/>
    </row>
    <row r="3024" spans="2:6" x14ac:dyDescent="0.25">
      <c r="B3024" s="176">
        <v>3013</v>
      </c>
      <c r="C3024" s="177"/>
      <c r="D3024" s="178"/>
      <c r="E3024" s="177"/>
      <c r="F3024" s="179"/>
    </row>
    <row r="3025" spans="2:6" x14ac:dyDescent="0.25">
      <c r="B3025" s="172">
        <v>3014</v>
      </c>
      <c r="C3025" s="180"/>
      <c r="D3025" s="181"/>
      <c r="E3025" s="180"/>
      <c r="F3025" s="182"/>
    </row>
    <row r="3026" spans="2:6" x14ac:dyDescent="0.25">
      <c r="B3026" s="176">
        <v>3015</v>
      </c>
      <c r="C3026" s="177"/>
      <c r="D3026" s="178"/>
      <c r="E3026" s="177"/>
      <c r="F3026" s="179"/>
    </row>
    <row r="3027" spans="2:6" x14ac:dyDescent="0.25">
      <c r="B3027" s="172">
        <v>3016</v>
      </c>
      <c r="C3027" s="180"/>
      <c r="D3027" s="181"/>
      <c r="E3027" s="180"/>
      <c r="F3027" s="182"/>
    </row>
    <row r="3028" spans="2:6" x14ac:dyDescent="0.25">
      <c r="B3028" s="176">
        <v>3017</v>
      </c>
      <c r="C3028" s="177"/>
      <c r="D3028" s="178"/>
      <c r="E3028" s="177"/>
      <c r="F3028" s="179"/>
    </row>
    <row r="3029" spans="2:6" x14ac:dyDescent="0.25">
      <c r="B3029" s="172">
        <v>3018</v>
      </c>
      <c r="C3029" s="180"/>
      <c r="D3029" s="181"/>
      <c r="E3029" s="180"/>
      <c r="F3029" s="182"/>
    </row>
    <row r="3030" spans="2:6" x14ac:dyDescent="0.25">
      <c r="B3030" s="176">
        <v>3019</v>
      </c>
      <c r="C3030" s="177"/>
      <c r="D3030" s="178"/>
      <c r="E3030" s="177"/>
      <c r="F3030" s="179"/>
    </row>
    <row r="3031" spans="2:6" x14ac:dyDescent="0.25">
      <c r="B3031" s="172">
        <v>3020</v>
      </c>
      <c r="C3031" s="180"/>
      <c r="D3031" s="181"/>
      <c r="E3031" s="180"/>
      <c r="F3031" s="182"/>
    </row>
    <row r="3032" spans="2:6" x14ac:dyDescent="0.25">
      <c r="B3032" s="176">
        <v>3021</v>
      </c>
      <c r="C3032" s="177"/>
      <c r="D3032" s="178"/>
      <c r="E3032" s="177"/>
      <c r="F3032" s="179"/>
    </row>
    <row r="3033" spans="2:6" x14ac:dyDescent="0.25">
      <c r="B3033" s="172">
        <v>3022</v>
      </c>
      <c r="C3033" s="180"/>
      <c r="D3033" s="181"/>
      <c r="E3033" s="180"/>
      <c r="F3033" s="182"/>
    </row>
    <row r="3034" spans="2:6" x14ac:dyDescent="0.25">
      <c r="B3034" s="176">
        <v>3023</v>
      </c>
      <c r="C3034" s="177"/>
      <c r="D3034" s="178"/>
      <c r="E3034" s="177"/>
      <c r="F3034" s="179"/>
    </row>
    <row r="3035" spans="2:6" x14ac:dyDescent="0.25">
      <c r="B3035" s="172">
        <v>3024</v>
      </c>
      <c r="C3035" s="180"/>
      <c r="D3035" s="181"/>
      <c r="E3035" s="180"/>
      <c r="F3035" s="182"/>
    </row>
    <row r="3036" spans="2:6" x14ac:dyDescent="0.25">
      <c r="B3036" s="176">
        <v>3025</v>
      </c>
      <c r="C3036" s="177"/>
      <c r="D3036" s="178"/>
      <c r="E3036" s="177"/>
      <c r="F3036" s="179"/>
    </row>
    <row r="3037" spans="2:6" x14ac:dyDescent="0.25">
      <c r="B3037" s="172">
        <v>3026</v>
      </c>
      <c r="C3037" s="180"/>
      <c r="D3037" s="181"/>
      <c r="E3037" s="180"/>
      <c r="F3037" s="182"/>
    </row>
    <row r="3038" spans="2:6" x14ac:dyDescent="0.25">
      <c r="B3038" s="176">
        <v>3027</v>
      </c>
      <c r="C3038" s="177"/>
      <c r="D3038" s="178"/>
      <c r="E3038" s="177"/>
      <c r="F3038" s="179"/>
    </row>
    <row r="3039" spans="2:6" x14ac:dyDescent="0.25">
      <c r="B3039" s="172">
        <v>3028</v>
      </c>
      <c r="C3039" s="180"/>
      <c r="D3039" s="181"/>
      <c r="E3039" s="180"/>
      <c r="F3039" s="182"/>
    </row>
    <row r="3040" spans="2:6" x14ac:dyDescent="0.25">
      <c r="B3040" s="176">
        <v>3029</v>
      </c>
      <c r="C3040" s="177"/>
      <c r="D3040" s="178"/>
      <c r="E3040" s="177"/>
      <c r="F3040" s="179"/>
    </row>
    <row r="3041" spans="2:6" x14ac:dyDescent="0.25">
      <c r="B3041" s="172">
        <v>3030</v>
      </c>
      <c r="C3041" s="180"/>
      <c r="D3041" s="181"/>
      <c r="E3041" s="180"/>
      <c r="F3041" s="182"/>
    </row>
    <row r="3042" spans="2:6" x14ac:dyDescent="0.25">
      <c r="B3042" s="176">
        <v>3031</v>
      </c>
      <c r="C3042" s="177"/>
      <c r="D3042" s="178"/>
      <c r="E3042" s="177"/>
      <c r="F3042" s="179"/>
    </row>
    <row r="3043" spans="2:6" x14ac:dyDescent="0.25">
      <c r="B3043" s="172">
        <v>3032</v>
      </c>
      <c r="C3043" s="180"/>
      <c r="D3043" s="181"/>
      <c r="E3043" s="180"/>
      <c r="F3043" s="182"/>
    </row>
    <row r="3044" spans="2:6" x14ac:dyDescent="0.25">
      <c r="B3044" s="176">
        <v>3033</v>
      </c>
      <c r="C3044" s="177"/>
      <c r="D3044" s="178"/>
      <c r="E3044" s="177"/>
      <c r="F3044" s="179"/>
    </row>
    <row r="3045" spans="2:6" x14ac:dyDescent="0.25">
      <c r="B3045" s="172">
        <v>3034</v>
      </c>
      <c r="C3045" s="180"/>
      <c r="D3045" s="181"/>
      <c r="E3045" s="180"/>
      <c r="F3045" s="182"/>
    </row>
    <row r="3046" spans="2:6" x14ac:dyDescent="0.25">
      <c r="B3046" s="176">
        <v>3035</v>
      </c>
      <c r="C3046" s="177"/>
      <c r="D3046" s="178"/>
      <c r="E3046" s="177"/>
      <c r="F3046" s="179"/>
    </row>
    <row r="3047" spans="2:6" x14ac:dyDescent="0.25">
      <c r="B3047" s="172">
        <v>3036</v>
      </c>
      <c r="C3047" s="180"/>
      <c r="D3047" s="181"/>
      <c r="E3047" s="180"/>
      <c r="F3047" s="182"/>
    </row>
    <row r="3048" spans="2:6" x14ac:dyDescent="0.25">
      <c r="B3048" s="176">
        <v>3037</v>
      </c>
      <c r="C3048" s="177"/>
      <c r="D3048" s="178"/>
      <c r="E3048" s="177"/>
      <c r="F3048" s="179"/>
    </row>
    <row r="3049" spans="2:6" x14ac:dyDescent="0.25">
      <c r="B3049" s="172">
        <v>3038</v>
      </c>
      <c r="C3049" s="180"/>
      <c r="D3049" s="181"/>
      <c r="E3049" s="180"/>
      <c r="F3049" s="182"/>
    </row>
    <row r="3050" spans="2:6" x14ac:dyDescent="0.25">
      <c r="B3050" s="176">
        <v>3039</v>
      </c>
      <c r="C3050" s="177"/>
      <c r="D3050" s="178"/>
      <c r="E3050" s="177"/>
      <c r="F3050" s="179"/>
    </row>
    <row r="3051" spans="2:6" x14ac:dyDescent="0.25">
      <c r="B3051" s="172">
        <v>3040</v>
      </c>
      <c r="C3051" s="180"/>
      <c r="D3051" s="181"/>
      <c r="E3051" s="180"/>
      <c r="F3051" s="182"/>
    </row>
    <row r="3052" spans="2:6" x14ac:dyDescent="0.25">
      <c r="B3052" s="176">
        <v>3041</v>
      </c>
      <c r="C3052" s="177"/>
      <c r="D3052" s="178"/>
      <c r="E3052" s="177"/>
      <c r="F3052" s="179"/>
    </row>
    <row r="3053" spans="2:6" x14ac:dyDescent="0.25">
      <c r="B3053" s="172">
        <v>3042</v>
      </c>
      <c r="C3053" s="180"/>
      <c r="D3053" s="181"/>
      <c r="E3053" s="180"/>
      <c r="F3053" s="182"/>
    </row>
    <row r="3054" spans="2:6" x14ac:dyDescent="0.25">
      <c r="B3054" s="176">
        <v>3043</v>
      </c>
      <c r="C3054" s="177"/>
      <c r="D3054" s="178"/>
      <c r="E3054" s="177"/>
      <c r="F3054" s="179"/>
    </row>
    <row r="3055" spans="2:6" x14ac:dyDescent="0.25">
      <c r="B3055" s="172">
        <v>3044</v>
      </c>
      <c r="C3055" s="180"/>
      <c r="D3055" s="181"/>
      <c r="E3055" s="180"/>
      <c r="F3055" s="182"/>
    </row>
    <row r="3056" spans="2:6" x14ac:dyDescent="0.25">
      <c r="B3056" s="176">
        <v>3045</v>
      </c>
      <c r="C3056" s="177"/>
      <c r="D3056" s="178"/>
      <c r="E3056" s="177"/>
      <c r="F3056" s="179"/>
    </row>
    <row r="3057" spans="2:6" x14ac:dyDescent="0.25">
      <c r="B3057" s="172">
        <v>3046</v>
      </c>
      <c r="C3057" s="180"/>
      <c r="D3057" s="181"/>
      <c r="E3057" s="180"/>
      <c r="F3057" s="182"/>
    </row>
    <row r="3058" spans="2:6" x14ac:dyDescent="0.25">
      <c r="B3058" s="176">
        <v>3047</v>
      </c>
      <c r="C3058" s="177"/>
      <c r="D3058" s="178"/>
      <c r="E3058" s="177"/>
      <c r="F3058" s="179"/>
    </row>
    <row r="3059" spans="2:6" x14ac:dyDescent="0.25">
      <c r="B3059" s="172">
        <v>3048</v>
      </c>
      <c r="C3059" s="180"/>
      <c r="D3059" s="181"/>
      <c r="E3059" s="180"/>
      <c r="F3059" s="182"/>
    </row>
    <row r="3060" spans="2:6" x14ac:dyDescent="0.25">
      <c r="B3060" s="176">
        <v>3049</v>
      </c>
      <c r="C3060" s="177"/>
      <c r="D3060" s="178"/>
      <c r="E3060" s="177"/>
      <c r="F3060" s="179"/>
    </row>
    <row r="3061" spans="2:6" x14ac:dyDescent="0.25">
      <c r="B3061" s="172">
        <v>3050</v>
      </c>
      <c r="C3061" s="180"/>
      <c r="D3061" s="181"/>
      <c r="E3061" s="180"/>
      <c r="F3061" s="182"/>
    </row>
    <row r="3062" spans="2:6" x14ac:dyDescent="0.25">
      <c r="B3062" s="176">
        <v>3051</v>
      </c>
      <c r="C3062" s="177"/>
      <c r="D3062" s="178"/>
      <c r="E3062" s="177"/>
      <c r="F3062" s="179"/>
    </row>
    <row r="3063" spans="2:6" x14ac:dyDescent="0.25">
      <c r="B3063" s="172">
        <v>3052</v>
      </c>
      <c r="C3063" s="180"/>
      <c r="D3063" s="181"/>
      <c r="E3063" s="180"/>
      <c r="F3063" s="182"/>
    </row>
    <row r="3064" spans="2:6" x14ac:dyDescent="0.25">
      <c r="B3064" s="176">
        <v>3053</v>
      </c>
      <c r="C3064" s="177"/>
      <c r="D3064" s="178"/>
      <c r="E3064" s="177"/>
      <c r="F3064" s="179"/>
    </row>
    <row r="3065" spans="2:6" x14ac:dyDescent="0.25">
      <c r="B3065" s="172">
        <v>3054</v>
      </c>
      <c r="C3065" s="180"/>
      <c r="D3065" s="181"/>
      <c r="E3065" s="180"/>
      <c r="F3065" s="182"/>
    </row>
    <row r="3066" spans="2:6" x14ac:dyDescent="0.25">
      <c r="B3066" s="176">
        <v>3055</v>
      </c>
      <c r="C3066" s="177"/>
      <c r="D3066" s="178"/>
      <c r="E3066" s="177"/>
      <c r="F3066" s="179"/>
    </row>
    <row r="3067" spans="2:6" x14ac:dyDescent="0.25">
      <c r="B3067" s="172">
        <v>3056</v>
      </c>
      <c r="C3067" s="180"/>
      <c r="D3067" s="181"/>
      <c r="E3067" s="180"/>
      <c r="F3067" s="182"/>
    </row>
    <row r="3068" spans="2:6" x14ac:dyDescent="0.25">
      <c r="B3068" s="176">
        <v>3057</v>
      </c>
      <c r="C3068" s="177"/>
      <c r="D3068" s="178"/>
      <c r="E3068" s="177"/>
      <c r="F3068" s="179"/>
    </row>
    <row r="3069" spans="2:6" x14ac:dyDescent="0.25">
      <c r="B3069" s="172">
        <v>3058</v>
      </c>
      <c r="C3069" s="180"/>
      <c r="D3069" s="181"/>
      <c r="E3069" s="180"/>
      <c r="F3069" s="182"/>
    </row>
    <row r="3070" spans="2:6" x14ac:dyDescent="0.25">
      <c r="B3070" s="176">
        <v>3059</v>
      </c>
      <c r="C3070" s="177"/>
      <c r="D3070" s="178"/>
      <c r="E3070" s="177"/>
      <c r="F3070" s="179"/>
    </row>
    <row r="3071" spans="2:6" x14ac:dyDescent="0.25">
      <c r="B3071" s="172">
        <v>3060</v>
      </c>
      <c r="C3071" s="180"/>
      <c r="D3071" s="181"/>
      <c r="E3071" s="180"/>
      <c r="F3071" s="182"/>
    </row>
    <row r="3072" spans="2:6" x14ac:dyDescent="0.25">
      <c r="B3072" s="176">
        <v>3061</v>
      </c>
      <c r="C3072" s="177"/>
      <c r="D3072" s="178"/>
      <c r="E3072" s="177"/>
      <c r="F3072" s="179"/>
    </row>
    <row r="3073" spans="2:6" x14ac:dyDescent="0.25">
      <c r="B3073" s="172">
        <v>3062</v>
      </c>
      <c r="C3073" s="180"/>
      <c r="D3073" s="181"/>
      <c r="E3073" s="180"/>
      <c r="F3073" s="182"/>
    </row>
    <row r="3074" spans="2:6" x14ac:dyDescent="0.25">
      <c r="B3074" s="176">
        <v>3063</v>
      </c>
      <c r="C3074" s="177"/>
      <c r="D3074" s="178"/>
      <c r="E3074" s="177"/>
      <c r="F3074" s="179"/>
    </row>
    <row r="3075" spans="2:6" x14ac:dyDescent="0.25">
      <c r="B3075" s="172">
        <v>3064</v>
      </c>
      <c r="C3075" s="180"/>
      <c r="D3075" s="181"/>
      <c r="E3075" s="180"/>
      <c r="F3075" s="182"/>
    </row>
    <row r="3076" spans="2:6" x14ac:dyDescent="0.25">
      <c r="B3076" s="176">
        <v>3065</v>
      </c>
      <c r="C3076" s="177"/>
      <c r="D3076" s="178"/>
      <c r="E3076" s="177"/>
      <c r="F3076" s="179"/>
    </row>
    <row r="3077" spans="2:6" x14ac:dyDescent="0.25">
      <c r="B3077" s="172">
        <v>3066</v>
      </c>
      <c r="C3077" s="180"/>
      <c r="D3077" s="181"/>
      <c r="E3077" s="180"/>
      <c r="F3077" s="182"/>
    </row>
    <row r="3078" spans="2:6" x14ac:dyDescent="0.25">
      <c r="B3078" s="176">
        <v>3067</v>
      </c>
      <c r="C3078" s="177"/>
      <c r="D3078" s="178"/>
      <c r="E3078" s="177"/>
      <c r="F3078" s="179"/>
    </row>
    <row r="3079" spans="2:6" x14ac:dyDescent="0.25">
      <c r="B3079" s="172">
        <v>3068</v>
      </c>
      <c r="C3079" s="180"/>
      <c r="D3079" s="181"/>
      <c r="E3079" s="180"/>
      <c r="F3079" s="182"/>
    </row>
    <row r="3080" spans="2:6" x14ac:dyDescent="0.25">
      <c r="B3080" s="176">
        <v>3069</v>
      </c>
      <c r="C3080" s="177"/>
      <c r="D3080" s="178"/>
      <c r="E3080" s="177"/>
      <c r="F3080" s="179"/>
    </row>
    <row r="3081" spans="2:6" x14ac:dyDescent="0.25">
      <c r="B3081" s="172">
        <v>3070</v>
      </c>
      <c r="C3081" s="180"/>
      <c r="D3081" s="181"/>
      <c r="E3081" s="180"/>
      <c r="F3081" s="182"/>
    </row>
    <row r="3082" spans="2:6" x14ac:dyDescent="0.25">
      <c r="B3082" s="176">
        <v>3071</v>
      </c>
      <c r="C3082" s="177"/>
      <c r="D3082" s="178"/>
      <c r="E3082" s="177"/>
      <c r="F3082" s="179"/>
    </row>
    <row r="3083" spans="2:6" x14ac:dyDescent="0.25">
      <c r="B3083" s="172">
        <v>3072</v>
      </c>
      <c r="C3083" s="180"/>
      <c r="D3083" s="181"/>
      <c r="E3083" s="180"/>
      <c r="F3083" s="182"/>
    </row>
    <row r="3084" spans="2:6" x14ac:dyDescent="0.25">
      <c r="B3084" s="176">
        <v>3073</v>
      </c>
      <c r="C3084" s="177"/>
      <c r="D3084" s="178"/>
      <c r="E3084" s="177"/>
      <c r="F3084" s="179"/>
    </row>
    <row r="3085" spans="2:6" x14ac:dyDescent="0.25">
      <c r="B3085" s="172">
        <v>3074</v>
      </c>
      <c r="C3085" s="180"/>
      <c r="D3085" s="181"/>
      <c r="E3085" s="180"/>
      <c r="F3085" s="182"/>
    </row>
    <row r="3086" spans="2:6" x14ac:dyDescent="0.25">
      <c r="B3086" s="176">
        <v>3075</v>
      </c>
      <c r="C3086" s="177"/>
      <c r="D3086" s="178"/>
      <c r="E3086" s="177"/>
      <c r="F3086" s="179"/>
    </row>
    <row r="3087" spans="2:6" x14ac:dyDescent="0.25">
      <c r="B3087" s="172">
        <v>3076</v>
      </c>
      <c r="C3087" s="180"/>
      <c r="D3087" s="181"/>
      <c r="E3087" s="180"/>
      <c r="F3087" s="182"/>
    </row>
    <row r="3088" spans="2:6" x14ac:dyDescent="0.25">
      <c r="B3088" s="176">
        <v>3077</v>
      </c>
      <c r="C3088" s="177"/>
      <c r="D3088" s="178"/>
      <c r="E3088" s="177"/>
      <c r="F3088" s="179"/>
    </row>
    <row r="3089" spans="2:6" x14ac:dyDescent="0.25">
      <c r="B3089" s="172">
        <v>3078</v>
      </c>
      <c r="C3089" s="180"/>
      <c r="D3089" s="181"/>
      <c r="E3089" s="180"/>
      <c r="F3089" s="182"/>
    </row>
    <row r="3090" spans="2:6" x14ac:dyDescent="0.25">
      <c r="B3090" s="176">
        <v>3079</v>
      </c>
      <c r="C3090" s="177"/>
      <c r="D3090" s="178"/>
      <c r="E3090" s="177"/>
      <c r="F3090" s="179"/>
    </row>
    <row r="3091" spans="2:6" x14ac:dyDescent="0.25">
      <c r="B3091" s="172">
        <v>3080</v>
      </c>
      <c r="C3091" s="180"/>
      <c r="D3091" s="181"/>
      <c r="E3091" s="180"/>
      <c r="F3091" s="182"/>
    </row>
    <row r="3092" spans="2:6" x14ac:dyDescent="0.25">
      <c r="B3092" s="176">
        <v>3081</v>
      </c>
      <c r="C3092" s="177"/>
      <c r="D3092" s="178"/>
      <c r="E3092" s="177"/>
      <c r="F3092" s="179"/>
    </row>
    <row r="3093" spans="2:6" x14ac:dyDescent="0.25">
      <c r="B3093" s="172">
        <v>3082</v>
      </c>
      <c r="C3093" s="180"/>
      <c r="D3093" s="181"/>
      <c r="E3093" s="180"/>
      <c r="F3093" s="182"/>
    </row>
    <row r="3094" spans="2:6" x14ac:dyDescent="0.25">
      <c r="B3094" s="176">
        <v>3083</v>
      </c>
      <c r="C3094" s="177"/>
      <c r="D3094" s="178"/>
      <c r="E3094" s="177"/>
      <c r="F3094" s="179"/>
    </row>
    <row r="3095" spans="2:6" x14ac:dyDescent="0.25">
      <c r="B3095" s="172">
        <v>3084</v>
      </c>
      <c r="C3095" s="180"/>
      <c r="D3095" s="181"/>
      <c r="E3095" s="180"/>
      <c r="F3095" s="182"/>
    </row>
    <row r="3096" spans="2:6" x14ac:dyDescent="0.25">
      <c r="B3096" s="176">
        <v>3085</v>
      </c>
      <c r="C3096" s="177"/>
      <c r="D3096" s="178"/>
      <c r="E3096" s="177"/>
      <c r="F3096" s="179"/>
    </row>
    <row r="3097" spans="2:6" x14ac:dyDescent="0.25">
      <c r="B3097" s="172">
        <v>3086</v>
      </c>
      <c r="C3097" s="180"/>
      <c r="D3097" s="181"/>
      <c r="E3097" s="180"/>
      <c r="F3097" s="182"/>
    </row>
    <row r="3098" spans="2:6" x14ac:dyDescent="0.25">
      <c r="B3098" s="176">
        <v>3087</v>
      </c>
      <c r="C3098" s="177"/>
      <c r="D3098" s="178"/>
      <c r="E3098" s="177"/>
      <c r="F3098" s="179"/>
    </row>
    <row r="3099" spans="2:6" x14ac:dyDescent="0.25">
      <c r="B3099" s="172">
        <v>3088</v>
      </c>
      <c r="C3099" s="180"/>
      <c r="D3099" s="181"/>
      <c r="E3099" s="180"/>
      <c r="F3099" s="182"/>
    </row>
    <row r="3100" spans="2:6" x14ac:dyDescent="0.25">
      <c r="B3100" s="176">
        <v>3089</v>
      </c>
      <c r="C3100" s="177"/>
      <c r="D3100" s="178"/>
      <c r="E3100" s="177"/>
      <c r="F3100" s="179"/>
    </row>
    <row r="3101" spans="2:6" x14ac:dyDescent="0.25">
      <c r="B3101" s="172">
        <v>3090</v>
      </c>
      <c r="C3101" s="180"/>
      <c r="D3101" s="181"/>
      <c r="E3101" s="180"/>
      <c r="F3101" s="182"/>
    </row>
    <row r="3102" spans="2:6" x14ac:dyDescent="0.25">
      <c r="B3102" s="176">
        <v>3091</v>
      </c>
      <c r="C3102" s="177"/>
      <c r="D3102" s="178"/>
      <c r="E3102" s="177"/>
      <c r="F3102" s="179"/>
    </row>
    <row r="3103" spans="2:6" x14ac:dyDescent="0.25">
      <c r="B3103" s="172">
        <v>3092</v>
      </c>
      <c r="C3103" s="180"/>
      <c r="D3103" s="181"/>
      <c r="E3103" s="180"/>
      <c r="F3103" s="182"/>
    </row>
    <row r="3104" spans="2:6" x14ac:dyDescent="0.25">
      <c r="B3104" s="176">
        <v>3093</v>
      </c>
      <c r="C3104" s="177"/>
      <c r="D3104" s="178"/>
      <c r="E3104" s="177"/>
      <c r="F3104" s="179"/>
    </row>
    <row r="3105" spans="2:6" x14ac:dyDescent="0.25">
      <c r="B3105" s="172">
        <v>3094</v>
      </c>
      <c r="C3105" s="180"/>
      <c r="D3105" s="181"/>
      <c r="E3105" s="180"/>
      <c r="F3105" s="182"/>
    </row>
    <row r="3106" spans="2:6" x14ac:dyDescent="0.25">
      <c r="B3106" s="176">
        <v>3095</v>
      </c>
      <c r="C3106" s="177"/>
      <c r="D3106" s="178"/>
      <c r="E3106" s="177"/>
      <c r="F3106" s="179"/>
    </row>
    <row r="3107" spans="2:6" x14ac:dyDescent="0.25">
      <c r="B3107" s="172">
        <v>3096</v>
      </c>
      <c r="C3107" s="180"/>
      <c r="D3107" s="181"/>
      <c r="E3107" s="180"/>
      <c r="F3107" s="182"/>
    </row>
    <row r="3108" spans="2:6" x14ac:dyDescent="0.25">
      <c r="B3108" s="176">
        <v>3097</v>
      </c>
      <c r="C3108" s="177"/>
      <c r="D3108" s="178"/>
      <c r="E3108" s="177"/>
      <c r="F3108" s="179"/>
    </row>
    <row r="3109" spans="2:6" x14ac:dyDescent="0.25">
      <c r="B3109" s="172">
        <v>3098</v>
      </c>
      <c r="C3109" s="180"/>
      <c r="D3109" s="181"/>
      <c r="E3109" s="180"/>
      <c r="F3109" s="182"/>
    </row>
    <row r="3110" spans="2:6" x14ac:dyDescent="0.25">
      <c r="B3110" s="176">
        <v>3099</v>
      </c>
      <c r="C3110" s="177"/>
      <c r="D3110" s="178"/>
      <c r="E3110" s="177"/>
      <c r="F3110" s="179"/>
    </row>
    <row r="3111" spans="2:6" x14ac:dyDescent="0.25">
      <c r="B3111" s="172">
        <v>3100</v>
      </c>
      <c r="C3111" s="180"/>
      <c r="D3111" s="181"/>
      <c r="E3111" s="180"/>
      <c r="F3111" s="182"/>
    </row>
    <row r="3112" spans="2:6" x14ac:dyDescent="0.25">
      <c r="B3112" s="176">
        <v>3101</v>
      </c>
      <c r="C3112" s="177"/>
      <c r="D3112" s="178"/>
      <c r="E3112" s="177"/>
      <c r="F3112" s="179"/>
    </row>
    <row r="3113" spans="2:6" x14ac:dyDescent="0.25">
      <c r="B3113" s="172">
        <v>3102</v>
      </c>
      <c r="C3113" s="180"/>
      <c r="D3113" s="181"/>
      <c r="E3113" s="180"/>
      <c r="F3113" s="182"/>
    </row>
    <row r="3114" spans="2:6" x14ac:dyDescent="0.25">
      <c r="B3114" s="176">
        <v>3103</v>
      </c>
      <c r="C3114" s="177"/>
      <c r="D3114" s="178"/>
      <c r="E3114" s="177"/>
      <c r="F3114" s="179"/>
    </row>
    <row r="3115" spans="2:6" x14ac:dyDescent="0.25">
      <c r="B3115" s="172">
        <v>3104</v>
      </c>
      <c r="C3115" s="180"/>
      <c r="D3115" s="181"/>
      <c r="E3115" s="180"/>
      <c r="F3115" s="182"/>
    </row>
    <row r="3116" spans="2:6" x14ac:dyDescent="0.25">
      <c r="B3116" s="176">
        <v>3105</v>
      </c>
      <c r="C3116" s="177"/>
      <c r="D3116" s="178"/>
      <c r="E3116" s="177"/>
      <c r="F3116" s="179"/>
    </row>
    <row r="3117" spans="2:6" x14ac:dyDescent="0.25">
      <c r="B3117" s="172">
        <v>3106</v>
      </c>
      <c r="C3117" s="180"/>
      <c r="D3117" s="181"/>
      <c r="E3117" s="180"/>
      <c r="F3117" s="182"/>
    </row>
    <row r="3118" spans="2:6" x14ac:dyDescent="0.25">
      <c r="B3118" s="176">
        <v>3107</v>
      </c>
      <c r="C3118" s="177"/>
      <c r="D3118" s="178"/>
      <c r="E3118" s="177"/>
      <c r="F3118" s="179"/>
    </row>
    <row r="3119" spans="2:6" x14ac:dyDescent="0.25">
      <c r="B3119" s="172">
        <v>3108</v>
      </c>
      <c r="C3119" s="180"/>
      <c r="D3119" s="181"/>
      <c r="E3119" s="180"/>
      <c r="F3119" s="182"/>
    </row>
    <row r="3120" spans="2:6" x14ac:dyDescent="0.25">
      <c r="B3120" s="176">
        <v>3109</v>
      </c>
      <c r="C3120" s="177"/>
      <c r="D3120" s="178"/>
      <c r="E3120" s="177"/>
      <c r="F3120" s="179"/>
    </row>
    <row r="3121" spans="2:6" x14ac:dyDescent="0.25">
      <c r="B3121" s="172">
        <v>3110</v>
      </c>
      <c r="C3121" s="180"/>
      <c r="D3121" s="181"/>
      <c r="E3121" s="180"/>
      <c r="F3121" s="182"/>
    </row>
    <row r="3122" spans="2:6" x14ac:dyDescent="0.25">
      <c r="B3122" s="176">
        <v>3111</v>
      </c>
      <c r="C3122" s="177"/>
      <c r="D3122" s="178"/>
      <c r="E3122" s="177"/>
      <c r="F3122" s="179"/>
    </row>
    <row r="3123" spans="2:6" x14ac:dyDescent="0.25">
      <c r="B3123" s="172">
        <v>3112</v>
      </c>
      <c r="C3123" s="180"/>
      <c r="D3123" s="181"/>
      <c r="E3123" s="180"/>
      <c r="F3123" s="182"/>
    </row>
    <row r="3124" spans="2:6" x14ac:dyDescent="0.25">
      <c r="B3124" s="176">
        <v>3113</v>
      </c>
      <c r="C3124" s="177"/>
      <c r="D3124" s="178"/>
      <c r="E3124" s="177"/>
      <c r="F3124" s="179"/>
    </row>
    <row r="3125" spans="2:6" x14ac:dyDescent="0.25">
      <c r="B3125" s="172">
        <v>3114</v>
      </c>
      <c r="C3125" s="180"/>
      <c r="D3125" s="181"/>
      <c r="E3125" s="180"/>
      <c r="F3125" s="182"/>
    </row>
    <row r="3126" spans="2:6" x14ac:dyDescent="0.25">
      <c r="B3126" s="176">
        <v>3115</v>
      </c>
      <c r="C3126" s="177"/>
      <c r="D3126" s="178"/>
      <c r="E3126" s="177"/>
      <c r="F3126" s="179"/>
    </row>
    <row r="3127" spans="2:6" x14ac:dyDescent="0.25">
      <c r="B3127" s="172">
        <v>3116</v>
      </c>
      <c r="C3127" s="180"/>
      <c r="D3127" s="181"/>
      <c r="E3127" s="180"/>
      <c r="F3127" s="182"/>
    </row>
    <row r="3128" spans="2:6" x14ac:dyDescent="0.25">
      <c r="B3128" s="176">
        <v>3117</v>
      </c>
      <c r="C3128" s="177"/>
      <c r="D3128" s="178"/>
      <c r="E3128" s="177"/>
      <c r="F3128" s="179"/>
    </row>
    <row r="3129" spans="2:6" x14ac:dyDescent="0.25">
      <c r="B3129" s="172">
        <v>3118</v>
      </c>
      <c r="C3129" s="180"/>
      <c r="D3129" s="181"/>
      <c r="E3129" s="180"/>
      <c r="F3129" s="182"/>
    </row>
    <row r="3130" spans="2:6" x14ac:dyDescent="0.25">
      <c r="B3130" s="176">
        <v>3119</v>
      </c>
      <c r="C3130" s="177"/>
      <c r="D3130" s="178"/>
      <c r="E3130" s="177"/>
      <c r="F3130" s="179"/>
    </row>
    <row r="3131" spans="2:6" x14ac:dyDescent="0.25">
      <c r="B3131" s="172">
        <v>3120</v>
      </c>
      <c r="C3131" s="180"/>
      <c r="D3131" s="181"/>
      <c r="E3131" s="180"/>
      <c r="F3131" s="182"/>
    </row>
    <row r="3132" spans="2:6" x14ac:dyDescent="0.25">
      <c r="B3132" s="176">
        <v>3121</v>
      </c>
      <c r="C3132" s="177"/>
      <c r="D3132" s="178"/>
      <c r="E3132" s="177"/>
      <c r="F3132" s="179"/>
    </row>
    <row r="3133" spans="2:6" x14ac:dyDescent="0.25">
      <c r="B3133" s="172">
        <v>3122</v>
      </c>
      <c r="C3133" s="180"/>
      <c r="D3133" s="181"/>
      <c r="E3133" s="180"/>
      <c r="F3133" s="182"/>
    </row>
    <row r="3134" spans="2:6" x14ac:dyDescent="0.25">
      <c r="B3134" s="176">
        <v>3123</v>
      </c>
      <c r="C3134" s="177"/>
      <c r="D3134" s="178"/>
      <c r="E3134" s="177"/>
      <c r="F3134" s="179"/>
    </row>
    <row r="3135" spans="2:6" x14ac:dyDescent="0.25">
      <c r="B3135" s="172">
        <v>3124</v>
      </c>
      <c r="C3135" s="180"/>
      <c r="D3135" s="181"/>
      <c r="E3135" s="180"/>
      <c r="F3135" s="182"/>
    </row>
    <row r="3136" spans="2:6" x14ac:dyDescent="0.25">
      <c r="B3136" s="176">
        <v>3125</v>
      </c>
      <c r="C3136" s="177"/>
      <c r="D3136" s="178"/>
      <c r="E3136" s="177"/>
      <c r="F3136" s="179"/>
    </row>
    <row r="3137" spans="2:6" x14ac:dyDescent="0.25">
      <c r="B3137" s="172">
        <v>3126</v>
      </c>
      <c r="C3137" s="180"/>
      <c r="D3137" s="181"/>
      <c r="E3137" s="180"/>
      <c r="F3137" s="182"/>
    </row>
    <row r="3138" spans="2:6" x14ac:dyDescent="0.25">
      <c r="B3138" s="176">
        <v>3127</v>
      </c>
      <c r="C3138" s="177"/>
      <c r="D3138" s="178"/>
      <c r="E3138" s="177"/>
      <c r="F3138" s="179"/>
    </row>
    <row r="3139" spans="2:6" x14ac:dyDescent="0.25">
      <c r="B3139" s="172">
        <v>3128</v>
      </c>
      <c r="C3139" s="180"/>
      <c r="D3139" s="181"/>
      <c r="E3139" s="180"/>
      <c r="F3139" s="182"/>
    </row>
    <row r="3140" spans="2:6" x14ac:dyDescent="0.25">
      <c r="B3140" s="176">
        <v>3129</v>
      </c>
      <c r="C3140" s="177"/>
      <c r="D3140" s="178"/>
      <c r="E3140" s="177"/>
      <c r="F3140" s="179"/>
    </row>
    <row r="3141" spans="2:6" x14ac:dyDescent="0.25">
      <c r="B3141" s="172">
        <v>3130</v>
      </c>
      <c r="C3141" s="180"/>
      <c r="D3141" s="181"/>
      <c r="E3141" s="180"/>
      <c r="F3141" s="182"/>
    </row>
    <row r="3142" spans="2:6" x14ac:dyDescent="0.25">
      <c r="B3142" s="176">
        <v>3131</v>
      </c>
      <c r="C3142" s="177"/>
      <c r="D3142" s="178"/>
      <c r="E3142" s="177"/>
      <c r="F3142" s="179"/>
    </row>
    <row r="3143" spans="2:6" x14ac:dyDescent="0.25">
      <c r="B3143" s="172">
        <v>3132</v>
      </c>
      <c r="C3143" s="180"/>
      <c r="D3143" s="181"/>
      <c r="E3143" s="180"/>
      <c r="F3143" s="182"/>
    </row>
    <row r="3144" spans="2:6" x14ac:dyDescent="0.25">
      <c r="B3144" s="176">
        <v>3133</v>
      </c>
      <c r="C3144" s="177"/>
      <c r="D3144" s="178"/>
      <c r="E3144" s="177"/>
      <c r="F3144" s="179"/>
    </row>
    <row r="3145" spans="2:6" x14ac:dyDescent="0.25">
      <c r="B3145" s="172">
        <v>3134</v>
      </c>
      <c r="C3145" s="180"/>
      <c r="D3145" s="181"/>
      <c r="E3145" s="180"/>
      <c r="F3145" s="182"/>
    </row>
    <row r="3146" spans="2:6" x14ac:dyDescent="0.25">
      <c r="B3146" s="176">
        <v>3135</v>
      </c>
      <c r="C3146" s="177"/>
      <c r="D3146" s="178"/>
      <c r="E3146" s="177"/>
      <c r="F3146" s="179"/>
    </row>
    <row r="3147" spans="2:6" x14ac:dyDescent="0.25">
      <c r="B3147" s="172">
        <v>3136</v>
      </c>
      <c r="C3147" s="180"/>
      <c r="D3147" s="181"/>
      <c r="E3147" s="180"/>
      <c r="F3147" s="182"/>
    </row>
    <row r="3148" spans="2:6" x14ac:dyDescent="0.25">
      <c r="B3148" s="176">
        <v>3137</v>
      </c>
      <c r="C3148" s="177"/>
      <c r="D3148" s="178"/>
      <c r="E3148" s="177"/>
      <c r="F3148" s="179"/>
    </row>
    <row r="3149" spans="2:6" x14ac:dyDescent="0.25">
      <c r="B3149" s="172">
        <v>3138</v>
      </c>
      <c r="C3149" s="180"/>
      <c r="D3149" s="181"/>
      <c r="E3149" s="180"/>
      <c r="F3149" s="182"/>
    </row>
    <row r="3150" spans="2:6" x14ac:dyDescent="0.25">
      <c r="B3150" s="176">
        <v>3139</v>
      </c>
      <c r="C3150" s="177"/>
      <c r="D3150" s="178"/>
      <c r="E3150" s="177"/>
      <c r="F3150" s="179"/>
    </row>
    <row r="3151" spans="2:6" x14ac:dyDescent="0.25">
      <c r="B3151" s="172">
        <v>3140</v>
      </c>
      <c r="C3151" s="180"/>
      <c r="D3151" s="181"/>
      <c r="E3151" s="180"/>
      <c r="F3151" s="182"/>
    </row>
    <row r="3152" spans="2:6" x14ac:dyDescent="0.25">
      <c r="B3152" s="176">
        <v>3141</v>
      </c>
      <c r="C3152" s="177"/>
      <c r="D3152" s="178"/>
      <c r="E3152" s="177"/>
      <c r="F3152" s="179"/>
    </row>
    <row r="3153" spans="2:6" x14ac:dyDescent="0.25">
      <c r="B3153" s="172">
        <v>3142</v>
      </c>
      <c r="C3153" s="180"/>
      <c r="D3153" s="181"/>
      <c r="E3153" s="180"/>
      <c r="F3153" s="182"/>
    </row>
    <row r="3154" spans="2:6" x14ac:dyDescent="0.25">
      <c r="B3154" s="176">
        <v>3143</v>
      </c>
      <c r="C3154" s="177"/>
      <c r="D3154" s="178"/>
      <c r="E3154" s="177"/>
      <c r="F3154" s="179"/>
    </row>
    <row r="3155" spans="2:6" x14ac:dyDescent="0.25">
      <c r="B3155" s="172">
        <v>3144</v>
      </c>
      <c r="C3155" s="180"/>
      <c r="D3155" s="181"/>
      <c r="E3155" s="180"/>
      <c r="F3155" s="182"/>
    </row>
    <row r="3156" spans="2:6" x14ac:dyDescent="0.25">
      <c r="B3156" s="176">
        <v>3145</v>
      </c>
      <c r="C3156" s="177"/>
      <c r="D3156" s="178"/>
      <c r="E3156" s="177"/>
      <c r="F3156" s="179"/>
    </row>
    <row r="3157" spans="2:6" x14ac:dyDescent="0.25">
      <c r="B3157" s="172">
        <v>3146</v>
      </c>
      <c r="C3157" s="180"/>
      <c r="D3157" s="181"/>
      <c r="E3157" s="180"/>
      <c r="F3157" s="182"/>
    </row>
    <row r="3158" spans="2:6" x14ac:dyDescent="0.25">
      <c r="B3158" s="176">
        <v>3147</v>
      </c>
      <c r="C3158" s="177"/>
      <c r="D3158" s="178"/>
      <c r="E3158" s="177"/>
      <c r="F3158" s="179"/>
    </row>
    <row r="3159" spans="2:6" x14ac:dyDescent="0.25">
      <c r="B3159" s="172">
        <v>3148</v>
      </c>
      <c r="C3159" s="180"/>
      <c r="D3159" s="181"/>
      <c r="E3159" s="180"/>
      <c r="F3159" s="182"/>
    </row>
    <row r="3160" spans="2:6" x14ac:dyDescent="0.25">
      <c r="B3160" s="176">
        <v>3149</v>
      </c>
      <c r="C3160" s="177"/>
      <c r="D3160" s="178"/>
      <c r="E3160" s="177"/>
      <c r="F3160" s="179"/>
    </row>
    <row r="3161" spans="2:6" x14ac:dyDescent="0.25">
      <c r="B3161" s="172">
        <v>3150</v>
      </c>
      <c r="C3161" s="180"/>
      <c r="D3161" s="181"/>
      <c r="E3161" s="180"/>
      <c r="F3161" s="182"/>
    </row>
    <row r="3162" spans="2:6" x14ac:dyDescent="0.25">
      <c r="B3162" s="176">
        <v>3151</v>
      </c>
      <c r="C3162" s="177"/>
      <c r="D3162" s="178"/>
      <c r="E3162" s="177"/>
      <c r="F3162" s="179"/>
    </row>
    <row r="3163" spans="2:6" x14ac:dyDescent="0.25">
      <c r="B3163" s="172">
        <v>3152</v>
      </c>
      <c r="C3163" s="180"/>
      <c r="D3163" s="181"/>
      <c r="E3163" s="180"/>
      <c r="F3163" s="182"/>
    </row>
    <row r="3164" spans="2:6" x14ac:dyDescent="0.25">
      <c r="B3164" s="176">
        <v>3153</v>
      </c>
      <c r="C3164" s="177"/>
      <c r="D3164" s="178"/>
      <c r="E3164" s="177"/>
      <c r="F3164" s="179"/>
    </row>
    <row r="3165" spans="2:6" x14ac:dyDescent="0.25">
      <c r="B3165" s="172">
        <v>3154</v>
      </c>
      <c r="C3165" s="180"/>
      <c r="D3165" s="181"/>
      <c r="E3165" s="180"/>
      <c r="F3165" s="182"/>
    </row>
    <row r="3166" spans="2:6" x14ac:dyDescent="0.25">
      <c r="B3166" s="176">
        <v>3155</v>
      </c>
      <c r="C3166" s="177"/>
      <c r="D3166" s="178"/>
      <c r="E3166" s="177"/>
      <c r="F3166" s="179"/>
    </row>
    <row r="3167" spans="2:6" x14ac:dyDescent="0.25">
      <c r="B3167" s="172">
        <v>3156</v>
      </c>
      <c r="C3167" s="180"/>
      <c r="D3167" s="181"/>
      <c r="E3167" s="180"/>
      <c r="F3167" s="182"/>
    </row>
    <row r="3168" spans="2:6" x14ac:dyDescent="0.25">
      <c r="B3168" s="176">
        <v>3157</v>
      </c>
      <c r="C3168" s="177"/>
      <c r="D3168" s="178"/>
      <c r="E3168" s="177"/>
      <c r="F3168" s="179"/>
    </row>
    <row r="3169" spans="2:6" x14ac:dyDescent="0.25">
      <c r="B3169" s="172">
        <v>3158</v>
      </c>
      <c r="C3169" s="180"/>
      <c r="D3169" s="181"/>
      <c r="E3169" s="180"/>
      <c r="F3169" s="182"/>
    </row>
    <row r="3170" spans="2:6" x14ac:dyDescent="0.25">
      <c r="B3170" s="176">
        <v>3159</v>
      </c>
      <c r="C3170" s="177"/>
      <c r="D3170" s="178"/>
      <c r="E3170" s="177"/>
      <c r="F3170" s="179"/>
    </row>
    <row r="3171" spans="2:6" x14ac:dyDescent="0.25">
      <c r="B3171" s="172">
        <v>3160</v>
      </c>
      <c r="C3171" s="180"/>
      <c r="D3171" s="181"/>
      <c r="E3171" s="180"/>
      <c r="F3171" s="182"/>
    </row>
    <row r="3172" spans="2:6" x14ac:dyDescent="0.25">
      <c r="B3172" s="176">
        <v>3161</v>
      </c>
      <c r="C3172" s="177"/>
      <c r="D3172" s="178"/>
      <c r="E3172" s="177"/>
      <c r="F3172" s="179"/>
    </row>
    <row r="3173" spans="2:6" x14ac:dyDescent="0.25">
      <c r="B3173" s="172">
        <v>3162</v>
      </c>
      <c r="C3173" s="180"/>
      <c r="D3173" s="181"/>
      <c r="E3173" s="180"/>
      <c r="F3173" s="182"/>
    </row>
    <row r="3174" spans="2:6" x14ac:dyDescent="0.25">
      <c r="B3174" s="176">
        <v>3163</v>
      </c>
      <c r="C3174" s="177"/>
      <c r="D3174" s="178"/>
      <c r="E3174" s="177"/>
      <c r="F3174" s="179"/>
    </row>
    <row r="3175" spans="2:6" x14ac:dyDescent="0.25">
      <c r="B3175" s="172">
        <v>3164</v>
      </c>
      <c r="C3175" s="180"/>
      <c r="D3175" s="181"/>
      <c r="E3175" s="180"/>
      <c r="F3175" s="182"/>
    </row>
    <row r="3176" spans="2:6" x14ac:dyDescent="0.25">
      <c r="B3176" s="176">
        <v>3165</v>
      </c>
      <c r="C3176" s="177"/>
      <c r="D3176" s="178"/>
      <c r="E3176" s="177"/>
      <c r="F3176" s="179"/>
    </row>
    <row r="3177" spans="2:6" x14ac:dyDescent="0.25">
      <c r="B3177" s="172">
        <v>3166</v>
      </c>
      <c r="C3177" s="180"/>
      <c r="D3177" s="181"/>
      <c r="E3177" s="180"/>
      <c r="F3177" s="182"/>
    </row>
    <row r="3178" spans="2:6" x14ac:dyDescent="0.25">
      <c r="B3178" s="176">
        <v>3167</v>
      </c>
      <c r="C3178" s="177"/>
      <c r="D3178" s="178"/>
      <c r="E3178" s="177"/>
      <c r="F3178" s="179"/>
    </row>
    <row r="3179" spans="2:6" x14ac:dyDescent="0.25">
      <c r="B3179" s="172">
        <v>3168</v>
      </c>
      <c r="C3179" s="180"/>
      <c r="D3179" s="181"/>
      <c r="E3179" s="180"/>
      <c r="F3179" s="182"/>
    </row>
    <row r="3180" spans="2:6" x14ac:dyDescent="0.25">
      <c r="B3180" s="176">
        <v>3169</v>
      </c>
      <c r="C3180" s="177"/>
      <c r="D3180" s="178"/>
      <c r="E3180" s="177"/>
      <c r="F3180" s="179"/>
    </row>
    <row r="3181" spans="2:6" x14ac:dyDescent="0.25">
      <c r="B3181" s="172">
        <v>3170</v>
      </c>
      <c r="C3181" s="180"/>
      <c r="D3181" s="181"/>
      <c r="E3181" s="180"/>
      <c r="F3181" s="182"/>
    </row>
    <row r="3182" spans="2:6" x14ac:dyDescent="0.25">
      <c r="B3182" s="176">
        <v>3171</v>
      </c>
      <c r="C3182" s="177"/>
      <c r="D3182" s="178"/>
      <c r="E3182" s="177"/>
      <c r="F3182" s="179"/>
    </row>
    <row r="3183" spans="2:6" x14ac:dyDescent="0.25">
      <c r="B3183" s="172">
        <v>3172</v>
      </c>
      <c r="C3183" s="180"/>
      <c r="D3183" s="181"/>
      <c r="E3183" s="180"/>
      <c r="F3183" s="182"/>
    </row>
    <row r="3184" spans="2:6" x14ac:dyDescent="0.25">
      <c r="B3184" s="176">
        <v>3173</v>
      </c>
      <c r="C3184" s="177"/>
      <c r="D3184" s="178"/>
      <c r="E3184" s="177"/>
      <c r="F3184" s="179"/>
    </row>
    <row r="3185" spans="2:6" x14ac:dyDescent="0.25">
      <c r="B3185" s="172">
        <v>3174</v>
      </c>
      <c r="C3185" s="180"/>
      <c r="D3185" s="181"/>
      <c r="E3185" s="180"/>
      <c r="F3185" s="182"/>
    </row>
    <row r="3186" spans="2:6" x14ac:dyDescent="0.25">
      <c r="B3186" s="176">
        <v>3175</v>
      </c>
      <c r="C3186" s="177"/>
      <c r="D3186" s="178"/>
      <c r="E3186" s="177"/>
      <c r="F3186" s="179"/>
    </row>
    <row r="3187" spans="2:6" x14ac:dyDescent="0.25">
      <c r="B3187" s="172">
        <v>3176</v>
      </c>
      <c r="C3187" s="180"/>
      <c r="D3187" s="181"/>
      <c r="E3187" s="180"/>
      <c r="F3187" s="182"/>
    </row>
    <row r="3188" spans="2:6" x14ac:dyDescent="0.25">
      <c r="B3188" s="176">
        <v>3177</v>
      </c>
      <c r="C3188" s="177"/>
      <c r="D3188" s="178"/>
      <c r="E3188" s="177"/>
      <c r="F3188" s="179"/>
    </row>
    <row r="3189" spans="2:6" x14ac:dyDescent="0.25">
      <c r="B3189" s="172">
        <v>3178</v>
      </c>
      <c r="C3189" s="180"/>
      <c r="D3189" s="181"/>
      <c r="E3189" s="180"/>
      <c r="F3189" s="182"/>
    </row>
    <row r="3190" spans="2:6" x14ac:dyDescent="0.25">
      <c r="B3190" s="176">
        <v>3179</v>
      </c>
      <c r="C3190" s="177"/>
      <c r="D3190" s="178"/>
      <c r="E3190" s="177"/>
      <c r="F3190" s="179"/>
    </row>
    <row r="3191" spans="2:6" x14ac:dyDescent="0.25">
      <c r="B3191" s="172">
        <v>3180</v>
      </c>
      <c r="C3191" s="180"/>
      <c r="D3191" s="181"/>
      <c r="E3191" s="180"/>
      <c r="F3191" s="182"/>
    </row>
    <row r="3192" spans="2:6" x14ac:dyDescent="0.25">
      <c r="B3192" s="176">
        <v>3181</v>
      </c>
      <c r="C3192" s="177"/>
      <c r="D3192" s="178"/>
      <c r="E3192" s="177"/>
      <c r="F3192" s="179"/>
    </row>
    <row r="3193" spans="2:6" x14ac:dyDescent="0.25">
      <c r="B3193" s="172">
        <v>3182</v>
      </c>
      <c r="C3193" s="180"/>
      <c r="D3193" s="181"/>
      <c r="E3193" s="180"/>
      <c r="F3193" s="182"/>
    </row>
    <row r="3194" spans="2:6" x14ac:dyDescent="0.25">
      <c r="B3194" s="176">
        <v>3183</v>
      </c>
      <c r="C3194" s="177"/>
      <c r="D3194" s="178"/>
      <c r="E3194" s="177"/>
      <c r="F3194" s="179"/>
    </row>
    <row r="3195" spans="2:6" x14ac:dyDescent="0.25">
      <c r="B3195" s="172">
        <v>3184</v>
      </c>
      <c r="C3195" s="180"/>
      <c r="D3195" s="181"/>
      <c r="E3195" s="180"/>
      <c r="F3195" s="182"/>
    </row>
    <row r="3196" spans="2:6" x14ac:dyDescent="0.25">
      <c r="B3196" s="176">
        <v>3185</v>
      </c>
      <c r="C3196" s="177"/>
      <c r="D3196" s="178"/>
      <c r="E3196" s="177"/>
      <c r="F3196" s="179"/>
    </row>
    <row r="3197" spans="2:6" x14ac:dyDescent="0.25">
      <c r="B3197" s="172">
        <v>3186</v>
      </c>
      <c r="C3197" s="180"/>
      <c r="D3197" s="181"/>
      <c r="E3197" s="180"/>
      <c r="F3197" s="182"/>
    </row>
    <row r="3198" spans="2:6" x14ac:dyDescent="0.25">
      <c r="B3198" s="176">
        <v>3187</v>
      </c>
      <c r="C3198" s="177"/>
      <c r="D3198" s="178"/>
      <c r="E3198" s="177"/>
      <c r="F3198" s="179"/>
    </row>
    <row r="3199" spans="2:6" x14ac:dyDescent="0.25">
      <c r="B3199" s="172">
        <v>3188</v>
      </c>
      <c r="C3199" s="180"/>
      <c r="D3199" s="181"/>
      <c r="E3199" s="180"/>
      <c r="F3199" s="182"/>
    </row>
    <row r="3200" spans="2:6" x14ac:dyDescent="0.25">
      <c r="B3200" s="176">
        <v>3189</v>
      </c>
      <c r="C3200" s="177"/>
      <c r="D3200" s="178"/>
      <c r="E3200" s="177"/>
      <c r="F3200" s="179"/>
    </row>
    <row r="3201" spans="2:6" x14ac:dyDescent="0.25">
      <c r="B3201" s="172">
        <v>3190</v>
      </c>
      <c r="C3201" s="180"/>
      <c r="D3201" s="181"/>
      <c r="E3201" s="180"/>
      <c r="F3201" s="182"/>
    </row>
    <row r="3202" spans="2:6" x14ac:dyDescent="0.25">
      <c r="B3202" s="176">
        <v>3191</v>
      </c>
      <c r="C3202" s="177"/>
      <c r="D3202" s="178"/>
      <c r="E3202" s="177"/>
      <c r="F3202" s="179"/>
    </row>
    <row r="3203" spans="2:6" x14ac:dyDescent="0.25">
      <c r="B3203" s="172">
        <v>3192</v>
      </c>
      <c r="C3203" s="180"/>
      <c r="D3203" s="181"/>
      <c r="E3203" s="180"/>
      <c r="F3203" s="182"/>
    </row>
    <row r="3204" spans="2:6" x14ac:dyDescent="0.25">
      <c r="B3204" s="176">
        <v>3193</v>
      </c>
      <c r="C3204" s="177"/>
      <c r="D3204" s="178"/>
      <c r="E3204" s="177"/>
      <c r="F3204" s="179"/>
    </row>
    <row r="3205" spans="2:6" x14ac:dyDescent="0.25">
      <c r="B3205" s="172">
        <v>3194</v>
      </c>
      <c r="C3205" s="180"/>
      <c r="D3205" s="181"/>
      <c r="E3205" s="180"/>
      <c r="F3205" s="182"/>
    </row>
    <row r="3206" spans="2:6" x14ac:dyDescent="0.25">
      <c r="B3206" s="176">
        <v>3195</v>
      </c>
      <c r="C3206" s="177"/>
      <c r="D3206" s="178"/>
      <c r="E3206" s="177"/>
      <c r="F3206" s="179"/>
    </row>
    <row r="3207" spans="2:6" x14ac:dyDescent="0.25">
      <c r="B3207" s="172">
        <v>3196</v>
      </c>
      <c r="C3207" s="180"/>
      <c r="D3207" s="181"/>
      <c r="E3207" s="180"/>
      <c r="F3207" s="182"/>
    </row>
    <row r="3208" spans="2:6" x14ac:dyDescent="0.25">
      <c r="B3208" s="176">
        <v>3197</v>
      </c>
      <c r="C3208" s="177"/>
      <c r="D3208" s="178"/>
      <c r="E3208" s="177"/>
      <c r="F3208" s="179"/>
    </row>
    <row r="3209" spans="2:6" x14ac:dyDescent="0.25">
      <c r="B3209" s="172">
        <v>3198</v>
      </c>
      <c r="C3209" s="180"/>
      <c r="D3209" s="181"/>
      <c r="E3209" s="180"/>
      <c r="F3209" s="182"/>
    </row>
    <row r="3210" spans="2:6" x14ac:dyDescent="0.25">
      <c r="B3210" s="176">
        <v>3199</v>
      </c>
      <c r="C3210" s="177"/>
      <c r="D3210" s="178"/>
      <c r="E3210" s="177"/>
      <c r="F3210" s="179"/>
    </row>
    <row r="3211" spans="2:6" x14ac:dyDescent="0.25">
      <c r="B3211" s="172">
        <v>3200</v>
      </c>
      <c r="C3211" s="180"/>
      <c r="D3211" s="181"/>
      <c r="E3211" s="180"/>
      <c r="F3211" s="182"/>
    </row>
    <row r="3212" spans="2:6" x14ac:dyDescent="0.25">
      <c r="B3212" s="176">
        <v>3201</v>
      </c>
      <c r="C3212" s="177"/>
      <c r="D3212" s="178"/>
      <c r="E3212" s="177"/>
      <c r="F3212" s="179"/>
    </row>
    <row r="3213" spans="2:6" x14ac:dyDescent="0.25">
      <c r="B3213" s="172">
        <v>3202</v>
      </c>
      <c r="C3213" s="180"/>
      <c r="D3213" s="181"/>
      <c r="E3213" s="180"/>
      <c r="F3213" s="182"/>
    </row>
    <row r="3214" spans="2:6" x14ac:dyDescent="0.25">
      <c r="B3214" s="176">
        <v>3203</v>
      </c>
      <c r="C3214" s="177"/>
      <c r="D3214" s="178"/>
      <c r="E3214" s="177"/>
      <c r="F3214" s="179"/>
    </row>
    <row r="3215" spans="2:6" x14ac:dyDescent="0.25">
      <c r="B3215" s="172">
        <v>3204</v>
      </c>
      <c r="C3215" s="180"/>
      <c r="D3215" s="181"/>
      <c r="E3215" s="180"/>
      <c r="F3215" s="182"/>
    </row>
    <row r="3216" spans="2:6" x14ac:dyDescent="0.25">
      <c r="B3216" s="176">
        <v>3205</v>
      </c>
      <c r="C3216" s="177"/>
      <c r="D3216" s="178"/>
      <c r="E3216" s="177"/>
      <c r="F3216" s="179"/>
    </row>
    <row r="3217" spans="2:6" x14ac:dyDescent="0.25">
      <c r="B3217" s="172">
        <v>3206</v>
      </c>
      <c r="C3217" s="180"/>
      <c r="D3217" s="181"/>
      <c r="E3217" s="180"/>
      <c r="F3217" s="182"/>
    </row>
    <row r="3218" spans="2:6" x14ac:dyDescent="0.25">
      <c r="B3218" s="176">
        <v>3207</v>
      </c>
      <c r="C3218" s="177"/>
      <c r="D3218" s="178"/>
      <c r="E3218" s="177"/>
      <c r="F3218" s="179"/>
    </row>
    <row r="3219" spans="2:6" x14ac:dyDescent="0.25">
      <c r="B3219" s="172">
        <v>3208</v>
      </c>
      <c r="C3219" s="180"/>
      <c r="D3219" s="181"/>
      <c r="E3219" s="180"/>
      <c r="F3219" s="182"/>
    </row>
    <row r="3220" spans="2:6" x14ac:dyDescent="0.25">
      <c r="B3220" s="176">
        <v>3209</v>
      </c>
      <c r="C3220" s="177"/>
      <c r="D3220" s="178"/>
      <c r="E3220" s="177"/>
      <c r="F3220" s="179"/>
    </row>
    <row r="3221" spans="2:6" x14ac:dyDescent="0.25">
      <c r="B3221" s="172">
        <v>3210</v>
      </c>
      <c r="C3221" s="180"/>
      <c r="D3221" s="181"/>
      <c r="E3221" s="180"/>
      <c r="F3221" s="182"/>
    </row>
    <row r="3222" spans="2:6" x14ac:dyDescent="0.25">
      <c r="B3222" s="176">
        <v>3211</v>
      </c>
      <c r="C3222" s="177"/>
      <c r="D3222" s="178"/>
      <c r="E3222" s="177"/>
      <c r="F3222" s="179"/>
    </row>
    <row r="3223" spans="2:6" x14ac:dyDescent="0.25">
      <c r="B3223" s="172">
        <v>3212</v>
      </c>
      <c r="C3223" s="180"/>
      <c r="D3223" s="181"/>
      <c r="E3223" s="180"/>
      <c r="F3223" s="182"/>
    </row>
    <row r="3224" spans="2:6" x14ac:dyDescent="0.25">
      <c r="B3224" s="176">
        <v>3213</v>
      </c>
      <c r="C3224" s="177"/>
      <c r="D3224" s="178"/>
      <c r="E3224" s="177"/>
      <c r="F3224" s="179"/>
    </row>
    <row r="3225" spans="2:6" x14ac:dyDescent="0.25">
      <c r="B3225" s="172">
        <v>3214</v>
      </c>
      <c r="C3225" s="180"/>
      <c r="D3225" s="181"/>
      <c r="E3225" s="180"/>
      <c r="F3225" s="182"/>
    </row>
    <row r="3226" spans="2:6" x14ac:dyDescent="0.25">
      <c r="B3226" s="176">
        <v>3215</v>
      </c>
      <c r="C3226" s="177"/>
      <c r="D3226" s="178"/>
      <c r="E3226" s="177"/>
      <c r="F3226" s="179"/>
    </row>
    <row r="3227" spans="2:6" x14ac:dyDescent="0.25">
      <c r="B3227" s="172">
        <v>3216</v>
      </c>
      <c r="C3227" s="180"/>
      <c r="D3227" s="181"/>
      <c r="E3227" s="180"/>
      <c r="F3227" s="182"/>
    </row>
    <row r="3228" spans="2:6" x14ac:dyDescent="0.25">
      <c r="B3228" s="176">
        <v>3217</v>
      </c>
      <c r="C3228" s="177"/>
      <c r="D3228" s="178"/>
      <c r="E3228" s="177"/>
      <c r="F3228" s="179"/>
    </row>
    <row r="3229" spans="2:6" x14ac:dyDescent="0.25">
      <c r="B3229" s="172">
        <v>3218</v>
      </c>
      <c r="C3229" s="180"/>
      <c r="D3229" s="181"/>
      <c r="E3229" s="180"/>
      <c r="F3229" s="182"/>
    </row>
    <row r="3230" spans="2:6" x14ac:dyDescent="0.25">
      <c r="B3230" s="176">
        <v>3219</v>
      </c>
      <c r="C3230" s="177"/>
      <c r="D3230" s="178"/>
      <c r="E3230" s="177"/>
      <c r="F3230" s="179"/>
    </row>
    <row r="3231" spans="2:6" x14ac:dyDescent="0.25">
      <c r="B3231" s="172">
        <v>3220</v>
      </c>
      <c r="C3231" s="180"/>
      <c r="D3231" s="181"/>
      <c r="E3231" s="180"/>
      <c r="F3231" s="182"/>
    </row>
    <row r="3232" spans="2:6" x14ac:dyDescent="0.25">
      <c r="B3232" s="176">
        <v>3221</v>
      </c>
      <c r="C3232" s="177"/>
      <c r="D3232" s="178"/>
      <c r="E3232" s="177"/>
      <c r="F3232" s="179"/>
    </row>
    <row r="3233" spans="2:6" x14ac:dyDescent="0.25">
      <c r="B3233" s="172">
        <v>3222</v>
      </c>
      <c r="C3233" s="180"/>
      <c r="D3233" s="181"/>
      <c r="E3233" s="180"/>
      <c r="F3233" s="182"/>
    </row>
    <row r="3234" spans="2:6" x14ac:dyDescent="0.25">
      <c r="B3234" s="176">
        <v>3223</v>
      </c>
      <c r="C3234" s="177"/>
      <c r="D3234" s="178"/>
      <c r="E3234" s="177"/>
      <c r="F3234" s="179"/>
    </row>
    <row r="3235" spans="2:6" x14ac:dyDescent="0.25">
      <c r="B3235" s="172">
        <v>3224</v>
      </c>
      <c r="C3235" s="180"/>
      <c r="D3235" s="181"/>
      <c r="E3235" s="180"/>
      <c r="F3235" s="182"/>
    </row>
    <row r="3236" spans="2:6" x14ac:dyDescent="0.25">
      <c r="B3236" s="176">
        <v>3225</v>
      </c>
      <c r="C3236" s="177"/>
      <c r="D3236" s="178"/>
      <c r="E3236" s="177"/>
      <c r="F3236" s="179"/>
    </row>
    <row r="3237" spans="2:6" x14ac:dyDescent="0.25">
      <c r="B3237" s="172">
        <v>3226</v>
      </c>
      <c r="C3237" s="180"/>
      <c r="D3237" s="181"/>
      <c r="E3237" s="180"/>
      <c r="F3237" s="182"/>
    </row>
    <row r="3238" spans="2:6" x14ac:dyDescent="0.25">
      <c r="B3238" s="176">
        <v>3227</v>
      </c>
      <c r="C3238" s="177"/>
      <c r="D3238" s="178"/>
      <c r="E3238" s="177"/>
      <c r="F3238" s="179"/>
    </row>
    <row r="3239" spans="2:6" x14ac:dyDescent="0.25">
      <c r="B3239" s="172">
        <v>3228</v>
      </c>
      <c r="C3239" s="180"/>
      <c r="D3239" s="181"/>
      <c r="E3239" s="180"/>
      <c r="F3239" s="182"/>
    </row>
    <row r="3240" spans="2:6" x14ac:dyDescent="0.25">
      <c r="B3240" s="176">
        <v>3229</v>
      </c>
      <c r="C3240" s="177"/>
      <c r="D3240" s="178"/>
      <c r="E3240" s="177"/>
      <c r="F3240" s="179"/>
    </row>
    <row r="3241" spans="2:6" x14ac:dyDescent="0.25">
      <c r="B3241" s="172">
        <v>3230</v>
      </c>
      <c r="C3241" s="180"/>
      <c r="D3241" s="181"/>
      <c r="E3241" s="180"/>
      <c r="F3241" s="182"/>
    </row>
    <row r="3242" spans="2:6" x14ac:dyDescent="0.25">
      <c r="B3242" s="176">
        <v>3231</v>
      </c>
      <c r="C3242" s="177"/>
      <c r="D3242" s="178"/>
      <c r="E3242" s="177"/>
      <c r="F3242" s="179"/>
    </row>
    <row r="3243" spans="2:6" x14ac:dyDescent="0.25">
      <c r="B3243" s="172">
        <v>3232</v>
      </c>
      <c r="C3243" s="180"/>
      <c r="D3243" s="181"/>
      <c r="E3243" s="180"/>
      <c r="F3243" s="182"/>
    </row>
    <row r="3244" spans="2:6" x14ac:dyDescent="0.25">
      <c r="B3244" s="176">
        <v>3233</v>
      </c>
      <c r="C3244" s="177"/>
      <c r="D3244" s="178"/>
      <c r="E3244" s="177"/>
      <c r="F3244" s="179"/>
    </row>
    <row r="3245" spans="2:6" x14ac:dyDescent="0.25">
      <c r="B3245" s="172">
        <v>3234</v>
      </c>
      <c r="C3245" s="180"/>
      <c r="D3245" s="181"/>
      <c r="E3245" s="180"/>
      <c r="F3245" s="182"/>
    </row>
    <row r="3246" spans="2:6" x14ac:dyDescent="0.25">
      <c r="B3246" s="176">
        <v>3235</v>
      </c>
      <c r="C3246" s="177"/>
      <c r="D3246" s="178"/>
      <c r="E3246" s="177"/>
      <c r="F3246" s="179"/>
    </row>
    <row r="3247" spans="2:6" x14ac:dyDescent="0.25">
      <c r="B3247" s="172">
        <v>3236</v>
      </c>
      <c r="C3247" s="180"/>
      <c r="D3247" s="181"/>
      <c r="E3247" s="180"/>
      <c r="F3247" s="182"/>
    </row>
    <row r="3248" spans="2:6" x14ac:dyDescent="0.25">
      <c r="B3248" s="176">
        <v>3237</v>
      </c>
      <c r="C3248" s="177"/>
      <c r="D3248" s="178"/>
      <c r="E3248" s="177"/>
      <c r="F3248" s="179"/>
    </row>
    <row r="3249" spans="2:6" x14ac:dyDescent="0.25">
      <c r="B3249" s="172">
        <v>3238</v>
      </c>
      <c r="C3249" s="180"/>
      <c r="D3249" s="181"/>
      <c r="E3249" s="180"/>
      <c r="F3249" s="182"/>
    </row>
    <row r="3250" spans="2:6" x14ac:dyDescent="0.25">
      <c r="B3250" s="176">
        <v>3239</v>
      </c>
      <c r="C3250" s="177"/>
      <c r="D3250" s="178"/>
      <c r="E3250" s="177"/>
      <c r="F3250" s="179"/>
    </row>
    <row r="3251" spans="2:6" x14ac:dyDescent="0.25">
      <c r="B3251" s="172">
        <v>3240</v>
      </c>
      <c r="C3251" s="180"/>
      <c r="D3251" s="181"/>
      <c r="E3251" s="180"/>
      <c r="F3251" s="182"/>
    </row>
    <row r="3252" spans="2:6" x14ac:dyDescent="0.25">
      <c r="B3252" s="176">
        <v>3241</v>
      </c>
      <c r="C3252" s="177"/>
      <c r="D3252" s="178"/>
      <c r="E3252" s="177"/>
      <c r="F3252" s="179"/>
    </row>
    <row r="3253" spans="2:6" x14ac:dyDescent="0.25">
      <c r="B3253" s="172">
        <v>3242</v>
      </c>
      <c r="C3253" s="180"/>
      <c r="D3253" s="181"/>
      <c r="E3253" s="180"/>
      <c r="F3253" s="182"/>
    </row>
    <row r="3254" spans="2:6" x14ac:dyDescent="0.25">
      <c r="B3254" s="176">
        <v>3243</v>
      </c>
      <c r="C3254" s="177"/>
      <c r="D3254" s="178"/>
      <c r="E3254" s="177"/>
      <c r="F3254" s="179"/>
    </row>
    <row r="3255" spans="2:6" x14ac:dyDescent="0.25">
      <c r="B3255" s="172">
        <v>3244</v>
      </c>
      <c r="C3255" s="180"/>
      <c r="D3255" s="181"/>
      <c r="E3255" s="180"/>
      <c r="F3255" s="182"/>
    </row>
    <row r="3256" spans="2:6" x14ac:dyDescent="0.25">
      <c r="B3256" s="176">
        <v>3245</v>
      </c>
      <c r="C3256" s="177"/>
      <c r="D3256" s="178"/>
      <c r="E3256" s="177"/>
      <c r="F3256" s="179"/>
    </row>
    <row r="3257" spans="2:6" x14ac:dyDescent="0.25">
      <c r="B3257" s="172">
        <v>3246</v>
      </c>
      <c r="C3257" s="180"/>
      <c r="D3257" s="181"/>
      <c r="E3257" s="180"/>
      <c r="F3257" s="182"/>
    </row>
    <row r="3258" spans="2:6" x14ac:dyDescent="0.25">
      <c r="B3258" s="176">
        <v>3247</v>
      </c>
      <c r="C3258" s="177"/>
      <c r="D3258" s="178"/>
      <c r="E3258" s="177"/>
      <c r="F3258" s="179"/>
    </row>
    <row r="3259" spans="2:6" x14ac:dyDescent="0.25">
      <c r="B3259" s="172">
        <v>3248</v>
      </c>
      <c r="C3259" s="180"/>
      <c r="D3259" s="181"/>
      <c r="E3259" s="180"/>
      <c r="F3259" s="182"/>
    </row>
    <row r="3260" spans="2:6" x14ac:dyDescent="0.25">
      <c r="B3260" s="176">
        <v>3249</v>
      </c>
      <c r="C3260" s="177"/>
      <c r="D3260" s="178"/>
      <c r="E3260" s="177"/>
      <c r="F3260" s="179"/>
    </row>
    <row r="3261" spans="2:6" x14ac:dyDescent="0.25">
      <c r="B3261" s="172">
        <v>3250</v>
      </c>
      <c r="C3261" s="180"/>
      <c r="D3261" s="181"/>
      <c r="E3261" s="180"/>
      <c r="F3261" s="182"/>
    </row>
    <row r="3262" spans="2:6" x14ac:dyDescent="0.25">
      <c r="B3262" s="176">
        <v>3251</v>
      </c>
      <c r="C3262" s="177"/>
      <c r="D3262" s="178"/>
      <c r="E3262" s="177"/>
      <c r="F3262" s="179"/>
    </row>
    <row r="3263" spans="2:6" x14ac:dyDescent="0.25">
      <c r="B3263" s="172">
        <v>3252</v>
      </c>
      <c r="C3263" s="180"/>
      <c r="D3263" s="181"/>
      <c r="E3263" s="180"/>
      <c r="F3263" s="182"/>
    </row>
    <row r="3264" spans="2:6" x14ac:dyDescent="0.25">
      <c r="B3264" s="176">
        <v>3253</v>
      </c>
      <c r="C3264" s="177"/>
      <c r="D3264" s="178"/>
      <c r="E3264" s="177"/>
      <c r="F3264" s="179"/>
    </row>
    <row r="3265" spans="2:6" x14ac:dyDescent="0.25">
      <c r="B3265" s="172">
        <v>3254</v>
      </c>
      <c r="C3265" s="180"/>
      <c r="D3265" s="181"/>
      <c r="E3265" s="180"/>
      <c r="F3265" s="182"/>
    </row>
    <row r="3266" spans="2:6" x14ac:dyDescent="0.25">
      <c r="B3266" s="176">
        <v>3255</v>
      </c>
      <c r="C3266" s="177"/>
      <c r="D3266" s="178"/>
      <c r="E3266" s="177"/>
      <c r="F3266" s="179"/>
    </row>
    <row r="3267" spans="2:6" x14ac:dyDescent="0.25">
      <c r="B3267" s="172">
        <v>3256</v>
      </c>
      <c r="C3267" s="180"/>
      <c r="D3267" s="181"/>
      <c r="E3267" s="180"/>
      <c r="F3267" s="182"/>
    </row>
    <row r="3268" spans="2:6" x14ac:dyDescent="0.25">
      <c r="B3268" s="176">
        <v>3257</v>
      </c>
      <c r="C3268" s="177"/>
      <c r="D3268" s="178"/>
      <c r="E3268" s="177"/>
      <c r="F3268" s="179"/>
    </row>
    <row r="3269" spans="2:6" x14ac:dyDescent="0.25">
      <c r="B3269" s="172">
        <v>3258</v>
      </c>
      <c r="C3269" s="180"/>
      <c r="D3269" s="181"/>
      <c r="E3269" s="180"/>
      <c r="F3269" s="182"/>
    </row>
    <row r="3270" spans="2:6" x14ac:dyDescent="0.25">
      <c r="B3270" s="176">
        <v>3259</v>
      </c>
      <c r="C3270" s="177"/>
      <c r="D3270" s="178"/>
      <c r="E3270" s="177"/>
      <c r="F3270" s="179"/>
    </row>
    <row r="3271" spans="2:6" x14ac:dyDescent="0.25">
      <c r="B3271" s="172">
        <v>3260</v>
      </c>
      <c r="C3271" s="180"/>
      <c r="D3271" s="181"/>
      <c r="E3271" s="180"/>
      <c r="F3271" s="182"/>
    </row>
    <row r="3272" spans="2:6" x14ac:dyDescent="0.25">
      <c r="B3272" s="176">
        <v>3261</v>
      </c>
      <c r="C3272" s="177"/>
      <c r="D3272" s="178"/>
      <c r="E3272" s="177"/>
      <c r="F3272" s="179"/>
    </row>
    <row r="3273" spans="2:6" x14ac:dyDescent="0.25">
      <c r="B3273" s="172">
        <v>3262</v>
      </c>
      <c r="C3273" s="180"/>
      <c r="D3273" s="181"/>
      <c r="E3273" s="180"/>
      <c r="F3273" s="182"/>
    </row>
    <row r="3274" spans="2:6" x14ac:dyDescent="0.25">
      <c r="B3274" s="176">
        <v>3263</v>
      </c>
      <c r="C3274" s="177"/>
      <c r="D3274" s="178"/>
      <c r="E3274" s="177"/>
      <c r="F3274" s="179"/>
    </row>
    <row r="3275" spans="2:6" x14ac:dyDescent="0.25">
      <c r="B3275" s="172">
        <v>3264</v>
      </c>
      <c r="C3275" s="180"/>
      <c r="D3275" s="181"/>
      <c r="E3275" s="180"/>
      <c r="F3275" s="182"/>
    </row>
    <row r="3276" spans="2:6" x14ac:dyDescent="0.25">
      <c r="B3276" s="176">
        <v>3265</v>
      </c>
      <c r="C3276" s="177"/>
      <c r="D3276" s="178"/>
      <c r="E3276" s="177"/>
      <c r="F3276" s="179"/>
    </row>
    <row r="3277" spans="2:6" x14ac:dyDescent="0.25">
      <c r="B3277" s="172">
        <v>3266</v>
      </c>
      <c r="C3277" s="180"/>
      <c r="D3277" s="181"/>
      <c r="E3277" s="180"/>
      <c r="F3277" s="182"/>
    </row>
    <row r="3278" spans="2:6" x14ac:dyDescent="0.25">
      <c r="B3278" s="176">
        <v>3267</v>
      </c>
      <c r="C3278" s="177"/>
      <c r="D3278" s="178"/>
      <c r="E3278" s="177"/>
      <c r="F3278" s="179"/>
    </row>
    <row r="3279" spans="2:6" x14ac:dyDescent="0.25">
      <c r="B3279" s="172">
        <v>3268</v>
      </c>
      <c r="C3279" s="180"/>
      <c r="D3279" s="181"/>
      <c r="E3279" s="180"/>
      <c r="F3279" s="182"/>
    </row>
    <row r="3280" spans="2:6" x14ac:dyDescent="0.25">
      <c r="B3280" s="176">
        <v>3269</v>
      </c>
      <c r="C3280" s="177"/>
      <c r="D3280" s="178"/>
      <c r="E3280" s="177"/>
      <c r="F3280" s="179"/>
    </row>
    <row r="3281" spans="2:6" x14ac:dyDescent="0.25">
      <c r="B3281" s="172">
        <v>3270</v>
      </c>
      <c r="C3281" s="180"/>
      <c r="D3281" s="181"/>
      <c r="E3281" s="180"/>
      <c r="F3281" s="182"/>
    </row>
    <row r="3282" spans="2:6" x14ac:dyDescent="0.25">
      <c r="B3282" s="176">
        <v>3271</v>
      </c>
      <c r="C3282" s="177"/>
      <c r="D3282" s="178"/>
      <c r="E3282" s="177"/>
      <c r="F3282" s="179"/>
    </row>
    <row r="3283" spans="2:6" x14ac:dyDescent="0.25">
      <c r="B3283" s="172">
        <v>3272</v>
      </c>
      <c r="C3283" s="180"/>
      <c r="D3283" s="181"/>
      <c r="E3283" s="180"/>
      <c r="F3283" s="182"/>
    </row>
    <row r="3284" spans="2:6" x14ac:dyDescent="0.25">
      <c r="B3284" s="176">
        <v>3273</v>
      </c>
      <c r="C3284" s="177"/>
      <c r="D3284" s="178"/>
      <c r="E3284" s="177"/>
      <c r="F3284" s="179"/>
    </row>
    <row r="3285" spans="2:6" x14ac:dyDescent="0.25">
      <c r="B3285" s="172">
        <v>3274</v>
      </c>
      <c r="C3285" s="180"/>
      <c r="D3285" s="181"/>
      <c r="E3285" s="180"/>
      <c r="F3285" s="182"/>
    </row>
    <row r="3286" spans="2:6" x14ac:dyDescent="0.25">
      <c r="B3286" s="176">
        <v>3275</v>
      </c>
      <c r="C3286" s="177"/>
      <c r="D3286" s="178"/>
      <c r="E3286" s="177"/>
      <c r="F3286" s="179"/>
    </row>
    <row r="3287" spans="2:6" x14ac:dyDescent="0.25">
      <c r="B3287" s="172">
        <v>3276</v>
      </c>
      <c r="C3287" s="180"/>
      <c r="D3287" s="181"/>
      <c r="E3287" s="180"/>
      <c r="F3287" s="182"/>
    </row>
    <row r="3288" spans="2:6" x14ac:dyDescent="0.25">
      <c r="B3288" s="176">
        <v>3277</v>
      </c>
      <c r="C3288" s="177"/>
      <c r="D3288" s="178"/>
      <c r="E3288" s="177"/>
      <c r="F3288" s="179"/>
    </row>
    <row r="3289" spans="2:6" x14ac:dyDescent="0.25">
      <c r="B3289" s="172">
        <v>3278</v>
      </c>
      <c r="C3289" s="180"/>
      <c r="D3289" s="181"/>
      <c r="E3289" s="180"/>
      <c r="F3289" s="182"/>
    </row>
    <row r="3290" spans="2:6" x14ac:dyDescent="0.25">
      <c r="B3290" s="176">
        <v>3279</v>
      </c>
      <c r="C3290" s="177"/>
      <c r="D3290" s="178"/>
      <c r="E3290" s="177"/>
      <c r="F3290" s="179"/>
    </row>
    <row r="3291" spans="2:6" x14ac:dyDescent="0.25">
      <c r="B3291" s="172">
        <v>3280</v>
      </c>
      <c r="C3291" s="180"/>
      <c r="D3291" s="181"/>
      <c r="E3291" s="180"/>
      <c r="F3291" s="182"/>
    </row>
    <row r="3292" spans="2:6" x14ac:dyDescent="0.25">
      <c r="B3292" s="176">
        <v>3281</v>
      </c>
      <c r="C3292" s="177"/>
      <c r="D3292" s="178"/>
      <c r="E3292" s="177"/>
      <c r="F3292" s="179"/>
    </row>
    <row r="3293" spans="2:6" x14ac:dyDescent="0.25">
      <c r="B3293" s="172">
        <v>3282</v>
      </c>
      <c r="C3293" s="180"/>
      <c r="D3293" s="181"/>
      <c r="E3293" s="180"/>
      <c r="F3293" s="182"/>
    </row>
    <row r="3294" spans="2:6" x14ac:dyDescent="0.25">
      <c r="B3294" s="176">
        <v>3283</v>
      </c>
      <c r="C3294" s="177"/>
      <c r="D3294" s="178"/>
      <c r="E3294" s="177"/>
      <c r="F3294" s="179"/>
    </row>
    <row r="3295" spans="2:6" x14ac:dyDescent="0.25">
      <c r="B3295" s="172">
        <v>3284</v>
      </c>
      <c r="C3295" s="180"/>
      <c r="D3295" s="181"/>
      <c r="E3295" s="180"/>
      <c r="F3295" s="182"/>
    </row>
    <row r="3296" spans="2:6" x14ac:dyDescent="0.25">
      <c r="B3296" s="176">
        <v>3285</v>
      </c>
      <c r="C3296" s="177"/>
      <c r="D3296" s="178"/>
      <c r="E3296" s="177"/>
      <c r="F3296" s="179"/>
    </row>
    <row r="3297" spans="2:6" x14ac:dyDescent="0.25">
      <c r="B3297" s="172">
        <v>3286</v>
      </c>
      <c r="C3297" s="180"/>
      <c r="D3297" s="181"/>
      <c r="E3297" s="180"/>
      <c r="F3297" s="182"/>
    </row>
    <row r="3298" spans="2:6" x14ac:dyDescent="0.25">
      <c r="B3298" s="176">
        <v>3287</v>
      </c>
      <c r="C3298" s="177"/>
      <c r="D3298" s="178"/>
      <c r="E3298" s="177"/>
      <c r="F3298" s="179"/>
    </row>
    <row r="3299" spans="2:6" x14ac:dyDescent="0.25">
      <c r="B3299" s="172">
        <v>3288</v>
      </c>
      <c r="C3299" s="180"/>
      <c r="D3299" s="181"/>
      <c r="E3299" s="180"/>
      <c r="F3299" s="182"/>
    </row>
    <row r="3300" spans="2:6" x14ac:dyDescent="0.25">
      <c r="B3300" s="176">
        <v>3289</v>
      </c>
      <c r="C3300" s="177"/>
      <c r="D3300" s="178"/>
      <c r="E3300" s="177"/>
      <c r="F3300" s="179"/>
    </row>
    <row r="3301" spans="2:6" x14ac:dyDescent="0.25">
      <c r="B3301" s="172">
        <v>3290</v>
      </c>
      <c r="C3301" s="180"/>
      <c r="D3301" s="181"/>
      <c r="E3301" s="180"/>
      <c r="F3301" s="182"/>
    </row>
    <row r="3302" spans="2:6" x14ac:dyDescent="0.25">
      <c r="B3302" s="176">
        <v>3291</v>
      </c>
      <c r="C3302" s="177"/>
      <c r="D3302" s="178"/>
      <c r="E3302" s="177"/>
      <c r="F3302" s="179"/>
    </row>
    <row r="3303" spans="2:6" x14ac:dyDescent="0.25">
      <c r="B3303" s="172">
        <v>3292</v>
      </c>
      <c r="C3303" s="180"/>
      <c r="D3303" s="181"/>
      <c r="E3303" s="180"/>
      <c r="F3303" s="182"/>
    </row>
    <row r="3304" spans="2:6" x14ac:dyDescent="0.25">
      <c r="B3304" s="176">
        <v>3293</v>
      </c>
      <c r="C3304" s="177"/>
      <c r="D3304" s="178"/>
      <c r="E3304" s="177"/>
      <c r="F3304" s="179"/>
    </row>
    <row r="3305" spans="2:6" x14ac:dyDescent="0.25">
      <c r="B3305" s="172">
        <v>3294</v>
      </c>
      <c r="C3305" s="180"/>
      <c r="D3305" s="181"/>
      <c r="E3305" s="180"/>
      <c r="F3305" s="182"/>
    </row>
    <row r="3306" spans="2:6" x14ac:dyDescent="0.25">
      <c r="B3306" s="176">
        <v>3295</v>
      </c>
      <c r="C3306" s="177"/>
      <c r="D3306" s="178"/>
      <c r="E3306" s="177"/>
      <c r="F3306" s="179"/>
    </row>
    <row r="3307" spans="2:6" x14ac:dyDescent="0.25">
      <c r="B3307" s="172">
        <v>3296</v>
      </c>
      <c r="C3307" s="180"/>
      <c r="D3307" s="181"/>
      <c r="E3307" s="180"/>
      <c r="F3307" s="182"/>
    </row>
    <row r="3308" spans="2:6" x14ac:dyDescent="0.25">
      <c r="B3308" s="176">
        <v>3297</v>
      </c>
      <c r="C3308" s="177"/>
      <c r="D3308" s="178"/>
      <c r="E3308" s="177"/>
      <c r="F3308" s="179"/>
    </row>
    <row r="3309" spans="2:6" x14ac:dyDescent="0.25">
      <c r="B3309" s="172">
        <v>3298</v>
      </c>
      <c r="C3309" s="180"/>
      <c r="D3309" s="181"/>
      <c r="E3309" s="180"/>
      <c r="F3309" s="182"/>
    </row>
    <row r="3310" spans="2:6" x14ac:dyDescent="0.25">
      <c r="B3310" s="176">
        <v>3299</v>
      </c>
      <c r="C3310" s="177"/>
      <c r="D3310" s="178"/>
      <c r="E3310" s="177"/>
      <c r="F3310" s="179"/>
    </row>
    <row r="3311" spans="2:6" x14ac:dyDescent="0.25">
      <c r="B3311" s="172">
        <v>3300</v>
      </c>
      <c r="C3311" s="180"/>
      <c r="D3311" s="181"/>
      <c r="E3311" s="180"/>
      <c r="F3311" s="182"/>
    </row>
    <row r="3312" spans="2:6" x14ac:dyDescent="0.25">
      <c r="B3312" s="176">
        <v>3301</v>
      </c>
      <c r="C3312" s="177"/>
      <c r="D3312" s="178"/>
      <c r="E3312" s="177"/>
      <c r="F3312" s="179"/>
    </row>
    <row r="3313" spans="2:6" x14ac:dyDescent="0.25">
      <c r="B3313" s="172">
        <v>3302</v>
      </c>
      <c r="C3313" s="180"/>
      <c r="D3313" s="181"/>
      <c r="E3313" s="180"/>
      <c r="F3313" s="182"/>
    </row>
    <row r="3314" spans="2:6" x14ac:dyDescent="0.25">
      <c r="B3314" s="176">
        <v>3303</v>
      </c>
      <c r="C3314" s="177"/>
      <c r="D3314" s="178"/>
      <c r="E3314" s="177"/>
      <c r="F3314" s="179"/>
    </row>
    <row r="3315" spans="2:6" x14ac:dyDescent="0.25">
      <c r="B3315" s="172">
        <v>3304</v>
      </c>
      <c r="C3315" s="180"/>
      <c r="D3315" s="181"/>
      <c r="E3315" s="180"/>
      <c r="F3315" s="182"/>
    </row>
    <row r="3316" spans="2:6" x14ac:dyDescent="0.25">
      <c r="B3316" s="176">
        <v>3305</v>
      </c>
      <c r="C3316" s="177"/>
      <c r="D3316" s="178"/>
      <c r="E3316" s="177"/>
      <c r="F3316" s="179"/>
    </row>
    <row r="3317" spans="2:6" x14ac:dyDescent="0.25">
      <c r="B3317" s="172">
        <v>3306</v>
      </c>
      <c r="C3317" s="180"/>
      <c r="D3317" s="181"/>
      <c r="E3317" s="180"/>
      <c r="F3317" s="182"/>
    </row>
    <row r="3318" spans="2:6" x14ac:dyDescent="0.25">
      <c r="B3318" s="176">
        <v>3307</v>
      </c>
      <c r="C3318" s="177"/>
      <c r="D3318" s="178"/>
      <c r="E3318" s="177"/>
      <c r="F3318" s="179"/>
    </row>
    <row r="3319" spans="2:6" x14ac:dyDescent="0.25">
      <c r="B3319" s="172">
        <v>3308</v>
      </c>
      <c r="C3319" s="180"/>
      <c r="D3319" s="181"/>
      <c r="E3319" s="180"/>
      <c r="F3319" s="182"/>
    </row>
    <row r="3320" spans="2:6" x14ac:dyDescent="0.25">
      <c r="B3320" s="176">
        <v>3309</v>
      </c>
      <c r="C3320" s="177"/>
      <c r="D3320" s="178"/>
      <c r="E3320" s="177"/>
      <c r="F3320" s="179"/>
    </row>
    <row r="3321" spans="2:6" x14ac:dyDescent="0.25">
      <c r="B3321" s="172">
        <v>3310</v>
      </c>
      <c r="C3321" s="180"/>
      <c r="D3321" s="181"/>
      <c r="E3321" s="180"/>
      <c r="F3321" s="182"/>
    </row>
    <row r="3322" spans="2:6" x14ac:dyDescent="0.25">
      <c r="B3322" s="176">
        <v>3311</v>
      </c>
      <c r="C3322" s="177"/>
      <c r="D3322" s="178"/>
      <c r="E3322" s="177"/>
      <c r="F3322" s="179"/>
    </row>
    <row r="3323" spans="2:6" x14ac:dyDescent="0.25">
      <c r="B3323" s="172">
        <v>3312</v>
      </c>
      <c r="C3323" s="180"/>
      <c r="D3323" s="181"/>
      <c r="E3323" s="180"/>
      <c r="F3323" s="182"/>
    </row>
    <row r="3324" spans="2:6" x14ac:dyDescent="0.25">
      <c r="B3324" s="176">
        <v>3313</v>
      </c>
      <c r="C3324" s="177"/>
      <c r="D3324" s="178"/>
      <c r="E3324" s="177"/>
      <c r="F3324" s="179"/>
    </row>
    <row r="3325" spans="2:6" x14ac:dyDescent="0.25">
      <c r="B3325" s="172">
        <v>3314</v>
      </c>
      <c r="C3325" s="180"/>
      <c r="D3325" s="181"/>
      <c r="E3325" s="180"/>
      <c r="F3325" s="182"/>
    </row>
    <row r="3326" spans="2:6" x14ac:dyDescent="0.25">
      <c r="B3326" s="176">
        <v>3315</v>
      </c>
      <c r="C3326" s="177"/>
      <c r="D3326" s="178"/>
      <c r="E3326" s="177"/>
      <c r="F3326" s="179"/>
    </row>
    <row r="3327" spans="2:6" x14ac:dyDescent="0.25">
      <c r="B3327" s="172">
        <v>3316</v>
      </c>
      <c r="C3327" s="180"/>
      <c r="D3327" s="181"/>
      <c r="E3327" s="180"/>
      <c r="F3327" s="182"/>
    </row>
    <row r="3328" spans="2:6" x14ac:dyDescent="0.25">
      <c r="B3328" s="176">
        <v>3317</v>
      </c>
      <c r="C3328" s="177"/>
      <c r="D3328" s="178"/>
      <c r="E3328" s="177"/>
      <c r="F3328" s="179"/>
    </row>
    <row r="3329" spans="2:6" x14ac:dyDescent="0.25">
      <c r="B3329" s="172">
        <v>3318</v>
      </c>
      <c r="C3329" s="180"/>
      <c r="D3329" s="181"/>
      <c r="E3329" s="180"/>
      <c r="F3329" s="182"/>
    </row>
    <row r="3330" spans="2:6" x14ac:dyDescent="0.25">
      <c r="B3330" s="176">
        <v>3319</v>
      </c>
      <c r="C3330" s="177"/>
      <c r="D3330" s="178"/>
      <c r="E3330" s="177"/>
      <c r="F3330" s="179"/>
    </row>
    <row r="3331" spans="2:6" x14ac:dyDescent="0.25">
      <c r="B3331" s="172">
        <v>3320</v>
      </c>
      <c r="C3331" s="180"/>
      <c r="D3331" s="181"/>
      <c r="E3331" s="180"/>
      <c r="F3331" s="182"/>
    </row>
    <row r="3332" spans="2:6" x14ac:dyDescent="0.25">
      <c r="B3332" s="176">
        <v>3321</v>
      </c>
      <c r="C3332" s="177"/>
      <c r="D3332" s="178"/>
      <c r="E3332" s="177"/>
      <c r="F3332" s="179"/>
    </row>
    <row r="3333" spans="2:6" x14ac:dyDescent="0.25">
      <c r="B3333" s="172">
        <v>3322</v>
      </c>
      <c r="C3333" s="180"/>
      <c r="D3333" s="181"/>
      <c r="E3333" s="180"/>
      <c r="F3333" s="182"/>
    </row>
    <row r="3334" spans="2:6" x14ac:dyDescent="0.25">
      <c r="B3334" s="176">
        <v>3323</v>
      </c>
      <c r="C3334" s="177"/>
      <c r="D3334" s="178"/>
      <c r="E3334" s="177"/>
      <c r="F3334" s="179"/>
    </row>
    <row r="3335" spans="2:6" x14ac:dyDescent="0.25">
      <c r="B3335" s="172">
        <v>3324</v>
      </c>
      <c r="C3335" s="180"/>
      <c r="D3335" s="181"/>
      <c r="E3335" s="180"/>
      <c r="F3335" s="182"/>
    </row>
    <row r="3336" spans="2:6" x14ac:dyDescent="0.25">
      <c r="B3336" s="176">
        <v>3325</v>
      </c>
      <c r="C3336" s="177"/>
      <c r="D3336" s="178"/>
      <c r="E3336" s="177"/>
      <c r="F3336" s="179"/>
    </row>
    <row r="3337" spans="2:6" x14ac:dyDescent="0.25">
      <c r="B3337" s="172">
        <v>3326</v>
      </c>
      <c r="C3337" s="180"/>
      <c r="D3337" s="181"/>
      <c r="E3337" s="180"/>
      <c r="F3337" s="182"/>
    </row>
    <row r="3338" spans="2:6" x14ac:dyDescent="0.25">
      <c r="B3338" s="176">
        <v>3327</v>
      </c>
      <c r="C3338" s="177"/>
      <c r="D3338" s="178"/>
      <c r="E3338" s="177"/>
      <c r="F3338" s="179"/>
    </row>
    <row r="3339" spans="2:6" x14ac:dyDescent="0.25">
      <c r="B3339" s="172">
        <v>3328</v>
      </c>
      <c r="C3339" s="180"/>
      <c r="D3339" s="181"/>
      <c r="E3339" s="180"/>
      <c r="F3339" s="182"/>
    </row>
    <row r="3340" spans="2:6" x14ac:dyDescent="0.25">
      <c r="B3340" s="176">
        <v>3329</v>
      </c>
      <c r="C3340" s="177"/>
      <c r="D3340" s="178"/>
      <c r="E3340" s="177"/>
      <c r="F3340" s="179"/>
    </row>
    <row r="3341" spans="2:6" x14ac:dyDescent="0.25">
      <c r="B3341" s="172">
        <v>3330</v>
      </c>
      <c r="C3341" s="180"/>
      <c r="D3341" s="181"/>
      <c r="E3341" s="180"/>
      <c r="F3341" s="182"/>
    </row>
    <row r="3342" spans="2:6" x14ac:dyDescent="0.25">
      <c r="B3342" s="176">
        <v>3331</v>
      </c>
      <c r="C3342" s="177"/>
      <c r="D3342" s="178"/>
      <c r="E3342" s="177"/>
      <c r="F3342" s="179"/>
    </row>
    <row r="3343" spans="2:6" x14ac:dyDescent="0.25">
      <c r="B3343" s="172">
        <v>3332</v>
      </c>
      <c r="C3343" s="180"/>
      <c r="D3343" s="181"/>
      <c r="E3343" s="180"/>
      <c r="F3343" s="182"/>
    </row>
    <row r="3344" spans="2:6" x14ac:dyDescent="0.25">
      <c r="B3344" s="176">
        <v>3333</v>
      </c>
      <c r="C3344" s="177"/>
      <c r="D3344" s="178"/>
      <c r="E3344" s="177"/>
      <c r="F3344" s="179"/>
    </row>
    <row r="3345" spans="2:6" x14ac:dyDescent="0.25">
      <c r="B3345" s="172">
        <v>3334</v>
      </c>
      <c r="C3345" s="180"/>
      <c r="D3345" s="181"/>
      <c r="E3345" s="180"/>
      <c r="F3345" s="182"/>
    </row>
    <row r="3346" spans="2:6" x14ac:dyDescent="0.25">
      <c r="B3346" s="176">
        <v>3335</v>
      </c>
      <c r="C3346" s="177"/>
      <c r="D3346" s="178"/>
      <c r="E3346" s="177"/>
      <c r="F3346" s="179"/>
    </row>
    <row r="3347" spans="2:6" x14ac:dyDescent="0.25">
      <c r="B3347" s="172">
        <v>3336</v>
      </c>
      <c r="C3347" s="180"/>
      <c r="D3347" s="181"/>
      <c r="E3347" s="180"/>
      <c r="F3347" s="182"/>
    </row>
    <row r="3348" spans="2:6" x14ac:dyDescent="0.25">
      <c r="B3348" s="176">
        <v>3337</v>
      </c>
      <c r="C3348" s="177"/>
      <c r="D3348" s="178"/>
      <c r="E3348" s="177"/>
      <c r="F3348" s="179"/>
    </row>
    <row r="3349" spans="2:6" x14ac:dyDescent="0.25">
      <c r="B3349" s="172">
        <v>3338</v>
      </c>
      <c r="C3349" s="180"/>
      <c r="D3349" s="181"/>
      <c r="E3349" s="180"/>
      <c r="F3349" s="182"/>
    </row>
    <row r="3350" spans="2:6" x14ac:dyDescent="0.25">
      <c r="B3350" s="176">
        <v>3339</v>
      </c>
      <c r="C3350" s="177"/>
      <c r="D3350" s="178"/>
      <c r="E3350" s="177"/>
      <c r="F3350" s="179"/>
    </row>
    <row r="3351" spans="2:6" x14ac:dyDescent="0.25">
      <c r="B3351" s="172">
        <v>3340</v>
      </c>
      <c r="C3351" s="180"/>
      <c r="D3351" s="181"/>
      <c r="E3351" s="180"/>
      <c r="F3351" s="182"/>
    </row>
    <row r="3352" spans="2:6" x14ac:dyDescent="0.25">
      <c r="B3352" s="176">
        <v>3341</v>
      </c>
      <c r="C3352" s="177"/>
      <c r="D3352" s="178"/>
      <c r="E3352" s="177"/>
      <c r="F3352" s="179"/>
    </row>
    <row r="3353" spans="2:6" x14ac:dyDescent="0.25">
      <c r="B3353" s="172">
        <v>3342</v>
      </c>
      <c r="C3353" s="180"/>
      <c r="D3353" s="181"/>
      <c r="E3353" s="180"/>
      <c r="F3353" s="182"/>
    </row>
    <row r="3354" spans="2:6" x14ac:dyDescent="0.25">
      <c r="B3354" s="176">
        <v>3343</v>
      </c>
      <c r="C3354" s="177"/>
      <c r="D3354" s="178"/>
      <c r="E3354" s="177"/>
      <c r="F3354" s="179"/>
    </row>
    <row r="3355" spans="2:6" x14ac:dyDescent="0.25">
      <c r="B3355" s="172">
        <v>3344</v>
      </c>
      <c r="C3355" s="180"/>
      <c r="D3355" s="181"/>
      <c r="E3355" s="180"/>
      <c r="F3355" s="182"/>
    </row>
    <row r="3356" spans="2:6" x14ac:dyDescent="0.25">
      <c r="B3356" s="176">
        <v>3345</v>
      </c>
      <c r="C3356" s="177"/>
      <c r="D3356" s="178"/>
      <c r="E3356" s="177"/>
      <c r="F3356" s="179"/>
    </row>
    <row r="3357" spans="2:6" x14ac:dyDescent="0.25">
      <c r="B3357" s="172">
        <v>3346</v>
      </c>
      <c r="C3357" s="180"/>
      <c r="D3357" s="181"/>
      <c r="E3357" s="180"/>
      <c r="F3357" s="182"/>
    </row>
    <row r="3358" spans="2:6" x14ac:dyDescent="0.25">
      <c r="B3358" s="176">
        <v>3347</v>
      </c>
      <c r="C3358" s="177"/>
      <c r="D3358" s="178"/>
      <c r="E3358" s="177"/>
      <c r="F3358" s="179"/>
    </row>
    <row r="3359" spans="2:6" x14ac:dyDescent="0.25">
      <c r="B3359" s="172">
        <v>3348</v>
      </c>
      <c r="C3359" s="180"/>
      <c r="D3359" s="181"/>
      <c r="E3359" s="180"/>
      <c r="F3359" s="182"/>
    </row>
    <row r="3360" spans="2:6" x14ac:dyDescent="0.25">
      <c r="B3360" s="176">
        <v>3349</v>
      </c>
      <c r="C3360" s="177"/>
      <c r="D3360" s="178"/>
      <c r="E3360" s="177"/>
      <c r="F3360" s="179"/>
    </row>
    <row r="3361" spans="2:6" x14ac:dyDescent="0.25">
      <c r="B3361" s="172">
        <v>3350</v>
      </c>
      <c r="C3361" s="180"/>
      <c r="D3361" s="181"/>
      <c r="E3361" s="180"/>
      <c r="F3361" s="182"/>
    </row>
    <row r="3362" spans="2:6" x14ac:dyDescent="0.25">
      <c r="B3362" s="176">
        <v>3351</v>
      </c>
      <c r="C3362" s="177"/>
      <c r="D3362" s="178"/>
      <c r="E3362" s="177"/>
      <c r="F3362" s="179"/>
    </row>
    <row r="3363" spans="2:6" x14ac:dyDescent="0.25">
      <c r="B3363" s="172">
        <v>3352</v>
      </c>
      <c r="C3363" s="180"/>
      <c r="D3363" s="181"/>
      <c r="E3363" s="180"/>
      <c r="F3363" s="182"/>
    </row>
    <row r="3364" spans="2:6" x14ac:dyDescent="0.25">
      <c r="B3364" s="176">
        <v>3353</v>
      </c>
      <c r="C3364" s="177"/>
      <c r="D3364" s="178"/>
      <c r="E3364" s="177"/>
      <c r="F3364" s="179"/>
    </row>
    <row r="3365" spans="2:6" x14ac:dyDescent="0.25">
      <c r="B3365" s="172">
        <v>3354</v>
      </c>
      <c r="C3365" s="180"/>
      <c r="D3365" s="181"/>
      <c r="E3365" s="180"/>
      <c r="F3365" s="182"/>
    </row>
    <row r="3366" spans="2:6" x14ac:dyDescent="0.25">
      <c r="B3366" s="176">
        <v>3355</v>
      </c>
      <c r="C3366" s="177"/>
      <c r="D3366" s="178"/>
      <c r="E3366" s="177"/>
      <c r="F3366" s="179"/>
    </row>
    <row r="3367" spans="2:6" x14ac:dyDescent="0.25">
      <c r="B3367" s="172">
        <v>3356</v>
      </c>
      <c r="C3367" s="180"/>
      <c r="D3367" s="181"/>
      <c r="E3367" s="180"/>
      <c r="F3367" s="182"/>
    </row>
    <row r="3368" spans="2:6" x14ac:dyDescent="0.25">
      <c r="B3368" s="176">
        <v>3357</v>
      </c>
      <c r="C3368" s="177"/>
      <c r="D3368" s="178"/>
      <c r="E3368" s="177"/>
      <c r="F3368" s="179"/>
    </row>
    <row r="3369" spans="2:6" x14ac:dyDescent="0.25">
      <c r="B3369" s="172">
        <v>3358</v>
      </c>
      <c r="C3369" s="180"/>
      <c r="D3369" s="181"/>
      <c r="E3369" s="180"/>
      <c r="F3369" s="182"/>
    </row>
    <row r="3370" spans="2:6" x14ac:dyDescent="0.25">
      <c r="B3370" s="176">
        <v>3359</v>
      </c>
      <c r="C3370" s="177"/>
      <c r="D3370" s="178"/>
      <c r="E3370" s="177"/>
      <c r="F3370" s="179"/>
    </row>
    <row r="3371" spans="2:6" x14ac:dyDescent="0.25">
      <c r="B3371" s="172">
        <v>3360</v>
      </c>
      <c r="C3371" s="180"/>
      <c r="D3371" s="181"/>
      <c r="E3371" s="180"/>
      <c r="F3371" s="182"/>
    </row>
    <row r="3372" spans="2:6" x14ac:dyDescent="0.25">
      <c r="B3372" s="176">
        <v>3361</v>
      </c>
      <c r="C3372" s="177"/>
      <c r="D3372" s="178"/>
      <c r="E3372" s="177"/>
      <c r="F3372" s="179"/>
    </row>
    <row r="3373" spans="2:6" x14ac:dyDescent="0.25">
      <c r="B3373" s="172">
        <v>3362</v>
      </c>
      <c r="C3373" s="180"/>
      <c r="D3373" s="181"/>
      <c r="E3373" s="180"/>
      <c r="F3373" s="182"/>
    </row>
    <row r="3374" spans="2:6" x14ac:dyDescent="0.25">
      <c r="B3374" s="176">
        <v>3363</v>
      </c>
      <c r="C3374" s="177"/>
      <c r="D3374" s="178"/>
      <c r="E3374" s="177"/>
      <c r="F3374" s="179"/>
    </row>
    <row r="3375" spans="2:6" x14ac:dyDescent="0.25">
      <c r="B3375" s="172">
        <v>3364</v>
      </c>
      <c r="C3375" s="180"/>
      <c r="D3375" s="181"/>
      <c r="E3375" s="180"/>
      <c r="F3375" s="182"/>
    </row>
    <row r="3376" spans="2:6" x14ac:dyDescent="0.25">
      <c r="B3376" s="176">
        <v>3365</v>
      </c>
      <c r="C3376" s="177"/>
      <c r="D3376" s="178"/>
      <c r="E3376" s="177"/>
      <c r="F3376" s="179"/>
    </row>
    <row r="3377" spans="2:6" x14ac:dyDescent="0.25">
      <c r="B3377" s="172">
        <v>3366</v>
      </c>
      <c r="C3377" s="180"/>
      <c r="D3377" s="181"/>
      <c r="E3377" s="180"/>
      <c r="F3377" s="182"/>
    </row>
    <row r="3378" spans="2:6" x14ac:dyDescent="0.25">
      <c r="B3378" s="176">
        <v>3367</v>
      </c>
      <c r="C3378" s="177"/>
      <c r="D3378" s="178"/>
      <c r="E3378" s="177"/>
      <c r="F3378" s="179"/>
    </row>
    <row r="3379" spans="2:6" x14ac:dyDescent="0.25">
      <c r="B3379" s="172">
        <v>3368</v>
      </c>
      <c r="C3379" s="180"/>
      <c r="D3379" s="181"/>
      <c r="E3379" s="180"/>
      <c r="F3379" s="182"/>
    </row>
    <row r="3380" spans="2:6" x14ac:dyDescent="0.25">
      <c r="B3380" s="176">
        <v>3369</v>
      </c>
      <c r="C3380" s="177"/>
      <c r="D3380" s="178"/>
      <c r="E3380" s="177"/>
      <c r="F3380" s="179"/>
    </row>
    <row r="3381" spans="2:6" x14ac:dyDescent="0.25">
      <c r="B3381" s="172">
        <v>3370</v>
      </c>
      <c r="C3381" s="180"/>
      <c r="D3381" s="181"/>
      <c r="E3381" s="180"/>
      <c r="F3381" s="182"/>
    </row>
    <row r="3382" spans="2:6" x14ac:dyDescent="0.25">
      <c r="B3382" s="176">
        <v>3371</v>
      </c>
      <c r="C3382" s="177"/>
      <c r="D3382" s="178"/>
      <c r="E3382" s="177"/>
      <c r="F3382" s="179"/>
    </row>
    <row r="3383" spans="2:6" x14ac:dyDescent="0.25">
      <c r="B3383" s="172">
        <v>3372</v>
      </c>
      <c r="C3383" s="180"/>
      <c r="D3383" s="181"/>
      <c r="E3383" s="180"/>
      <c r="F3383" s="182"/>
    </row>
    <row r="3384" spans="2:6" x14ac:dyDescent="0.25">
      <c r="B3384" s="176">
        <v>3373</v>
      </c>
      <c r="C3384" s="177"/>
      <c r="D3384" s="178"/>
      <c r="E3384" s="177"/>
      <c r="F3384" s="179"/>
    </row>
    <row r="3385" spans="2:6" x14ac:dyDescent="0.25">
      <c r="B3385" s="172">
        <v>3374</v>
      </c>
      <c r="C3385" s="180"/>
      <c r="D3385" s="181"/>
      <c r="E3385" s="180"/>
      <c r="F3385" s="182"/>
    </row>
    <row r="3386" spans="2:6" x14ac:dyDescent="0.25">
      <c r="B3386" s="176">
        <v>3375</v>
      </c>
      <c r="C3386" s="177"/>
      <c r="D3386" s="178"/>
      <c r="E3386" s="177"/>
      <c r="F3386" s="179"/>
    </row>
    <row r="3387" spans="2:6" x14ac:dyDescent="0.25">
      <c r="B3387" s="172">
        <v>3376</v>
      </c>
      <c r="C3387" s="180"/>
      <c r="D3387" s="181"/>
      <c r="E3387" s="180"/>
      <c r="F3387" s="182"/>
    </row>
    <row r="3388" spans="2:6" x14ac:dyDescent="0.25">
      <c r="B3388" s="176">
        <v>3377</v>
      </c>
      <c r="C3388" s="177"/>
      <c r="D3388" s="178"/>
      <c r="E3388" s="177"/>
      <c r="F3388" s="179"/>
    </row>
    <row r="3389" spans="2:6" x14ac:dyDescent="0.25">
      <c r="B3389" s="172">
        <v>3378</v>
      </c>
      <c r="C3389" s="180"/>
      <c r="D3389" s="181"/>
      <c r="E3389" s="180"/>
      <c r="F3389" s="182"/>
    </row>
    <row r="3390" spans="2:6" x14ac:dyDescent="0.25">
      <c r="B3390" s="176">
        <v>3379</v>
      </c>
      <c r="C3390" s="177"/>
      <c r="D3390" s="178"/>
      <c r="E3390" s="177"/>
      <c r="F3390" s="179"/>
    </row>
    <row r="3391" spans="2:6" x14ac:dyDescent="0.25">
      <c r="B3391" s="172">
        <v>3380</v>
      </c>
      <c r="C3391" s="180"/>
      <c r="D3391" s="181"/>
      <c r="E3391" s="180"/>
      <c r="F3391" s="182"/>
    </row>
    <row r="3392" spans="2:6" x14ac:dyDescent="0.25">
      <c r="B3392" s="176">
        <v>3381</v>
      </c>
      <c r="C3392" s="177"/>
      <c r="D3392" s="178"/>
      <c r="E3392" s="177"/>
      <c r="F3392" s="179"/>
    </row>
    <row r="3393" spans="2:6" x14ac:dyDescent="0.25">
      <c r="B3393" s="172">
        <v>3382</v>
      </c>
      <c r="C3393" s="180"/>
      <c r="D3393" s="181"/>
      <c r="E3393" s="180"/>
      <c r="F3393" s="182"/>
    </row>
    <row r="3394" spans="2:6" x14ac:dyDescent="0.25">
      <c r="B3394" s="176">
        <v>3383</v>
      </c>
      <c r="C3394" s="177"/>
      <c r="D3394" s="178"/>
      <c r="E3394" s="177"/>
      <c r="F3394" s="179"/>
    </row>
    <row r="3395" spans="2:6" x14ac:dyDescent="0.25">
      <c r="B3395" s="172">
        <v>3384</v>
      </c>
      <c r="C3395" s="180"/>
      <c r="D3395" s="181"/>
      <c r="E3395" s="180"/>
      <c r="F3395" s="182"/>
    </row>
    <row r="3396" spans="2:6" x14ac:dyDescent="0.25">
      <c r="B3396" s="176">
        <v>3385</v>
      </c>
      <c r="C3396" s="177"/>
      <c r="D3396" s="178"/>
      <c r="E3396" s="177"/>
      <c r="F3396" s="179"/>
    </row>
    <row r="3397" spans="2:6" x14ac:dyDescent="0.25">
      <c r="B3397" s="172">
        <v>3386</v>
      </c>
      <c r="C3397" s="180"/>
      <c r="D3397" s="181"/>
      <c r="E3397" s="180"/>
      <c r="F3397" s="182"/>
    </row>
    <row r="3398" spans="2:6" x14ac:dyDescent="0.25">
      <c r="B3398" s="176">
        <v>3387</v>
      </c>
      <c r="C3398" s="177"/>
      <c r="D3398" s="178"/>
      <c r="E3398" s="177"/>
      <c r="F3398" s="179"/>
    </row>
    <row r="3399" spans="2:6" x14ac:dyDescent="0.25">
      <c r="B3399" s="172">
        <v>3388</v>
      </c>
      <c r="C3399" s="180"/>
      <c r="D3399" s="181"/>
      <c r="E3399" s="180"/>
      <c r="F3399" s="182"/>
    </row>
    <row r="3400" spans="2:6" x14ac:dyDescent="0.25">
      <c r="B3400" s="176">
        <v>3389</v>
      </c>
      <c r="C3400" s="177"/>
      <c r="D3400" s="178"/>
      <c r="E3400" s="177"/>
      <c r="F3400" s="179"/>
    </row>
    <row r="3401" spans="2:6" x14ac:dyDescent="0.25">
      <c r="B3401" s="172">
        <v>3390</v>
      </c>
      <c r="C3401" s="180"/>
      <c r="D3401" s="181"/>
      <c r="E3401" s="180"/>
      <c r="F3401" s="182"/>
    </row>
    <row r="3402" spans="2:6" x14ac:dyDescent="0.25">
      <c r="B3402" s="176">
        <v>3391</v>
      </c>
      <c r="C3402" s="177"/>
      <c r="D3402" s="178"/>
      <c r="E3402" s="177"/>
      <c r="F3402" s="179"/>
    </row>
    <row r="3403" spans="2:6" x14ac:dyDescent="0.25">
      <c r="B3403" s="172">
        <v>3392</v>
      </c>
      <c r="C3403" s="180"/>
      <c r="D3403" s="181"/>
      <c r="E3403" s="180"/>
      <c r="F3403" s="182"/>
    </row>
    <row r="3404" spans="2:6" x14ac:dyDescent="0.25">
      <c r="B3404" s="176">
        <v>3393</v>
      </c>
      <c r="C3404" s="177"/>
      <c r="D3404" s="178"/>
      <c r="E3404" s="177"/>
      <c r="F3404" s="179"/>
    </row>
    <row r="3405" spans="2:6" x14ac:dyDescent="0.25">
      <c r="B3405" s="172">
        <v>3394</v>
      </c>
      <c r="C3405" s="180"/>
      <c r="D3405" s="181"/>
      <c r="E3405" s="180"/>
      <c r="F3405" s="182"/>
    </row>
    <row r="3406" spans="2:6" x14ac:dyDescent="0.25">
      <c r="B3406" s="176">
        <v>3395</v>
      </c>
      <c r="C3406" s="177"/>
      <c r="D3406" s="178"/>
      <c r="E3406" s="177"/>
      <c r="F3406" s="179"/>
    </row>
    <row r="3407" spans="2:6" x14ac:dyDescent="0.25">
      <c r="B3407" s="172">
        <v>3396</v>
      </c>
      <c r="C3407" s="180"/>
      <c r="D3407" s="181"/>
      <c r="E3407" s="180"/>
      <c r="F3407" s="182"/>
    </row>
    <row r="3408" spans="2:6" x14ac:dyDescent="0.25">
      <c r="B3408" s="176">
        <v>3397</v>
      </c>
      <c r="C3408" s="177"/>
      <c r="D3408" s="178"/>
      <c r="E3408" s="177"/>
      <c r="F3408" s="179"/>
    </row>
    <row r="3409" spans="2:6" x14ac:dyDescent="0.25">
      <c r="B3409" s="172">
        <v>3398</v>
      </c>
      <c r="C3409" s="180"/>
      <c r="D3409" s="181"/>
      <c r="E3409" s="180"/>
      <c r="F3409" s="182"/>
    </row>
    <row r="3410" spans="2:6" x14ac:dyDescent="0.25">
      <c r="B3410" s="176">
        <v>3399</v>
      </c>
      <c r="C3410" s="177"/>
      <c r="D3410" s="178"/>
      <c r="E3410" s="177"/>
      <c r="F3410" s="179"/>
    </row>
    <row r="3411" spans="2:6" x14ac:dyDescent="0.25">
      <c r="B3411" s="172">
        <v>3400</v>
      </c>
      <c r="C3411" s="180"/>
      <c r="D3411" s="181"/>
      <c r="E3411" s="180"/>
      <c r="F3411" s="182"/>
    </row>
    <row r="3412" spans="2:6" x14ac:dyDescent="0.25">
      <c r="B3412" s="176">
        <v>3401</v>
      </c>
      <c r="C3412" s="177"/>
      <c r="D3412" s="178"/>
      <c r="E3412" s="177"/>
      <c r="F3412" s="179"/>
    </row>
    <row r="3413" spans="2:6" x14ac:dyDescent="0.25">
      <c r="B3413" s="172">
        <v>3402</v>
      </c>
      <c r="C3413" s="180"/>
      <c r="D3413" s="181"/>
      <c r="E3413" s="180"/>
      <c r="F3413" s="182"/>
    </row>
    <row r="3414" spans="2:6" x14ac:dyDescent="0.25">
      <c r="B3414" s="176">
        <v>3403</v>
      </c>
      <c r="C3414" s="177"/>
      <c r="D3414" s="178"/>
      <c r="E3414" s="177"/>
      <c r="F3414" s="179"/>
    </row>
    <row r="3415" spans="2:6" x14ac:dyDescent="0.25">
      <c r="B3415" s="172">
        <v>3404</v>
      </c>
      <c r="C3415" s="180"/>
      <c r="D3415" s="181"/>
      <c r="E3415" s="180"/>
      <c r="F3415" s="182"/>
    </row>
    <row r="3416" spans="2:6" x14ac:dyDescent="0.25">
      <c r="B3416" s="176">
        <v>3405</v>
      </c>
      <c r="C3416" s="177"/>
      <c r="D3416" s="178"/>
      <c r="E3416" s="177"/>
      <c r="F3416" s="179"/>
    </row>
    <row r="3417" spans="2:6" x14ac:dyDescent="0.25">
      <c r="B3417" s="172">
        <v>3406</v>
      </c>
      <c r="C3417" s="180"/>
      <c r="D3417" s="181"/>
      <c r="E3417" s="180"/>
      <c r="F3417" s="182"/>
    </row>
    <row r="3418" spans="2:6" x14ac:dyDescent="0.25">
      <c r="B3418" s="176">
        <v>3407</v>
      </c>
      <c r="C3418" s="177"/>
      <c r="D3418" s="178"/>
      <c r="E3418" s="177"/>
      <c r="F3418" s="179"/>
    </row>
    <row r="3419" spans="2:6" x14ac:dyDescent="0.25">
      <c r="B3419" s="172">
        <v>3408</v>
      </c>
      <c r="C3419" s="180"/>
      <c r="D3419" s="181"/>
      <c r="E3419" s="180"/>
      <c r="F3419" s="182"/>
    </row>
    <row r="3420" spans="2:6" x14ac:dyDescent="0.25">
      <c r="B3420" s="176">
        <v>3409</v>
      </c>
      <c r="C3420" s="177"/>
      <c r="D3420" s="178"/>
      <c r="E3420" s="177"/>
      <c r="F3420" s="179"/>
    </row>
    <row r="3421" spans="2:6" x14ac:dyDescent="0.25">
      <c r="B3421" s="172">
        <v>3410</v>
      </c>
      <c r="C3421" s="180"/>
      <c r="D3421" s="181"/>
      <c r="E3421" s="180"/>
      <c r="F3421" s="182"/>
    </row>
    <row r="3422" spans="2:6" x14ac:dyDescent="0.25">
      <c r="B3422" s="176">
        <v>3411</v>
      </c>
      <c r="C3422" s="177"/>
      <c r="D3422" s="178"/>
      <c r="E3422" s="177"/>
      <c r="F3422" s="179"/>
    </row>
    <row r="3423" spans="2:6" x14ac:dyDescent="0.25">
      <c r="B3423" s="172">
        <v>3412</v>
      </c>
      <c r="C3423" s="180"/>
      <c r="D3423" s="181"/>
      <c r="E3423" s="180"/>
      <c r="F3423" s="182"/>
    </row>
    <row r="3424" spans="2:6" x14ac:dyDescent="0.25">
      <c r="B3424" s="176">
        <v>3413</v>
      </c>
      <c r="C3424" s="177"/>
      <c r="D3424" s="178"/>
      <c r="E3424" s="177"/>
      <c r="F3424" s="179"/>
    </row>
    <row r="3425" spans="2:6" x14ac:dyDescent="0.25">
      <c r="B3425" s="172">
        <v>3414</v>
      </c>
      <c r="C3425" s="180"/>
      <c r="D3425" s="181"/>
      <c r="E3425" s="180"/>
      <c r="F3425" s="182"/>
    </row>
    <row r="3426" spans="2:6" x14ac:dyDescent="0.25">
      <c r="B3426" s="176">
        <v>3415</v>
      </c>
      <c r="C3426" s="177"/>
      <c r="D3426" s="178"/>
      <c r="E3426" s="177"/>
      <c r="F3426" s="179"/>
    </row>
    <row r="3427" spans="2:6" x14ac:dyDescent="0.25">
      <c r="B3427" s="172">
        <v>3416</v>
      </c>
      <c r="C3427" s="180"/>
      <c r="D3427" s="181"/>
      <c r="E3427" s="180"/>
      <c r="F3427" s="182"/>
    </row>
    <row r="3428" spans="2:6" x14ac:dyDescent="0.25">
      <c r="B3428" s="176">
        <v>3417</v>
      </c>
      <c r="C3428" s="177"/>
      <c r="D3428" s="178"/>
      <c r="E3428" s="177"/>
      <c r="F3428" s="179"/>
    </row>
    <row r="3429" spans="2:6" x14ac:dyDescent="0.25">
      <c r="B3429" s="172">
        <v>3418</v>
      </c>
      <c r="C3429" s="180"/>
      <c r="D3429" s="181"/>
      <c r="E3429" s="180"/>
      <c r="F3429" s="182"/>
    </row>
    <row r="3430" spans="2:6" x14ac:dyDescent="0.25">
      <c r="B3430" s="176">
        <v>3419</v>
      </c>
      <c r="C3430" s="177"/>
      <c r="D3430" s="178"/>
      <c r="E3430" s="177"/>
      <c r="F3430" s="179"/>
    </row>
    <row r="3431" spans="2:6" x14ac:dyDescent="0.25">
      <c r="B3431" s="172">
        <v>3420</v>
      </c>
      <c r="C3431" s="180"/>
      <c r="D3431" s="181"/>
      <c r="E3431" s="180"/>
      <c r="F3431" s="182"/>
    </row>
    <row r="3432" spans="2:6" x14ac:dyDescent="0.25">
      <c r="B3432" s="176">
        <v>3421</v>
      </c>
      <c r="C3432" s="177"/>
      <c r="D3432" s="178"/>
      <c r="E3432" s="177"/>
      <c r="F3432" s="179"/>
    </row>
    <row r="3433" spans="2:6" x14ac:dyDescent="0.25">
      <c r="B3433" s="172">
        <v>3422</v>
      </c>
      <c r="C3433" s="180"/>
      <c r="D3433" s="181"/>
      <c r="E3433" s="180"/>
      <c r="F3433" s="182"/>
    </row>
    <row r="3434" spans="2:6" x14ac:dyDescent="0.25">
      <c r="B3434" s="176">
        <v>3423</v>
      </c>
      <c r="C3434" s="177"/>
      <c r="D3434" s="178"/>
      <c r="E3434" s="177"/>
      <c r="F3434" s="179"/>
    </row>
    <row r="3435" spans="2:6" x14ac:dyDescent="0.25">
      <c r="B3435" s="172">
        <v>3424</v>
      </c>
      <c r="C3435" s="180"/>
      <c r="D3435" s="181"/>
      <c r="E3435" s="180"/>
      <c r="F3435" s="182"/>
    </row>
    <row r="3436" spans="2:6" x14ac:dyDescent="0.25">
      <c r="B3436" s="176">
        <v>3425</v>
      </c>
      <c r="C3436" s="177"/>
      <c r="D3436" s="178"/>
      <c r="E3436" s="177"/>
      <c r="F3436" s="179"/>
    </row>
    <row r="3437" spans="2:6" x14ac:dyDescent="0.25">
      <c r="B3437" s="172">
        <v>3426</v>
      </c>
      <c r="C3437" s="180"/>
      <c r="D3437" s="181"/>
      <c r="E3437" s="180"/>
      <c r="F3437" s="182"/>
    </row>
    <row r="3438" spans="2:6" x14ac:dyDescent="0.25">
      <c r="B3438" s="176">
        <v>3427</v>
      </c>
      <c r="C3438" s="177"/>
      <c r="D3438" s="178"/>
      <c r="E3438" s="177"/>
      <c r="F3438" s="179"/>
    </row>
    <row r="3439" spans="2:6" x14ac:dyDescent="0.25">
      <c r="B3439" s="172">
        <v>3428</v>
      </c>
      <c r="C3439" s="180"/>
      <c r="D3439" s="181"/>
      <c r="E3439" s="180"/>
      <c r="F3439" s="182"/>
    </row>
    <row r="3440" spans="2:6" x14ac:dyDescent="0.25">
      <c r="B3440" s="176">
        <v>3429</v>
      </c>
      <c r="C3440" s="177"/>
      <c r="D3440" s="178"/>
      <c r="E3440" s="177"/>
      <c r="F3440" s="179"/>
    </row>
    <row r="3441" spans="2:6" x14ac:dyDescent="0.25">
      <c r="B3441" s="172">
        <v>3430</v>
      </c>
      <c r="C3441" s="180"/>
      <c r="D3441" s="181"/>
      <c r="E3441" s="180"/>
      <c r="F3441" s="182"/>
    </row>
    <row r="3442" spans="2:6" x14ac:dyDescent="0.25">
      <c r="B3442" s="176">
        <v>3431</v>
      </c>
      <c r="C3442" s="177"/>
      <c r="D3442" s="178"/>
      <c r="E3442" s="177"/>
      <c r="F3442" s="179"/>
    </row>
    <row r="3443" spans="2:6" x14ac:dyDescent="0.25">
      <c r="B3443" s="172">
        <v>3432</v>
      </c>
      <c r="C3443" s="180"/>
      <c r="D3443" s="181"/>
      <c r="E3443" s="180"/>
      <c r="F3443" s="182"/>
    </row>
    <row r="3444" spans="2:6" x14ac:dyDescent="0.25">
      <c r="B3444" s="176">
        <v>3433</v>
      </c>
      <c r="C3444" s="177"/>
      <c r="D3444" s="178"/>
      <c r="E3444" s="177"/>
      <c r="F3444" s="179"/>
    </row>
    <row r="3445" spans="2:6" x14ac:dyDescent="0.25">
      <c r="B3445" s="172">
        <v>3434</v>
      </c>
      <c r="C3445" s="180"/>
      <c r="D3445" s="181"/>
      <c r="E3445" s="180"/>
      <c r="F3445" s="182"/>
    </row>
    <row r="3446" spans="2:6" x14ac:dyDescent="0.25">
      <c r="B3446" s="176">
        <v>3435</v>
      </c>
      <c r="C3446" s="177"/>
      <c r="D3446" s="178"/>
      <c r="E3446" s="177"/>
      <c r="F3446" s="179"/>
    </row>
    <row r="3447" spans="2:6" x14ac:dyDescent="0.25">
      <c r="B3447" s="172">
        <v>3436</v>
      </c>
      <c r="C3447" s="180"/>
      <c r="D3447" s="181"/>
      <c r="E3447" s="180"/>
      <c r="F3447" s="182"/>
    </row>
    <row r="3448" spans="2:6" x14ac:dyDescent="0.25">
      <c r="B3448" s="176">
        <v>3437</v>
      </c>
      <c r="C3448" s="177"/>
      <c r="D3448" s="178"/>
      <c r="E3448" s="177"/>
      <c r="F3448" s="179"/>
    </row>
    <row r="3449" spans="2:6" x14ac:dyDescent="0.25">
      <c r="B3449" s="172">
        <v>3438</v>
      </c>
      <c r="C3449" s="180"/>
      <c r="D3449" s="181"/>
      <c r="E3449" s="180"/>
      <c r="F3449" s="182"/>
    </row>
    <row r="3450" spans="2:6" x14ac:dyDescent="0.25">
      <c r="B3450" s="176">
        <v>3439</v>
      </c>
      <c r="C3450" s="177"/>
      <c r="D3450" s="178"/>
      <c r="E3450" s="177"/>
      <c r="F3450" s="179"/>
    </row>
    <row r="3451" spans="2:6" x14ac:dyDescent="0.25">
      <c r="B3451" s="172">
        <v>3440</v>
      </c>
      <c r="C3451" s="180"/>
      <c r="D3451" s="181"/>
      <c r="E3451" s="180"/>
      <c r="F3451" s="182"/>
    </row>
    <row r="3452" spans="2:6" x14ac:dyDescent="0.25">
      <c r="B3452" s="176">
        <v>3441</v>
      </c>
      <c r="C3452" s="177"/>
      <c r="D3452" s="178"/>
      <c r="E3452" s="177"/>
      <c r="F3452" s="179"/>
    </row>
    <row r="3453" spans="2:6" x14ac:dyDescent="0.25">
      <c r="B3453" s="172">
        <v>3442</v>
      </c>
      <c r="C3453" s="180"/>
      <c r="D3453" s="181"/>
      <c r="E3453" s="180"/>
      <c r="F3453" s="182"/>
    </row>
    <row r="3454" spans="2:6" x14ac:dyDescent="0.25">
      <c r="B3454" s="176">
        <v>3443</v>
      </c>
      <c r="C3454" s="177"/>
      <c r="D3454" s="178"/>
      <c r="E3454" s="177"/>
      <c r="F3454" s="179"/>
    </row>
    <row r="3455" spans="2:6" x14ac:dyDescent="0.25">
      <c r="B3455" s="172">
        <v>3444</v>
      </c>
      <c r="C3455" s="180"/>
      <c r="D3455" s="181"/>
      <c r="E3455" s="180"/>
      <c r="F3455" s="182"/>
    </row>
    <row r="3456" spans="2:6" x14ac:dyDescent="0.25">
      <c r="B3456" s="176">
        <v>3445</v>
      </c>
      <c r="C3456" s="177"/>
      <c r="D3456" s="178"/>
      <c r="E3456" s="177"/>
      <c r="F3456" s="179"/>
    </row>
    <row r="3457" spans="2:6" x14ac:dyDescent="0.25">
      <c r="B3457" s="172">
        <v>3446</v>
      </c>
      <c r="C3457" s="180"/>
      <c r="D3457" s="181"/>
      <c r="E3457" s="180"/>
      <c r="F3457" s="182"/>
    </row>
    <row r="3458" spans="2:6" x14ac:dyDescent="0.25">
      <c r="B3458" s="176">
        <v>3447</v>
      </c>
      <c r="C3458" s="177"/>
      <c r="D3458" s="178"/>
      <c r="E3458" s="177"/>
      <c r="F3458" s="179"/>
    </row>
    <row r="3459" spans="2:6" x14ac:dyDescent="0.25">
      <c r="B3459" s="172">
        <v>3448</v>
      </c>
      <c r="C3459" s="180"/>
      <c r="D3459" s="181"/>
      <c r="E3459" s="180"/>
      <c r="F3459" s="182"/>
    </row>
    <row r="3460" spans="2:6" x14ac:dyDescent="0.25">
      <c r="B3460" s="176">
        <v>3449</v>
      </c>
      <c r="C3460" s="177"/>
      <c r="D3460" s="178"/>
      <c r="E3460" s="177"/>
      <c r="F3460" s="179"/>
    </row>
    <row r="3461" spans="2:6" x14ac:dyDescent="0.25">
      <c r="B3461" s="172">
        <v>3450</v>
      </c>
      <c r="C3461" s="180"/>
      <c r="D3461" s="181"/>
      <c r="E3461" s="180"/>
      <c r="F3461" s="182"/>
    </row>
    <row r="3462" spans="2:6" x14ac:dyDescent="0.25">
      <c r="B3462" s="176">
        <v>3451</v>
      </c>
      <c r="C3462" s="177"/>
      <c r="D3462" s="178"/>
      <c r="E3462" s="177"/>
      <c r="F3462" s="179"/>
    </row>
    <row r="3463" spans="2:6" x14ac:dyDescent="0.25">
      <c r="B3463" s="172">
        <v>3452</v>
      </c>
      <c r="C3463" s="180"/>
      <c r="D3463" s="181"/>
      <c r="E3463" s="180"/>
      <c r="F3463" s="182"/>
    </row>
    <row r="3464" spans="2:6" x14ac:dyDescent="0.25">
      <c r="B3464" s="176">
        <v>3453</v>
      </c>
      <c r="C3464" s="177"/>
      <c r="D3464" s="178"/>
      <c r="E3464" s="177"/>
      <c r="F3464" s="179"/>
    </row>
    <row r="3465" spans="2:6" x14ac:dyDescent="0.25">
      <c r="B3465" s="172">
        <v>3454</v>
      </c>
      <c r="C3465" s="180"/>
      <c r="D3465" s="181"/>
      <c r="E3465" s="180"/>
      <c r="F3465" s="182"/>
    </row>
    <row r="3466" spans="2:6" x14ac:dyDescent="0.25">
      <c r="B3466" s="176">
        <v>3455</v>
      </c>
      <c r="C3466" s="177"/>
      <c r="D3466" s="178"/>
      <c r="E3466" s="177"/>
      <c r="F3466" s="179"/>
    </row>
    <row r="3467" spans="2:6" x14ac:dyDescent="0.25">
      <c r="B3467" s="172">
        <v>3456</v>
      </c>
      <c r="C3467" s="180"/>
      <c r="D3467" s="181"/>
      <c r="E3467" s="180"/>
      <c r="F3467" s="182"/>
    </row>
    <row r="3468" spans="2:6" x14ac:dyDescent="0.25">
      <c r="B3468" s="176">
        <v>3457</v>
      </c>
      <c r="C3468" s="177"/>
      <c r="D3468" s="178"/>
      <c r="E3468" s="177"/>
      <c r="F3468" s="179"/>
    </row>
    <row r="3469" spans="2:6" x14ac:dyDescent="0.25">
      <c r="B3469" s="172">
        <v>3458</v>
      </c>
      <c r="C3469" s="180"/>
      <c r="D3469" s="181"/>
      <c r="E3469" s="180"/>
      <c r="F3469" s="182"/>
    </row>
    <row r="3470" spans="2:6" x14ac:dyDescent="0.25">
      <c r="B3470" s="176">
        <v>3459</v>
      </c>
      <c r="C3470" s="177"/>
      <c r="D3470" s="178"/>
      <c r="E3470" s="177"/>
      <c r="F3470" s="179"/>
    </row>
    <row r="3471" spans="2:6" x14ac:dyDescent="0.25">
      <c r="B3471" s="172">
        <v>3460</v>
      </c>
      <c r="C3471" s="180"/>
      <c r="D3471" s="181"/>
      <c r="E3471" s="180"/>
      <c r="F3471" s="182"/>
    </row>
    <row r="3472" spans="2:6" x14ac:dyDescent="0.25">
      <c r="B3472" s="176">
        <v>3461</v>
      </c>
      <c r="C3472" s="177"/>
      <c r="D3472" s="178"/>
      <c r="E3472" s="177"/>
      <c r="F3472" s="179"/>
    </row>
    <row r="3473" spans="2:6" x14ac:dyDescent="0.25">
      <c r="B3473" s="172">
        <v>3462</v>
      </c>
      <c r="C3473" s="180"/>
      <c r="D3473" s="181"/>
      <c r="E3473" s="180"/>
      <c r="F3473" s="182"/>
    </row>
    <row r="3474" spans="2:6" x14ac:dyDescent="0.25">
      <c r="B3474" s="176">
        <v>3463</v>
      </c>
      <c r="C3474" s="177"/>
      <c r="D3474" s="178"/>
      <c r="E3474" s="177"/>
      <c r="F3474" s="179"/>
    </row>
    <row r="3475" spans="2:6" x14ac:dyDescent="0.25">
      <c r="B3475" s="172">
        <v>3464</v>
      </c>
      <c r="C3475" s="180"/>
      <c r="D3475" s="181"/>
      <c r="E3475" s="180"/>
      <c r="F3475" s="182"/>
    </row>
    <row r="3476" spans="2:6" x14ac:dyDescent="0.25">
      <c r="B3476" s="176">
        <v>3465</v>
      </c>
      <c r="C3476" s="177"/>
      <c r="D3476" s="178"/>
      <c r="E3476" s="177"/>
      <c r="F3476" s="179"/>
    </row>
    <row r="3477" spans="2:6" x14ac:dyDescent="0.25">
      <c r="B3477" s="172">
        <v>3466</v>
      </c>
      <c r="C3477" s="180"/>
      <c r="D3477" s="181"/>
      <c r="E3477" s="180"/>
      <c r="F3477" s="182"/>
    </row>
    <row r="3478" spans="2:6" x14ac:dyDescent="0.25">
      <c r="B3478" s="176">
        <v>3467</v>
      </c>
      <c r="C3478" s="177"/>
      <c r="D3478" s="178"/>
      <c r="E3478" s="177"/>
      <c r="F3478" s="179"/>
    </row>
    <row r="3479" spans="2:6" x14ac:dyDescent="0.25">
      <c r="B3479" s="172">
        <v>3468</v>
      </c>
      <c r="C3479" s="180"/>
      <c r="D3479" s="181"/>
      <c r="E3479" s="180"/>
      <c r="F3479" s="182"/>
    </row>
    <row r="3480" spans="2:6" x14ac:dyDescent="0.25">
      <c r="B3480" s="176">
        <v>3469</v>
      </c>
      <c r="C3480" s="177"/>
      <c r="D3480" s="178"/>
      <c r="E3480" s="177"/>
      <c r="F3480" s="179"/>
    </row>
    <row r="3481" spans="2:6" x14ac:dyDescent="0.25">
      <c r="B3481" s="172">
        <v>3470</v>
      </c>
      <c r="C3481" s="180"/>
      <c r="D3481" s="181"/>
      <c r="E3481" s="180"/>
      <c r="F3481" s="182"/>
    </row>
    <row r="3482" spans="2:6" x14ac:dyDescent="0.25">
      <c r="B3482" s="176">
        <v>3471</v>
      </c>
      <c r="C3482" s="177"/>
      <c r="D3482" s="178"/>
      <c r="E3482" s="177"/>
      <c r="F3482" s="179"/>
    </row>
    <row r="3483" spans="2:6" x14ac:dyDescent="0.25">
      <c r="B3483" s="172">
        <v>3472</v>
      </c>
      <c r="C3483" s="180"/>
      <c r="D3483" s="181"/>
      <c r="E3483" s="180"/>
      <c r="F3483" s="182"/>
    </row>
    <row r="3484" spans="2:6" x14ac:dyDescent="0.25">
      <c r="B3484" s="176">
        <v>3473</v>
      </c>
      <c r="C3484" s="177"/>
      <c r="D3484" s="178"/>
      <c r="E3484" s="177"/>
      <c r="F3484" s="179"/>
    </row>
    <row r="3485" spans="2:6" x14ac:dyDescent="0.25">
      <c r="B3485" s="172">
        <v>3474</v>
      </c>
      <c r="C3485" s="180"/>
      <c r="D3485" s="181"/>
      <c r="E3485" s="180"/>
      <c r="F3485" s="182"/>
    </row>
    <row r="3486" spans="2:6" x14ac:dyDescent="0.25">
      <c r="B3486" s="176">
        <v>3475</v>
      </c>
      <c r="C3486" s="177"/>
      <c r="D3486" s="178"/>
      <c r="E3486" s="177"/>
      <c r="F3486" s="179"/>
    </row>
    <row r="3487" spans="2:6" x14ac:dyDescent="0.25">
      <c r="B3487" s="172">
        <v>3476</v>
      </c>
      <c r="C3487" s="180"/>
      <c r="D3487" s="181"/>
      <c r="E3487" s="180"/>
      <c r="F3487" s="182"/>
    </row>
    <row r="3488" spans="2:6" x14ac:dyDescent="0.25">
      <c r="B3488" s="176">
        <v>3477</v>
      </c>
      <c r="C3488" s="177"/>
      <c r="D3488" s="178"/>
      <c r="E3488" s="177"/>
      <c r="F3488" s="179"/>
    </row>
    <row r="3489" spans="2:6" x14ac:dyDescent="0.25">
      <c r="B3489" s="172">
        <v>3478</v>
      </c>
      <c r="C3489" s="180"/>
      <c r="D3489" s="181"/>
      <c r="E3489" s="180"/>
      <c r="F3489" s="182"/>
    </row>
    <row r="3490" spans="2:6" x14ac:dyDescent="0.25">
      <c r="B3490" s="176">
        <v>3479</v>
      </c>
      <c r="C3490" s="177"/>
      <c r="D3490" s="178"/>
      <c r="E3490" s="177"/>
      <c r="F3490" s="179"/>
    </row>
    <row r="3491" spans="2:6" x14ac:dyDescent="0.25">
      <c r="B3491" s="172">
        <v>3480</v>
      </c>
      <c r="C3491" s="180"/>
      <c r="D3491" s="181"/>
      <c r="E3491" s="180"/>
      <c r="F3491" s="182"/>
    </row>
    <row r="3492" spans="2:6" x14ac:dyDescent="0.25">
      <c r="B3492" s="176">
        <v>3481</v>
      </c>
      <c r="C3492" s="177"/>
      <c r="D3492" s="178"/>
      <c r="E3492" s="177"/>
      <c r="F3492" s="179"/>
    </row>
    <row r="3493" spans="2:6" x14ac:dyDescent="0.25">
      <c r="B3493" s="172">
        <v>3482</v>
      </c>
      <c r="C3493" s="180"/>
      <c r="D3493" s="181"/>
      <c r="E3493" s="180"/>
      <c r="F3493" s="182"/>
    </row>
    <row r="3494" spans="2:6" x14ac:dyDescent="0.25">
      <c r="B3494" s="176">
        <v>3483</v>
      </c>
      <c r="C3494" s="177"/>
      <c r="D3494" s="178"/>
      <c r="E3494" s="177"/>
      <c r="F3494" s="179"/>
    </row>
    <row r="3495" spans="2:6" x14ac:dyDescent="0.25">
      <c r="B3495" s="172">
        <v>3484</v>
      </c>
      <c r="C3495" s="180"/>
      <c r="D3495" s="181"/>
      <c r="E3495" s="180"/>
      <c r="F3495" s="182"/>
    </row>
    <row r="3496" spans="2:6" x14ac:dyDescent="0.25">
      <c r="B3496" s="176">
        <v>3485</v>
      </c>
      <c r="C3496" s="177"/>
      <c r="D3496" s="178"/>
      <c r="E3496" s="177"/>
      <c r="F3496" s="179"/>
    </row>
    <row r="3497" spans="2:6" x14ac:dyDescent="0.25">
      <c r="B3497" s="172">
        <v>3486</v>
      </c>
      <c r="C3497" s="180"/>
      <c r="D3497" s="181"/>
      <c r="E3497" s="180"/>
      <c r="F3497" s="182"/>
    </row>
    <row r="3498" spans="2:6" x14ac:dyDescent="0.25">
      <c r="B3498" s="176">
        <v>3487</v>
      </c>
      <c r="C3498" s="177"/>
      <c r="D3498" s="178"/>
      <c r="E3498" s="177"/>
      <c r="F3498" s="179"/>
    </row>
    <row r="3499" spans="2:6" x14ac:dyDescent="0.25">
      <c r="B3499" s="172">
        <v>3488</v>
      </c>
      <c r="C3499" s="180"/>
      <c r="D3499" s="181"/>
      <c r="E3499" s="180"/>
      <c r="F3499" s="182"/>
    </row>
    <row r="3500" spans="2:6" x14ac:dyDescent="0.25">
      <c r="B3500" s="176">
        <v>3489</v>
      </c>
      <c r="C3500" s="177"/>
      <c r="D3500" s="178"/>
      <c r="E3500" s="177"/>
      <c r="F3500" s="179"/>
    </row>
    <row r="3501" spans="2:6" x14ac:dyDescent="0.25">
      <c r="B3501" s="172">
        <v>3490</v>
      </c>
      <c r="C3501" s="180"/>
      <c r="D3501" s="181"/>
      <c r="E3501" s="180"/>
      <c r="F3501" s="182"/>
    </row>
    <row r="3502" spans="2:6" x14ac:dyDescent="0.25">
      <c r="B3502" s="176">
        <v>3491</v>
      </c>
      <c r="C3502" s="177"/>
      <c r="D3502" s="178"/>
      <c r="E3502" s="177"/>
      <c r="F3502" s="179"/>
    </row>
    <row r="3503" spans="2:6" x14ac:dyDescent="0.25">
      <c r="B3503" s="172">
        <v>3492</v>
      </c>
      <c r="C3503" s="180"/>
      <c r="D3503" s="181"/>
      <c r="E3503" s="180"/>
      <c r="F3503" s="182"/>
    </row>
    <row r="3504" spans="2:6" x14ac:dyDescent="0.25">
      <c r="B3504" s="176">
        <v>3493</v>
      </c>
      <c r="C3504" s="177"/>
      <c r="D3504" s="178"/>
      <c r="E3504" s="177"/>
      <c r="F3504" s="179"/>
    </row>
    <row r="3505" spans="2:6" x14ac:dyDescent="0.25">
      <c r="B3505" s="172">
        <v>3494</v>
      </c>
      <c r="C3505" s="180"/>
      <c r="D3505" s="181"/>
      <c r="E3505" s="180"/>
      <c r="F3505" s="182"/>
    </row>
    <row r="3506" spans="2:6" x14ac:dyDescent="0.25">
      <c r="B3506" s="176">
        <v>3495</v>
      </c>
      <c r="C3506" s="177"/>
      <c r="D3506" s="178"/>
      <c r="E3506" s="177"/>
      <c r="F3506" s="179"/>
    </row>
    <row r="3507" spans="2:6" x14ac:dyDescent="0.25">
      <c r="B3507" s="172">
        <v>3496</v>
      </c>
      <c r="C3507" s="180"/>
      <c r="D3507" s="181"/>
      <c r="E3507" s="180"/>
      <c r="F3507" s="182"/>
    </row>
    <row r="3508" spans="2:6" x14ac:dyDescent="0.25">
      <c r="B3508" s="176">
        <v>3497</v>
      </c>
      <c r="C3508" s="177"/>
      <c r="D3508" s="178"/>
      <c r="E3508" s="177"/>
      <c r="F3508" s="179"/>
    </row>
    <row r="3509" spans="2:6" x14ac:dyDescent="0.25">
      <c r="B3509" s="172">
        <v>3498</v>
      </c>
      <c r="C3509" s="180"/>
      <c r="D3509" s="181"/>
      <c r="E3509" s="180"/>
      <c r="F3509" s="182"/>
    </row>
    <row r="3510" spans="2:6" x14ac:dyDescent="0.25">
      <c r="B3510" s="176">
        <v>3499</v>
      </c>
      <c r="C3510" s="177"/>
      <c r="D3510" s="178"/>
      <c r="E3510" s="177"/>
      <c r="F3510" s="179"/>
    </row>
    <row r="3511" spans="2:6" x14ac:dyDescent="0.25">
      <c r="B3511" s="172">
        <v>3500</v>
      </c>
      <c r="C3511" s="180"/>
      <c r="D3511" s="181"/>
      <c r="E3511" s="180"/>
      <c r="F3511" s="182"/>
    </row>
    <row r="3512" spans="2:6" x14ac:dyDescent="0.25">
      <c r="B3512" s="176">
        <v>3501</v>
      </c>
      <c r="C3512" s="177"/>
      <c r="D3512" s="178"/>
      <c r="E3512" s="177"/>
      <c r="F3512" s="179"/>
    </row>
    <row r="3513" spans="2:6" x14ac:dyDescent="0.25">
      <c r="B3513" s="172">
        <v>3502</v>
      </c>
      <c r="C3513" s="180"/>
      <c r="D3513" s="181"/>
      <c r="E3513" s="180"/>
      <c r="F3513" s="182"/>
    </row>
    <row r="3514" spans="2:6" x14ac:dyDescent="0.25">
      <c r="B3514" s="176">
        <v>3503</v>
      </c>
      <c r="C3514" s="177"/>
      <c r="D3514" s="178"/>
      <c r="E3514" s="177"/>
      <c r="F3514" s="179"/>
    </row>
    <row r="3515" spans="2:6" x14ac:dyDescent="0.25">
      <c r="B3515" s="172">
        <v>3504</v>
      </c>
      <c r="C3515" s="180"/>
      <c r="D3515" s="181"/>
      <c r="E3515" s="180"/>
      <c r="F3515" s="182"/>
    </row>
    <row r="3516" spans="2:6" x14ac:dyDescent="0.25">
      <c r="B3516" s="176">
        <v>3505</v>
      </c>
      <c r="C3516" s="177"/>
      <c r="D3516" s="178"/>
      <c r="E3516" s="177"/>
      <c r="F3516" s="179"/>
    </row>
    <row r="3517" spans="2:6" x14ac:dyDescent="0.25">
      <c r="B3517" s="172">
        <v>3506</v>
      </c>
      <c r="C3517" s="180"/>
      <c r="D3517" s="181"/>
      <c r="E3517" s="180"/>
      <c r="F3517" s="182"/>
    </row>
    <row r="3518" spans="2:6" x14ac:dyDescent="0.25">
      <c r="B3518" s="176">
        <v>3507</v>
      </c>
      <c r="C3518" s="177"/>
      <c r="D3518" s="178"/>
      <c r="E3518" s="177"/>
      <c r="F3518" s="179"/>
    </row>
    <row r="3519" spans="2:6" x14ac:dyDescent="0.25">
      <c r="B3519" s="172">
        <v>3508</v>
      </c>
      <c r="C3519" s="180"/>
      <c r="D3519" s="181"/>
      <c r="E3519" s="180"/>
      <c r="F3519" s="182"/>
    </row>
    <row r="3520" spans="2:6" x14ac:dyDescent="0.25">
      <c r="B3520" s="176">
        <v>3509</v>
      </c>
      <c r="C3520" s="177"/>
      <c r="D3520" s="178"/>
      <c r="E3520" s="177"/>
      <c r="F3520" s="179"/>
    </row>
    <row r="3521" spans="2:6" x14ac:dyDescent="0.25">
      <c r="B3521" s="172">
        <v>3510</v>
      </c>
      <c r="C3521" s="180"/>
      <c r="D3521" s="181"/>
      <c r="E3521" s="180"/>
      <c r="F3521" s="182"/>
    </row>
    <row r="3522" spans="2:6" x14ac:dyDescent="0.25">
      <c r="B3522" s="176">
        <v>3511</v>
      </c>
      <c r="C3522" s="177"/>
      <c r="D3522" s="178"/>
      <c r="E3522" s="177"/>
      <c r="F3522" s="179"/>
    </row>
    <row r="3523" spans="2:6" x14ac:dyDescent="0.25">
      <c r="B3523" s="172">
        <v>3512</v>
      </c>
      <c r="C3523" s="180"/>
      <c r="D3523" s="181"/>
      <c r="E3523" s="180"/>
      <c r="F3523" s="182"/>
    </row>
    <row r="3524" spans="2:6" x14ac:dyDescent="0.25">
      <c r="B3524" s="176">
        <v>3513</v>
      </c>
      <c r="C3524" s="177"/>
      <c r="D3524" s="178"/>
      <c r="E3524" s="177"/>
      <c r="F3524" s="179"/>
    </row>
    <row r="3525" spans="2:6" x14ac:dyDescent="0.25">
      <c r="B3525" s="172">
        <v>3514</v>
      </c>
      <c r="C3525" s="180"/>
      <c r="D3525" s="181"/>
      <c r="E3525" s="180"/>
      <c r="F3525" s="182"/>
    </row>
    <row r="3526" spans="2:6" x14ac:dyDescent="0.25">
      <c r="B3526" s="176">
        <v>3515</v>
      </c>
      <c r="C3526" s="177"/>
      <c r="D3526" s="178"/>
      <c r="E3526" s="177"/>
      <c r="F3526" s="179"/>
    </row>
    <row r="3527" spans="2:6" x14ac:dyDescent="0.25">
      <c r="B3527" s="172">
        <v>3516</v>
      </c>
      <c r="C3527" s="180"/>
      <c r="D3527" s="181"/>
      <c r="E3527" s="180"/>
      <c r="F3527" s="182"/>
    </row>
    <row r="3528" spans="2:6" x14ac:dyDescent="0.25">
      <c r="B3528" s="176">
        <v>3517</v>
      </c>
      <c r="C3528" s="177"/>
      <c r="D3528" s="178"/>
      <c r="E3528" s="177"/>
      <c r="F3528" s="179"/>
    </row>
    <row r="3529" spans="2:6" x14ac:dyDescent="0.25">
      <c r="B3529" s="172">
        <v>3518</v>
      </c>
      <c r="C3529" s="180"/>
      <c r="D3529" s="181"/>
      <c r="E3529" s="180"/>
      <c r="F3529" s="182"/>
    </row>
    <row r="3530" spans="2:6" x14ac:dyDescent="0.25">
      <c r="B3530" s="176">
        <v>3519</v>
      </c>
      <c r="C3530" s="177"/>
      <c r="D3530" s="178"/>
      <c r="E3530" s="177"/>
      <c r="F3530" s="179"/>
    </row>
    <row r="3531" spans="2:6" x14ac:dyDescent="0.25">
      <c r="B3531" s="172">
        <v>3520</v>
      </c>
      <c r="C3531" s="180"/>
      <c r="D3531" s="181"/>
      <c r="E3531" s="180"/>
      <c r="F3531" s="182"/>
    </row>
    <row r="3532" spans="2:6" x14ac:dyDescent="0.25">
      <c r="B3532" s="176">
        <v>3521</v>
      </c>
      <c r="C3532" s="177"/>
      <c r="D3532" s="178"/>
      <c r="E3532" s="177"/>
      <c r="F3532" s="179"/>
    </row>
    <row r="3533" spans="2:6" x14ac:dyDescent="0.25">
      <c r="B3533" s="172">
        <v>3522</v>
      </c>
      <c r="C3533" s="180"/>
      <c r="D3533" s="181"/>
      <c r="E3533" s="180"/>
      <c r="F3533" s="182"/>
    </row>
    <row r="3534" spans="2:6" x14ac:dyDescent="0.25">
      <c r="B3534" s="176">
        <v>3523</v>
      </c>
      <c r="C3534" s="177"/>
      <c r="D3534" s="178"/>
      <c r="E3534" s="177"/>
      <c r="F3534" s="179"/>
    </row>
    <row r="3535" spans="2:6" x14ac:dyDescent="0.25">
      <c r="B3535" s="172">
        <v>3524</v>
      </c>
      <c r="C3535" s="180"/>
      <c r="D3535" s="181"/>
      <c r="E3535" s="180"/>
      <c r="F3535" s="182"/>
    </row>
    <row r="3536" spans="2:6" x14ac:dyDescent="0.25">
      <c r="B3536" s="176">
        <v>3525</v>
      </c>
      <c r="C3536" s="177"/>
      <c r="D3536" s="178"/>
      <c r="E3536" s="177"/>
      <c r="F3536" s="179"/>
    </row>
    <row r="3537" spans="2:6" x14ac:dyDescent="0.25">
      <c r="B3537" s="172">
        <v>3526</v>
      </c>
      <c r="C3537" s="180"/>
      <c r="D3537" s="181"/>
      <c r="E3537" s="180"/>
      <c r="F3537" s="182"/>
    </row>
    <row r="3538" spans="2:6" x14ac:dyDescent="0.25">
      <c r="B3538" s="176">
        <v>3527</v>
      </c>
      <c r="C3538" s="177"/>
      <c r="D3538" s="178"/>
      <c r="E3538" s="177"/>
      <c r="F3538" s="179"/>
    </row>
    <row r="3539" spans="2:6" x14ac:dyDescent="0.25">
      <c r="B3539" s="172">
        <v>3528</v>
      </c>
      <c r="C3539" s="180"/>
      <c r="D3539" s="181"/>
      <c r="E3539" s="180"/>
      <c r="F3539" s="182"/>
    </row>
    <row r="3540" spans="2:6" x14ac:dyDescent="0.25">
      <c r="B3540" s="176">
        <v>3529</v>
      </c>
      <c r="C3540" s="177"/>
      <c r="D3540" s="178"/>
      <c r="E3540" s="177"/>
      <c r="F3540" s="179"/>
    </row>
    <row r="3541" spans="2:6" x14ac:dyDescent="0.25">
      <c r="B3541" s="172">
        <v>3530</v>
      </c>
      <c r="C3541" s="180"/>
      <c r="D3541" s="181"/>
      <c r="E3541" s="180"/>
      <c r="F3541" s="182"/>
    </row>
    <row r="3542" spans="2:6" x14ac:dyDescent="0.25">
      <c r="B3542" s="176">
        <v>3531</v>
      </c>
      <c r="C3542" s="177"/>
      <c r="D3542" s="178"/>
      <c r="E3542" s="177"/>
      <c r="F3542" s="179"/>
    </row>
    <row r="3543" spans="2:6" x14ac:dyDescent="0.25">
      <c r="B3543" s="172">
        <v>3532</v>
      </c>
      <c r="C3543" s="180"/>
      <c r="D3543" s="181"/>
      <c r="E3543" s="180"/>
      <c r="F3543" s="182"/>
    </row>
    <row r="3544" spans="2:6" x14ac:dyDescent="0.25">
      <c r="B3544" s="176">
        <v>3533</v>
      </c>
      <c r="C3544" s="177"/>
      <c r="D3544" s="178"/>
      <c r="E3544" s="177"/>
      <c r="F3544" s="179"/>
    </row>
    <row r="3545" spans="2:6" x14ac:dyDescent="0.25">
      <c r="B3545" s="172">
        <v>3534</v>
      </c>
      <c r="C3545" s="180"/>
      <c r="D3545" s="181"/>
      <c r="E3545" s="180"/>
      <c r="F3545" s="182"/>
    </row>
    <row r="3546" spans="2:6" x14ac:dyDescent="0.25">
      <c r="B3546" s="176">
        <v>3535</v>
      </c>
      <c r="C3546" s="177"/>
      <c r="D3546" s="178"/>
      <c r="E3546" s="177"/>
      <c r="F3546" s="179"/>
    </row>
    <row r="3547" spans="2:6" x14ac:dyDescent="0.25">
      <c r="B3547" s="172">
        <v>3536</v>
      </c>
      <c r="C3547" s="180"/>
      <c r="D3547" s="181"/>
      <c r="E3547" s="180"/>
      <c r="F3547" s="182"/>
    </row>
    <row r="3548" spans="2:6" x14ac:dyDescent="0.25">
      <c r="B3548" s="176">
        <v>3537</v>
      </c>
      <c r="C3548" s="177"/>
      <c r="D3548" s="178"/>
      <c r="E3548" s="177"/>
      <c r="F3548" s="179"/>
    </row>
    <row r="3549" spans="2:6" x14ac:dyDescent="0.25">
      <c r="B3549" s="172">
        <v>3538</v>
      </c>
      <c r="C3549" s="180"/>
      <c r="D3549" s="181"/>
      <c r="E3549" s="180"/>
      <c r="F3549" s="182"/>
    </row>
    <row r="3550" spans="2:6" x14ac:dyDescent="0.25">
      <c r="B3550" s="176">
        <v>3539</v>
      </c>
      <c r="C3550" s="177"/>
      <c r="D3550" s="178"/>
      <c r="E3550" s="177"/>
      <c r="F3550" s="179"/>
    </row>
    <row r="3551" spans="2:6" x14ac:dyDescent="0.25">
      <c r="B3551" s="172">
        <v>3540</v>
      </c>
      <c r="C3551" s="180"/>
      <c r="D3551" s="181"/>
      <c r="E3551" s="180"/>
      <c r="F3551" s="182"/>
    </row>
    <row r="3552" spans="2:6" x14ac:dyDescent="0.25">
      <c r="B3552" s="176">
        <v>3541</v>
      </c>
      <c r="C3552" s="177"/>
      <c r="D3552" s="178"/>
      <c r="E3552" s="177"/>
      <c r="F3552" s="179"/>
    </row>
    <row r="3553" spans="2:6" x14ac:dyDescent="0.25">
      <c r="B3553" s="172">
        <v>3542</v>
      </c>
      <c r="C3553" s="180"/>
      <c r="D3553" s="181"/>
      <c r="E3553" s="180"/>
      <c r="F3553" s="182"/>
    </row>
    <row r="3554" spans="2:6" x14ac:dyDescent="0.25">
      <c r="B3554" s="176">
        <v>3543</v>
      </c>
      <c r="C3554" s="177"/>
      <c r="D3554" s="178"/>
      <c r="E3554" s="177"/>
      <c r="F3554" s="179"/>
    </row>
    <row r="3555" spans="2:6" x14ac:dyDescent="0.25">
      <c r="B3555" s="172">
        <v>3544</v>
      </c>
      <c r="C3555" s="180"/>
      <c r="D3555" s="181"/>
      <c r="E3555" s="180"/>
      <c r="F3555" s="182"/>
    </row>
    <row r="3556" spans="2:6" x14ac:dyDescent="0.25">
      <c r="B3556" s="176">
        <v>3545</v>
      </c>
      <c r="C3556" s="177"/>
      <c r="D3556" s="178"/>
      <c r="E3556" s="177"/>
      <c r="F3556" s="179"/>
    </row>
    <row r="3557" spans="2:6" x14ac:dyDescent="0.25">
      <c r="B3557" s="172">
        <v>3546</v>
      </c>
      <c r="C3557" s="180"/>
      <c r="D3557" s="181"/>
      <c r="E3557" s="180"/>
      <c r="F3557" s="182"/>
    </row>
    <row r="3558" spans="2:6" x14ac:dyDescent="0.25">
      <c r="B3558" s="176">
        <v>3547</v>
      </c>
      <c r="C3558" s="177"/>
      <c r="D3558" s="178"/>
      <c r="E3558" s="177"/>
      <c r="F3558" s="179"/>
    </row>
    <row r="3559" spans="2:6" x14ac:dyDescent="0.25">
      <c r="B3559" s="172">
        <v>3548</v>
      </c>
      <c r="C3559" s="180"/>
      <c r="D3559" s="181"/>
      <c r="E3559" s="180"/>
      <c r="F3559" s="182"/>
    </row>
    <row r="3560" spans="2:6" x14ac:dyDescent="0.25">
      <c r="B3560" s="176">
        <v>3549</v>
      </c>
      <c r="C3560" s="177"/>
      <c r="D3560" s="178"/>
      <c r="E3560" s="177"/>
      <c r="F3560" s="179"/>
    </row>
    <row r="3561" spans="2:6" x14ac:dyDescent="0.25">
      <c r="B3561" s="172">
        <v>3550</v>
      </c>
      <c r="C3561" s="180"/>
      <c r="D3561" s="181"/>
      <c r="E3561" s="180"/>
      <c r="F3561" s="182"/>
    </row>
    <row r="3562" spans="2:6" x14ac:dyDescent="0.25">
      <c r="B3562" s="176">
        <v>3551</v>
      </c>
      <c r="C3562" s="177"/>
      <c r="D3562" s="178"/>
      <c r="E3562" s="177"/>
      <c r="F3562" s="179"/>
    </row>
    <row r="3563" spans="2:6" x14ac:dyDescent="0.25">
      <c r="B3563" s="172">
        <v>3552</v>
      </c>
      <c r="C3563" s="180"/>
      <c r="D3563" s="181"/>
      <c r="E3563" s="180"/>
      <c r="F3563" s="182"/>
    </row>
    <row r="3564" spans="2:6" x14ac:dyDescent="0.25">
      <c r="B3564" s="176">
        <v>3553</v>
      </c>
      <c r="C3564" s="177"/>
      <c r="D3564" s="178"/>
      <c r="E3564" s="177"/>
      <c r="F3564" s="179"/>
    </row>
    <row r="3565" spans="2:6" x14ac:dyDescent="0.25">
      <c r="B3565" s="172">
        <v>3554</v>
      </c>
      <c r="C3565" s="180"/>
      <c r="D3565" s="181"/>
      <c r="E3565" s="180"/>
      <c r="F3565" s="182"/>
    </row>
    <row r="3566" spans="2:6" x14ac:dyDescent="0.25">
      <c r="B3566" s="176">
        <v>3555</v>
      </c>
      <c r="C3566" s="177"/>
      <c r="D3566" s="178"/>
      <c r="E3566" s="177"/>
      <c r="F3566" s="179"/>
    </row>
    <row r="3567" spans="2:6" x14ac:dyDescent="0.25">
      <c r="B3567" s="172">
        <v>3556</v>
      </c>
      <c r="C3567" s="180"/>
      <c r="D3567" s="181"/>
      <c r="E3567" s="180"/>
      <c r="F3567" s="182"/>
    </row>
    <row r="3568" spans="2:6" x14ac:dyDescent="0.25">
      <c r="B3568" s="176">
        <v>3557</v>
      </c>
      <c r="C3568" s="177"/>
      <c r="D3568" s="178"/>
      <c r="E3568" s="177"/>
      <c r="F3568" s="179"/>
    </row>
    <row r="3569" spans="2:6" x14ac:dyDescent="0.25">
      <c r="B3569" s="172">
        <v>3558</v>
      </c>
      <c r="C3569" s="180"/>
      <c r="D3569" s="181"/>
      <c r="E3569" s="180"/>
      <c r="F3569" s="182"/>
    </row>
    <row r="3570" spans="2:6" x14ac:dyDescent="0.25">
      <c r="B3570" s="176">
        <v>3559</v>
      </c>
      <c r="C3570" s="177"/>
      <c r="D3570" s="178"/>
      <c r="E3570" s="177"/>
      <c r="F3570" s="179"/>
    </row>
    <row r="3571" spans="2:6" x14ac:dyDescent="0.25">
      <c r="B3571" s="172">
        <v>3560</v>
      </c>
      <c r="C3571" s="180"/>
      <c r="D3571" s="181"/>
      <c r="E3571" s="180"/>
      <c r="F3571" s="182"/>
    </row>
    <row r="3572" spans="2:6" x14ac:dyDescent="0.25">
      <c r="B3572" s="176">
        <v>3561</v>
      </c>
      <c r="C3572" s="177"/>
      <c r="D3572" s="178"/>
      <c r="E3572" s="177"/>
      <c r="F3572" s="179"/>
    </row>
    <row r="3573" spans="2:6" x14ac:dyDescent="0.25">
      <c r="B3573" s="172">
        <v>3562</v>
      </c>
      <c r="C3573" s="180"/>
      <c r="D3573" s="181"/>
      <c r="E3573" s="180"/>
      <c r="F3573" s="182"/>
    </row>
    <row r="3574" spans="2:6" x14ac:dyDescent="0.25">
      <c r="B3574" s="176">
        <v>3563</v>
      </c>
      <c r="C3574" s="177"/>
      <c r="D3574" s="178"/>
      <c r="E3574" s="177"/>
      <c r="F3574" s="179"/>
    </row>
    <row r="3575" spans="2:6" x14ac:dyDescent="0.25">
      <c r="B3575" s="172">
        <v>3564</v>
      </c>
      <c r="C3575" s="180"/>
      <c r="D3575" s="181"/>
      <c r="E3575" s="180"/>
      <c r="F3575" s="182"/>
    </row>
    <row r="3576" spans="2:6" x14ac:dyDescent="0.25">
      <c r="B3576" s="176">
        <v>3565</v>
      </c>
      <c r="C3576" s="177"/>
      <c r="D3576" s="178"/>
      <c r="E3576" s="177"/>
      <c r="F3576" s="179"/>
    </row>
    <row r="3577" spans="2:6" x14ac:dyDescent="0.25">
      <c r="B3577" s="172">
        <v>3566</v>
      </c>
      <c r="C3577" s="180"/>
      <c r="D3577" s="181"/>
      <c r="E3577" s="180"/>
      <c r="F3577" s="182"/>
    </row>
    <row r="3578" spans="2:6" x14ac:dyDescent="0.25">
      <c r="B3578" s="176">
        <v>3567</v>
      </c>
      <c r="C3578" s="177"/>
      <c r="D3578" s="178"/>
      <c r="E3578" s="177"/>
      <c r="F3578" s="179"/>
    </row>
    <row r="3579" spans="2:6" x14ac:dyDescent="0.25">
      <c r="B3579" s="172">
        <v>3568</v>
      </c>
      <c r="C3579" s="180"/>
      <c r="D3579" s="181"/>
      <c r="E3579" s="180"/>
      <c r="F3579" s="182"/>
    </row>
    <row r="3580" spans="2:6" x14ac:dyDescent="0.25">
      <c r="B3580" s="176">
        <v>3569</v>
      </c>
      <c r="C3580" s="177"/>
      <c r="D3580" s="178"/>
      <c r="E3580" s="177"/>
      <c r="F3580" s="179"/>
    </row>
    <row r="3581" spans="2:6" x14ac:dyDescent="0.25">
      <c r="B3581" s="172">
        <v>3570</v>
      </c>
      <c r="C3581" s="180"/>
      <c r="D3581" s="181"/>
      <c r="E3581" s="180"/>
      <c r="F3581" s="182"/>
    </row>
    <row r="3582" spans="2:6" x14ac:dyDescent="0.25">
      <c r="B3582" s="176">
        <v>3571</v>
      </c>
      <c r="C3582" s="177"/>
      <c r="D3582" s="178"/>
      <c r="E3582" s="177"/>
      <c r="F3582" s="179"/>
    </row>
    <row r="3583" spans="2:6" x14ac:dyDescent="0.25">
      <c r="B3583" s="172">
        <v>3572</v>
      </c>
      <c r="C3583" s="180"/>
      <c r="D3583" s="181"/>
      <c r="E3583" s="180"/>
      <c r="F3583" s="182"/>
    </row>
    <row r="3584" spans="2:6" x14ac:dyDescent="0.25">
      <c r="B3584" s="176">
        <v>3573</v>
      </c>
      <c r="C3584" s="177"/>
      <c r="D3584" s="178"/>
      <c r="E3584" s="177"/>
      <c r="F3584" s="179"/>
    </row>
    <row r="3585" spans="2:6" x14ac:dyDescent="0.25">
      <c r="B3585" s="172">
        <v>3574</v>
      </c>
      <c r="C3585" s="180"/>
      <c r="D3585" s="181"/>
      <c r="E3585" s="180"/>
      <c r="F3585" s="182"/>
    </row>
    <row r="3586" spans="2:6" x14ac:dyDescent="0.25">
      <c r="B3586" s="176">
        <v>3575</v>
      </c>
      <c r="C3586" s="177"/>
      <c r="D3586" s="178"/>
      <c r="E3586" s="177"/>
      <c r="F3586" s="179"/>
    </row>
    <row r="3587" spans="2:6" x14ac:dyDescent="0.25">
      <c r="B3587" s="172">
        <v>3576</v>
      </c>
      <c r="C3587" s="180"/>
      <c r="D3587" s="181"/>
      <c r="E3587" s="180"/>
      <c r="F3587" s="182"/>
    </row>
    <row r="3588" spans="2:6" x14ac:dyDescent="0.25">
      <c r="B3588" s="176">
        <v>3577</v>
      </c>
      <c r="C3588" s="177"/>
      <c r="D3588" s="178"/>
      <c r="E3588" s="177"/>
      <c r="F3588" s="179"/>
    </row>
    <row r="3589" spans="2:6" x14ac:dyDescent="0.25">
      <c r="B3589" s="172">
        <v>3578</v>
      </c>
      <c r="C3589" s="180"/>
      <c r="D3589" s="181"/>
      <c r="E3589" s="180"/>
      <c r="F3589" s="182"/>
    </row>
    <row r="3590" spans="2:6" x14ac:dyDescent="0.25">
      <c r="B3590" s="176">
        <v>3579</v>
      </c>
      <c r="C3590" s="177"/>
      <c r="D3590" s="178"/>
      <c r="E3590" s="177"/>
      <c r="F3590" s="179"/>
    </row>
    <row r="3591" spans="2:6" x14ac:dyDescent="0.25">
      <c r="B3591" s="172">
        <v>3580</v>
      </c>
      <c r="C3591" s="180"/>
      <c r="D3591" s="181"/>
      <c r="E3591" s="180"/>
      <c r="F3591" s="182"/>
    </row>
    <row r="3592" spans="2:6" x14ac:dyDescent="0.25">
      <c r="B3592" s="176">
        <v>3581</v>
      </c>
      <c r="C3592" s="177"/>
      <c r="D3592" s="178"/>
      <c r="E3592" s="177"/>
      <c r="F3592" s="179"/>
    </row>
    <row r="3593" spans="2:6" x14ac:dyDescent="0.25">
      <c r="B3593" s="172">
        <v>3582</v>
      </c>
      <c r="C3593" s="180"/>
      <c r="D3593" s="181"/>
      <c r="E3593" s="180"/>
      <c r="F3593" s="182"/>
    </row>
    <row r="3594" spans="2:6" x14ac:dyDescent="0.25">
      <c r="B3594" s="176">
        <v>3583</v>
      </c>
      <c r="C3594" s="177"/>
      <c r="D3594" s="178"/>
      <c r="E3594" s="177"/>
      <c r="F3594" s="179"/>
    </row>
    <row r="3595" spans="2:6" x14ac:dyDescent="0.25">
      <c r="B3595" s="172">
        <v>3584</v>
      </c>
      <c r="C3595" s="180"/>
      <c r="D3595" s="181"/>
      <c r="E3595" s="180"/>
      <c r="F3595" s="182"/>
    </row>
    <row r="3596" spans="2:6" x14ac:dyDescent="0.25">
      <c r="B3596" s="176">
        <v>3585</v>
      </c>
      <c r="C3596" s="177"/>
      <c r="D3596" s="178"/>
      <c r="E3596" s="177"/>
      <c r="F3596" s="179"/>
    </row>
    <row r="3597" spans="2:6" x14ac:dyDescent="0.25">
      <c r="B3597" s="172">
        <v>3586</v>
      </c>
      <c r="C3597" s="180"/>
      <c r="D3597" s="181"/>
      <c r="E3597" s="180"/>
      <c r="F3597" s="182"/>
    </row>
    <row r="3598" spans="2:6" x14ac:dyDescent="0.25">
      <c r="B3598" s="176">
        <v>3587</v>
      </c>
      <c r="C3598" s="177"/>
      <c r="D3598" s="178"/>
      <c r="E3598" s="177"/>
      <c r="F3598" s="179"/>
    </row>
    <row r="3599" spans="2:6" x14ac:dyDescent="0.25">
      <c r="B3599" s="172">
        <v>3588</v>
      </c>
      <c r="C3599" s="180"/>
      <c r="D3599" s="181"/>
      <c r="E3599" s="180"/>
      <c r="F3599" s="182"/>
    </row>
    <row r="3600" spans="2:6" x14ac:dyDescent="0.25">
      <c r="B3600" s="176">
        <v>3589</v>
      </c>
      <c r="C3600" s="177"/>
      <c r="D3600" s="178"/>
      <c r="E3600" s="177"/>
      <c r="F3600" s="179"/>
    </row>
    <row r="3601" spans="2:6" x14ac:dyDescent="0.25">
      <c r="B3601" s="172">
        <v>3590</v>
      </c>
      <c r="C3601" s="180"/>
      <c r="D3601" s="181"/>
      <c r="E3601" s="180"/>
      <c r="F3601" s="182"/>
    </row>
    <row r="3602" spans="2:6" x14ac:dyDescent="0.25">
      <c r="B3602" s="176">
        <v>3591</v>
      </c>
      <c r="C3602" s="177"/>
      <c r="D3602" s="178"/>
      <c r="E3602" s="177"/>
      <c r="F3602" s="179"/>
    </row>
    <row r="3603" spans="2:6" x14ac:dyDescent="0.25">
      <c r="B3603" s="172">
        <v>3592</v>
      </c>
      <c r="C3603" s="180"/>
      <c r="D3603" s="181"/>
      <c r="E3603" s="180"/>
      <c r="F3603" s="182"/>
    </row>
    <row r="3604" spans="2:6" x14ac:dyDescent="0.25">
      <c r="B3604" s="176">
        <v>3593</v>
      </c>
      <c r="C3604" s="177"/>
      <c r="D3604" s="178"/>
      <c r="E3604" s="177"/>
      <c r="F3604" s="179"/>
    </row>
    <row r="3605" spans="2:6" x14ac:dyDescent="0.25">
      <c r="B3605" s="172">
        <v>3594</v>
      </c>
      <c r="C3605" s="180"/>
      <c r="D3605" s="181"/>
      <c r="E3605" s="180"/>
      <c r="F3605" s="182"/>
    </row>
    <row r="3606" spans="2:6" x14ac:dyDescent="0.25">
      <c r="B3606" s="176">
        <v>3595</v>
      </c>
      <c r="C3606" s="177"/>
      <c r="D3606" s="178"/>
      <c r="E3606" s="177"/>
      <c r="F3606" s="179"/>
    </row>
    <row r="3607" spans="2:6" x14ac:dyDescent="0.25">
      <c r="B3607" s="172">
        <v>3596</v>
      </c>
      <c r="C3607" s="180"/>
      <c r="D3607" s="181"/>
      <c r="E3607" s="180"/>
      <c r="F3607" s="182"/>
    </row>
    <row r="3608" spans="2:6" x14ac:dyDescent="0.25">
      <c r="B3608" s="176">
        <v>3597</v>
      </c>
      <c r="C3608" s="177"/>
      <c r="D3608" s="178"/>
      <c r="E3608" s="177"/>
      <c r="F3608" s="179"/>
    </row>
    <row r="3609" spans="2:6" x14ac:dyDescent="0.25">
      <c r="B3609" s="172">
        <v>3598</v>
      </c>
      <c r="C3609" s="180"/>
      <c r="D3609" s="181"/>
      <c r="E3609" s="180"/>
      <c r="F3609" s="182"/>
    </row>
    <row r="3610" spans="2:6" x14ac:dyDescent="0.25">
      <c r="B3610" s="176">
        <v>3599</v>
      </c>
      <c r="C3610" s="177"/>
      <c r="D3610" s="178"/>
      <c r="E3610" s="177"/>
      <c r="F3610" s="179"/>
    </row>
    <row r="3611" spans="2:6" x14ac:dyDescent="0.25">
      <c r="B3611" s="172">
        <v>3600</v>
      </c>
      <c r="C3611" s="180"/>
      <c r="D3611" s="181"/>
      <c r="E3611" s="180"/>
      <c r="F3611" s="182"/>
    </row>
    <row r="3612" spans="2:6" x14ac:dyDescent="0.25">
      <c r="B3612" s="176">
        <v>3601</v>
      </c>
      <c r="C3612" s="177"/>
      <c r="D3612" s="178"/>
      <c r="E3612" s="177"/>
      <c r="F3612" s="179"/>
    </row>
    <row r="3613" spans="2:6" x14ac:dyDescent="0.25">
      <c r="B3613" s="172">
        <v>3602</v>
      </c>
      <c r="C3613" s="180"/>
      <c r="D3613" s="181"/>
      <c r="E3613" s="180"/>
      <c r="F3613" s="182"/>
    </row>
    <row r="3614" spans="2:6" x14ac:dyDescent="0.25">
      <c r="B3614" s="176">
        <v>3603</v>
      </c>
      <c r="C3614" s="177"/>
      <c r="D3614" s="178"/>
      <c r="E3614" s="177"/>
      <c r="F3614" s="179"/>
    </row>
    <row r="3615" spans="2:6" x14ac:dyDescent="0.25">
      <c r="B3615" s="172">
        <v>3604</v>
      </c>
      <c r="C3615" s="180"/>
      <c r="D3615" s="181"/>
      <c r="E3615" s="180"/>
      <c r="F3615" s="182"/>
    </row>
    <row r="3616" spans="2:6" x14ac:dyDescent="0.25">
      <c r="B3616" s="176">
        <v>3605</v>
      </c>
      <c r="C3616" s="177"/>
      <c r="D3616" s="178"/>
      <c r="E3616" s="177"/>
      <c r="F3616" s="179"/>
    </row>
    <row r="3617" spans="2:6" x14ac:dyDescent="0.25">
      <c r="B3617" s="172">
        <v>3606</v>
      </c>
      <c r="C3617" s="180"/>
      <c r="D3617" s="181"/>
      <c r="E3617" s="180"/>
      <c r="F3617" s="182"/>
    </row>
    <row r="3618" spans="2:6" x14ac:dyDescent="0.25">
      <c r="B3618" s="176">
        <v>3607</v>
      </c>
      <c r="C3618" s="177"/>
      <c r="D3618" s="178"/>
      <c r="E3618" s="177"/>
      <c r="F3618" s="179"/>
    </row>
    <row r="3619" spans="2:6" x14ac:dyDescent="0.25">
      <c r="B3619" s="172">
        <v>3608</v>
      </c>
      <c r="C3619" s="180"/>
      <c r="D3619" s="181"/>
      <c r="E3619" s="180"/>
      <c r="F3619" s="182"/>
    </row>
    <row r="3620" spans="2:6" x14ac:dyDescent="0.25">
      <c r="B3620" s="176">
        <v>3609</v>
      </c>
      <c r="C3620" s="177"/>
      <c r="D3620" s="178"/>
      <c r="E3620" s="177"/>
      <c r="F3620" s="179"/>
    </row>
    <row r="3621" spans="2:6" x14ac:dyDescent="0.25">
      <c r="B3621" s="172">
        <v>3610</v>
      </c>
      <c r="C3621" s="180"/>
      <c r="D3621" s="181"/>
      <c r="E3621" s="180"/>
      <c r="F3621" s="182"/>
    </row>
    <row r="3622" spans="2:6" x14ac:dyDescent="0.25">
      <c r="B3622" s="176">
        <v>3611</v>
      </c>
      <c r="C3622" s="177"/>
      <c r="D3622" s="178"/>
      <c r="E3622" s="177"/>
      <c r="F3622" s="179"/>
    </row>
    <row r="3623" spans="2:6" x14ac:dyDescent="0.25">
      <c r="B3623" s="172">
        <v>3612</v>
      </c>
      <c r="C3623" s="180"/>
      <c r="D3623" s="181"/>
      <c r="E3623" s="180"/>
      <c r="F3623" s="182"/>
    </row>
    <row r="3624" spans="2:6" x14ac:dyDescent="0.25">
      <c r="B3624" s="176">
        <v>3613</v>
      </c>
      <c r="C3624" s="177"/>
      <c r="D3624" s="178"/>
      <c r="E3624" s="177"/>
      <c r="F3624" s="179"/>
    </row>
    <row r="3625" spans="2:6" x14ac:dyDescent="0.25">
      <c r="B3625" s="172">
        <v>3614</v>
      </c>
      <c r="C3625" s="180"/>
      <c r="D3625" s="181"/>
      <c r="E3625" s="180"/>
      <c r="F3625" s="182"/>
    </row>
    <row r="3626" spans="2:6" x14ac:dyDescent="0.25">
      <c r="B3626" s="176">
        <v>3615</v>
      </c>
      <c r="C3626" s="177"/>
      <c r="D3626" s="178"/>
      <c r="E3626" s="177"/>
      <c r="F3626" s="179"/>
    </row>
    <row r="3627" spans="2:6" x14ac:dyDescent="0.25">
      <c r="B3627" s="172">
        <v>3616</v>
      </c>
      <c r="C3627" s="180"/>
      <c r="D3627" s="181"/>
      <c r="E3627" s="180"/>
      <c r="F3627" s="182"/>
    </row>
    <row r="3628" spans="2:6" x14ac:dyDescent="0.25">
      <c r="B3628" s="176">
        <v>3617</v>
      </c>
      <c r="C3628" s="177"/>
      <c r="D3628" s="178"/>
      <c r="E3628" s="177"/>
      <c r="F3628" s="179"/>
    </row>
    <row r="3629" spans="2:6" x14ac:dyDescent="0.25">
      <c r="B3629" s="172">
        <v>3618</v>
      </c>
      <c r="C3629" s="180"/>
      <c r="D3629" s="181"/>
      <c r="E3629" s="180"/>
      <c r="F3629" s="182"/>
    </row>
    <row r="3630" spans="2:6" x14ac:dyDescent="0.25">
      <c r="B3630" s="176">
        <v>3619</v>
      </c>
      <c r="C3630" s="177"/>
      <c r="D3630" s="178"/>
      <c r="E3630" s="177"/>
      <c r="F3630" s="179"/>
    </row>
    <row r="3631" spans="2:6" x14ac:dyDescent="0.25">
      <c r="B3631" s="172">
        <v>3620</v>
      </c>
      <c r="C3631" s="180"/>
      <c r="D3631" s="181"/>
      <c r="E3631" s="180"/>
      <c r="F3631" s="182"/>
    </row>
    <row r="3632" spans="2:6" x14ac:dyDescent="0.25">
      <c r="B3632" s="176">
        <v>3621</v>
      </c>
      <c r="C3632" s="177"/>
      <c r="D3632" s="178"/>
      <c r="E3632" s="177"/>
      <c r="F3632" s="179"/>
    </row>
    <row r="3633" spans="2:6" x14ac:dyDescent="0.25">
      <c r="B3633" s="172">
        <v>3622</v>
      </c>
      <c r="C3633" s="180"/>
      <c r="D3633" s="181"/>
      <c r="E3633" s="180"/>
      <c r="F3633" s="182"/>
    </row>
    <row r="3634" spans="2:6" x14ac:dyDescent="0.25">
      <c r="B3634" s="176">
        <v>3623</v>
      </c>
      <c r="C3634" s="177"/>
      <c r="D3634" s="178"/>
      <c r="E3634" s="177"/>
      <c r="F3634" s="179"/>
    </row>
    <row r="3635" spans="2:6" x14ac:dyDescent="0.25">
      <c r="B3635" s="172">
        <v>3624</v>
      </c>
      <c r="C3635" s="180"/>
      <c r="D3635" s="181"/>
      <c r="E3635" s="180"/>
      <c r="F3635" s="182"/>
    </row>
    <row r="3636" spans="2:6" x14ac:dyDescent="0.25">
      <c r="B3636" s="176">
        <v>3625</v>
      </c>
      <c r="C3636" s="177"/>
      <c r="D3636" s="178"/>
      <c r="E3636" s="177"/>
      <c r="F3636" s="179"/>
    </row>
    <row r="3637" spans="2:6" x14ac:dyDescent="0.25">
      <c r="B3637" s="172">
        <v>3626</v>
      </c>
      <c r="C3637" s="180"/>
      <c r="D3637" s="181"/>
      <c r="E3637" s="180"/>
      <c r="F3637" s="182"/>
    </row>
    <row r="3638" spans="2:6" x14ac:dyDescent="0.25">
      <c r="B3638" s="176">
        <v>3627</v>
      </c>
      <c r="C3638" s="177"/>
      <c r="D3638" s="178"/>
      <c r="E3638" s="177"/>
      <c r="F3638" s="179"/>
    </row>
    <row r="3639" spans="2:6" x14ac:dyDescent="0.25">
      <c r="B3639" s="172">
        <v>3628</v>
      </c>
      <c r="C3639" s="180"/>
      <c r="D3639" s="181"/>
      <c r="E3639" s="180"/>
      <c r="F3639" s="182"/>
    </row>
    <row r="3640" spans="2:6" x14ac:dyDescent="0.25">
      <c r="B3640" s="176">
        <v>3629</v>
      </c>
      <c r="C3640" s="177"/>
      <c r="D3640" s="178"/>
      <c r="E3640" s="177"/>
      <c r="F3640" s="179"/>
    </row>
    <row r="3641" spans="2:6" x14ac:dyDescent="0.25">
      <c r="B3641" s="172">
        <v>3630</v>
      </c>
      <c r="C3641" s="180"/>
      <c r="D3641" s="181"/>
      <c r="E3641" s="180"/>
      <c r="F3641" s="182"/>
    </row>
    <row r="3642" spans="2:6" x14ac:dyDescent="0.25">
      <c r="B3642" s="176">
        <v>3631</v>
      </c>
      <c r="C3642" s="177"/>
      <c r="D3642" s="178"/>
      <c r="E3642" s="177"/>
      <c r="F3642" s="179"/>
    </row>
    <row r="3643" spans="2:6" x14ac:dyDescent="0.25">
      <c r="B3643" s="172">
        <v>3632</v>
      </c>
      <c r="C3643" s="180"/>
      <c r="D3643" s="181"/>
      <c r="E3643" s="180"/>
      <c r="F3643" s="182"/>
    </row>
    <row r="3644" spans="2:6" x14ac:dyDescent="0.25">
      <c r="B3644" s="176">
        <v>3633</v>
      </c>
      <c r="C3644" s="177"/>
      <c r="D3644" s="178"/>
      <c r="E3644" s="177"/>
      <c r="F3644" s="179"/>
    </row>
    <row r="3645" spans="2:6" x14ac:dyDescent="0.25">
      <c r="B3645" s="172">
        <v>3634</v>
      </c>
      <c r="C3645" s="180"/>
      <c r="D3645" s="181"/>
      <c r="E3645" s="180"/>
      <c r="F3645" s="182"/>
    </row>
    <row r="3646" spans="2:6" x14ac:dyDescent="0.25">
      <c r="B3646" s="176">
        <v>3635</v>
      </c>
      <c r="C3646" s="177"/>
      <c r="D3646" s="178"/>
      <c r="E3646" s="177"/>
      <c r="F3646" s="179"/>
    </row>
    <row r="3647" spans="2:6" x14ac:dyDescent="0.25">
      <c r="B3647" s="172">
        <v>3636</v>
      </c>
      <c r="C3647" s="180"/>
      <c r="D3647" s="181"/>
      <c r="E3647" s="180"/>
      <c r="F3647" s="182"/>
    </row>
    <row r="3648" spans="2:6" x14ac:dyDescent="0.25">
      <c r="B3648" s="176">
        <v>3637</v>
      </c>
      <c r="C3648" s="177"/>
      <c r="D3648" s="178"/>
      <c r="E3648" s="177"/>
      <c r="F3648" s="179"/>
    </row>
    <row r="3649" spans="2:6" x14ac:dyDescent="0.25">
      <c r="B3649" s="172">
        <v>3638</v>
      </c>
      <c r="C3649" s="180"/>
      <c r="D3649" s="181"/>
      <c r="E3649" s="180"/>
      <c r="F3649" s="182"/>
    </row>
    <row r="3650" spans="2:6" x14ac:dyDescent="0.25">
      <c r="B3650" s="176">
        <v>3639</v>
      </c>
      <c r="C3650" s="177"/>
      <c r="D3650" s="178"/>
      <c r="E3650" s="177"/>
      <c r="F3650" s="179"/>
    </row>
    <row r="3651" spans="2:6" x14ac:dyDescent="0.25">
      <c r="B3651" s="172">
        <v>3640</v>
      </c>
      <c r="C3651" s="180"/>
      <c r="D3651" s="181"/>
      <c r="E3651" s="180"/>
      <c r="F3651" s="182"/>
    </row>
    <row r="3652" spans="2:6" x14ac:dyDescent="0.25">
      <c r="B3652" s="176">
        <v>3641</v>
      </c>
      <c r="C3652" s="177"/>
      <c r="D3652" s="178"/>
      <c r="E3652" s="177"/>
      <c r="F3652" s="179"/>
    </row>
    <row r="3653" spans="2:6" x14ac:dyDescent="0.25">
      <c r="B3653" s="172">
        <v>3642</v>
      </c>
      <c r="C3653" s="180"/>
      <c r="D3653" s="181"/>
      <c r="E3653" s="180"/>
      <c r="F3653" s="182"/>
    </row>
    <row r="3654" spans="2:6" x14ac:dyDescent="0.25">
      <c r="B3654" s="176">
        <v>3643</v>
      </c>
      <c r="C3654" s="177"/>
      <c r="D3654" s="178"/>
      <c r="E3654" s="177"/>
      <c r="F3654" s="179"/>
    </row>
    <row r="3655" spans="2:6" x14ac:dyDescent="0.25">
      <c r="B3655" s="172">
        <v>3644</v>
      </c>
      <c r="C3655" s="180"/>
      <c r="D3655" s="181"/>
      <c r="E3655" s="180"/>
      <c r="F3655" s="182"/>
    </row>
    <row r="3656" spans="2:6" x14ac:dyDescent="0.25">
      <c r="B3656" s="176">
        <v>3645</v>
      </c>
      <c r="C3656" s="177"/>
      <c r="D3656" s="178"/>
      <c r="E3656" s="177"/>
      <c r="F3656" s="179"/>
    </row>
    <row r="3657" spans="2:6" x14ac:dyDescent="0.25">
      <c r="B3657" s="172">
        <v>3646</v>
      </c>
      <c r="C3657" s="180"/>
      <c r="D3657" s="181"/>
      <c r="E3657" s="180"/>
      <c r="F3657" s="182"/>
    </row>
    <row r="3658" spans="2:6" x14ac:dyDescent="0.25">
      <c r="B3658" s="176">
        <v>3647</v>
      </c>
      <c r="C3658" s="177"/>
      <c r="D3658" s="178"/>
      <c r="E3658" s="177"/>
      <c r="F3658" s="179"/>
    </row>
    <row r="3659" spans="2:6" x14ac:dyDescent="0.25">
      <c r="B3659" s="172">
        <v>3648</v>
      </c>
      <c r="C3659" s="180"/>
      <c r="D3659" s="181"/>
      <c r="E3659" s="180"/>
      <c r="F3659" s="182"/>
    </row>
    <row r="3660" spans="2:6" x14ac:dyDescent="0.25">
      <c r="B3660" s="176">
        <v>3649</v>
      </c>
      <c r="C3660" s="177"/>
      <c r="D3660" s="178"/>
      <c r="E3660" s="177"/>
      <c r="F3660" s="179"/>
    </row>
    <row r="3661" spans="2:6" x14ac:dyDescent="0.25">
      <c r="B3661" s="172">
        <v>3650</v>
      </c>
      <c r="C3661" s="180"/>
      <c r="D3661" s="181"/>
      <c r="E3661" s="180"/>
      <c r="F3661" s="182"/>
    </row>
    <row r="3662" spans="2:6" x14ac:dyDescent="0.25">
      <c r="B3662" s="176">
        <v>3651</v>
      </c>
      <c r="C3662" s="177"/>
      <c r="D3662" s="178"/>
      <c r="E3662" s="177"/>
      <c r="F3662" s="179"/>
    </row>
    <row r="3663" spans="2:6" x14ac:dyDescent="0.25">
      <c r="B3663" s="172">
        <v>3652</v>
      </c>
      <c r="C3663" s="180"/>
      <c r="D3663" s="181"/>
      <c r="E3663" s="180"/>
      <c r="F3663" s="182"/>
    </row>
    <row r="3664" spans="2:6" x14ac:dyDescent="0.25">
      <c r="B3664" s="176">
        <v>3653</v>
      </c>
      <c r="C3664" s="177"/>
      <c r="D3664" s="178"/>
      <c r="E3664" s="177"/>
      <c r="F3664" s="179"/>
    </row>
    <row r="3665" spans="2:6" x14ac:dyDescent="0.25">
      <c r="B3665" s="172">
        <v>3654</v>
      </c>
      <c r="C3665" s="180"/>
      <c r="D3665" s="181"/>
      <c r="E3665" s="180"/>
      <c r="F3665" s="182"/>
    </row>
    <row r="3666" spans="2:6" x14ac:dyDescent="0.25">
      <c r="B3666" s="176">
        <v>3655</v>
      </c>
      <c r="C3666" s="177"/>
      <c r="D3666" s="178"/>
      <c r="E3666" s="177"/>
      <c r="F3666" s="179"/>
    </row>
    <row r="3667" spans="2:6" x14ac:dyDescent="0.25">
      <c r="B3667" s="172">
        <v>3656</v>
      </c>
      <c r="C3667" s="180"/>
      <c r="D3667" s="181"/>
      <c r="E3667" s="180"/>
      <c r="F3667" s="182"/>
    </row>
    <row r="3668" spans="2:6" x14ac:dyDescent="0.25">
      <c r="B3668" s="176">
        <v>3657</v>
      </c>
      <c r="C3668" s="177"/>
      <c r="D3668" s="178"/>
      <c r="E3668" s="177"/>
      <c r="F3668" s="179"/>
    </row>
    <row r="3669" spans="2:6" x14ac:dyDescent="0.25">
      <c r="B3669" s="172">
        <v>3658</v>
      </c>
      <c r="C3669" s="180"/>
      <c r="D3669" s="181"/>
      <c r="E3669" s="180"/>
      <c r="F3669" s="182"/>
    </row>
    <row r="3670" spans="2:6" x14ac:dyDescent="0.25">
      <c r="B3670" s="176">
        <v>3659</v>
      </c>
      <c r="C3670" s="177"/>
      <c r="D3670" s="178"/>
      <c r="E3670" s="177"/>
      <c r="F3670" s="179"/>
    </row>
    <row r="3671" spans="2:6" x14ac:dyDescent="0.25">
      <c r="B3671" s="172">
        <v>3660</v>
      </c>
      <c r="C3671" s="180"/>
      <c r="D3671" s="181"/>
      <c r="E3671" s="180"/>
      <c r="F3671" s="182"/>
    </row>
    <row r="3672" spans="2:6" x14ac:dyDescent="0.25">
      <c r="B3672" s="176">
        <v>3661</v>
      </c>
      <c r="C3672" s="177"/>
      <c r="D3672" s="178"/>
      <c r="E3672" s="177"/>
      <c r="F3672" s="179"/>
    </row>
    <row r="3673" spans="2:6" x14ac:dyDescent="0.25">
      <c r="B3673" s="172">
        <v>3662</v>
      </c>
      <c r="C3673" s="180"/>
      <c r="D3673" s="181"/>
      <c r="E3673" s="180"/>
      <c r="F3673" s="182"/>
    </row>
    <row r="3674" spans="2:6" x14ac:dyDescent="0.25">
      <c r="B3674" s="176">
        <v>3663</v>
      </c>
      <c r="C3674" s="177"/>
      <c r="D3674" s="178"/>
      <c r="E3674" s="177"/>
      <c r="F3674" s="179"/>
    </row>
    <row r="3675" spans="2:6" x14ac:dyDescent="0.25">
      <c r="B3675" s="172">
        <v>3664</v>
      </c>
      <c r="C3675" s="180"/>
      <c r="D3675" s="181"/>
      <c r="E3675" s="180"/>
      <c r="F3675" s="182"/>
    </row>
    <row r="3676" spans="2:6" x14ac:dyDescent="0.25">
      <c r="B3676" s="176">
        <v>3665</v>
      </c>
      <c r="C3676" s="177"/>
      <c r="D3676" s="178"/>
      <c r="E3676" s="177"/>
      <c r="F3676" s="179"/>
    </row>
    <row r="3677" spans="2:6" x14ac:dyDescent="0.25">
      <c r="B3677" s="172">
        <v>3666</v>
      </c>
      <c r="C3677" s="180"/>
      <c r="D3677" s="181"/>
      <c r="E3677" s="180"/>
      <c r="F3677" s="182"/>
    </row>
    <row r="3678" spans="2:6" x14ac:dyDescent="0.25">
      <c r="B3678" s="176">
        <v>3667</v>
      </c>
      <c r="C3678" s="177"/>
      <c r="D3678" s="178"/>
      <c r="E3678" s="177"/>
      <c r="F3678" s="179"/>
    </row>
    <row r="3679" spans="2:6" x14ac:dyDescent="0.25">
      <c r="B3679" s="172">
        <v>3668</v>
      </c>
      <c r="C3679" s="180"/>
      <c r="D3679" s="181"/>
      <c r="E3679" s="180"/>
      <c r="F3679" s="182"/>
    </row>
    <row r="3680" spans="2:6" x14ac:dyDescent="0.25">
      <c r="B3680" s="176">
        <v>3669</v>
      </c>
      <c r="C3680" s="177"/>
      <c r="D3680" s="178"/>
      <c r="E3680" s="177"/>
      <c r="F3680" s="179"/>
    </row>
    <row r="3681" spans="2:6" x14ac:dyDescent="0.25">
      <c r="B3681" s="172">
        <v>3670</v>
      </c>
      <c r="C3681" s="180"/>
      <c r="D3681" s="181"/>
      <c r="E3681" s="180"/>
      <c r="F3681" s="182"/>
    </row>
    <row r="3682" spans="2:6" x14ac:dyDescent="0.25">
      <c r="B3682" s="176">
        <v>3671</v>
      </c>
      <c r="C3682" s="177"/>
      <c r="D3682" s="178"/>
      <c r="E3682" s="177"/>
      <c r="F3682" s="179"/>
    </row>
    <row r="3683" spans="2:6" x14ac:dyDescent="0.25">
      <c r="B3683" s="172">
        <v>3672</v>
      </c>
      <c r="C3683" s="180"/>
      <c r="D3683" s="181"/>
      <c r="E3683" s="180"/>
      <c r="F3683" s="182"/>
    </row>
    <row r="3684" spans="2:6" x14ac:dyDescent="0.25">
      <c r="B3684" s="176">
        <v>3673</v>
      </c>
      <c r="C3684" s="177"/>
      <c r="D3684" s="178"/>
      <c r="E3684" s="177"/>
      <c r="F3684" s="179"/>
    </row>
    <row r="3685" spans="2:6" x14ac:dyDescent="0.25">
      <c r="B3685" s="172">
        <v>3674</v>
      </c>
      <c r="C3685" s="180"/>
      <c r="D3685" s="181"/>
      <c r="E3685" s="180"/>
      <c r="F3685" s="182"/>
    </row>
    <row r="3686" spans="2:6" x14ac:dyDescent="0.25">
      <c r="B3686" s="176">
        <v>3675</v>
      </c>
      <c r="C3686" s="177"/>
      <c r="D3686" s="178"/>
      <c r="E3686" s="177"/>
      <c r="F3686" s="179"/>
    </row>
    <row r="3687" spans="2:6" x14ac:dyDescent="0.25">
      <c r="B3687" s="172">
        <v>3676</v>
      </c>
      <c r="C3687" s="180"/>
      <c r="D3687" s="181"/>
      <c r="E3687" s="180"/>
      <c r="F3687" s="182"/>
    </row>
    <row r="3688" spans="2:6" x14ac:dyDescent="0.25">
      <c r="B3688" s="176">
        <v>3677</v>
      </c>
      <c r="C3688" s="177"/>
      <c r="D3688" s="178"/>
      <c r="E3688" s="177"/>
      <c r="F3688" s="179"/>
    </row>
    <row r="3689" spans="2:6" x14ac:dyDescent="0.25">
      <c r="B3689" s="172">
        <v>3678</v>
      </c>
      <c r="C3689" s="180"/>
      <c r="D3689" s="181"/>
      <c r="E3689" s="180"/>
      <c r="F3689" s="182"/>
    </row>
    <row r="3690" spans="2:6" x14ac:dyDescent="0.25">
      <c r="B3690" s="176">
        <v>3679</v>
      </c>
      <c r="C3690" s="177"/>
      <c r="D3690" s="178"/>
      <c r="E3690" s="177"/>
      <c r="F3690" s="179"/>
    </row>
    <row r="3691" spans="2:6" x14ac:dyDescent="0.25">
      <c r="B3691" s="172">
        <v>3680</v>
      </c>
      <c r="C3691" s="180"/>
      <c r="D3691" s="181"/>
      <c r="E3691" s="180"/>
      <c r="F3691" s="182"/>
    </row>
    <row r="3692" spans="2:6" x14ac:dyDescent="0.25">
      <c r="B3692" s="176">
        <v>3681</v>
      </c>
      <c r="C3692" s="177"/>
      <c r="D3692" s="178"/>
      <c r="E3692" s="177"/>
      <c r="F3692" s="179"/>
    </row>
    <row r="3693" spans="2:6" x14ac:dyDescent="0.25">
      <c r="B3693" s="172">
        <v>3682</v>
      </c>
      <c r="C3693" s="180"/>
      <c r="D3693" s="181"/>
      <c r="E3693" s="180"/>
      <c r="F3693" s="182"/>
    </row>
    <row r="3694" spans="2:6" x14ac:dyDescent="0.25">
      <c r="B3694" s="176">
        <v>3683</v>
      </c>
      <c r="C3694" s="177"/>
      <c r="D3694" s="178"/>
      <c r="E3694" s="177"/>
      <c r="F3694" s="179"/>
    </row>
    <row r="3695" spans="2:6" x14ac:dyDescent="0.25">
      <c r="B3695" s="172">
        <v>3684</v>
      </c>
      <c r="C3695" s="180"/>
      <c r="D3695" s="181"/>
      <c r="E3695" s="180"/>
      <c r="F3695" s="182"/>
    </row>
    <row r="3696" spans="2:6" x14ac:dyDescent="0.25">
      <c r="B3696" s="176">
        <v>3685</v>
      </c>
      <c r="C3696" s="177"/>
      <c r="D3696" s="178"/>
      <c r="E3696" s="177"/>
      <c r="F3696" s="179"/>
    </row>
    <row r="3697" spans="2:6" x14ac:dyDescent="0.25">
      <c r="B3697" s="172">
        <v>3686</v>
      </c>
      <c r="C3697" s="180"/>
      <c r="D3697" s="181"/>
      <c r="E3697" s="180"/>
      <c r="F3697" s="182"/>
    </row>
    <row r="3698" spans="2:6" x14ac:dyDescent="0.25">
      <c r="B3698" s="176">
        <v>3687</v>
      </c>
      <c r="C3698" s="177"/>
      <c r="D3698" s="178"/>
      <c r="E3698" s="177"/>
      <c r="F3698" s="179"/>
    </row>
    <row r="3699" spans="2:6" x14ac:dyDescent="0.25">
      <c r="B3699" s="172">
        <v>3688</v>
      </c>
      <c r="C3699" s="180"/>
      <c r="D3699" s="181"/>
      <c r="E3699" s="180"/>
      <c r="F3699" s="182"/>
    </row>
    <row r="3700" spans="2:6" x14ac:dyDescent="0.25">
      <c r="B3700" s="176">
        <v>3689</v>
      </c>
      <c r="C3700" s="177"/>
      <c r="D3700" s="178"/>
      <c r="E3700" s="177"/>
      <c r="F3700" s="179"/>
    </row>
    <row r="3701" spans="2:6" x14ac:dyDescent="0.25">
      <c r="B3701" s="172">
        <v>3690</v>
      </c>
      <c r="C3701" s="180"/>
      <c r="D3701" s="181"/>
      <c r="E3701" s="180"/>
      <c r="F3701" s="182"/>
    </row>
    <row r="3702" spans="2:6" x14ac:dyDescent="0.25">
      <c r="B3702" s="176">
        <v>3691</v>
      </c>
      <c r="C3702" s="177"/>
      <c r="D3702" s="178"/>
      <c r="E3702" s="177"/>
      <c r="F3702" s="179"/>
    </row>
    <row r="3703" spans="2:6" x14ac:dyDescent="0.25">
      <c r="B3703" s="172">
        <v>3692</v>
      </c>
      <c r="C3703" s="180"/>
      <c r="D3703" s="181"/>
      <c r="E3703" s="180"/>
      <c r="F3703" s="182"/>
    </row>
    <row r="3704" spans="2:6" x14ac:dyDescent="0.25">
      <c r="B3704" s="176">
        <v>3693</v>
      </c>
      <c r="C3704" s="177"/>
      <c r="D3704" s="178"/>
      <c r="E3704" s="177"/>
      <c r="F3704" s="179"/>
    </row>
    <row r="3705" spans="2:6" x14ac:dyDescent="0.25">
      <c r="B3705" s="172">
        <v>3694</v>
      </c>
      <c r="C3705" s="180"/>
      <c r="D3705" s="181"/>
      <c r="E3705" s="180"/>
      <c r="F3705" s="182"/>
    </row>
    <row r="3706" spans="2:6" x14ac:dyDescent="0.25">
      <c r="B3706" s="176">
        <v>3695</v>
      </c>
      <c r="C3706" s="177"/>
      <c r="D3706" s="178"/>
      <c r="E3706" s="177"/>
      <c r="F3706" s="179"/>
    </row>
    <row r="3707" spans="2:6" x14ac:dyDescent="0.25">
      <c r="B3707" s="172">
        <v>3696</v>
      </c>
      <c r="C3707" s="180"/>
      <c r="D3707" s="181"/>
      <c r="E3707" s="180"/>
      <c r="F3707" s="182"/>
    </row>
    <row r="3708" spans="2:6" x14ac:dyDescent="0.25">
      <c r="B3708" s="176">
        <v>3697</v>
      </c>
      <c r="C3708" s="177"/>
      <c r="D3708" s="178"/>
      <c r="E3708" s="177"/>
      <c r="F3708" s="179"/>
    </row>
    <row r="3709" spans="2:6" x14ac:dyDescent="0.25">
      <c r="B3709" s="172">
        <v>3698</v>
      </c>
      <c r="C3709" s="180"/>
      <c r="D3709" s="181"/>
      <c r="E3709" s="180"/>
      <c r="F3709" s="182"/>
    </row>
    <row r="3710" spans="2:6" x14ac:dyDescent="0.25">
      <c r="B3710" s="176">
        <v>3699</v>
      </c>
      <c r="C3710" s="177"/>
      <c r="D3710" s="178"/>
      <c r="E3710" s="177"/>
      <c r="F3710" s="179"/>
    </row>
    <row r="3711" spans="2:6" x14ac:dyDescent="0.25">
      <c r="B3711" s="172">
        <v>3700</v>
      </c>
      <c r="C3711" s="180"/>
      <c r="D3711" s="181"/>
      <c r="E3711" s="180"/>
      <c r="F3711" s="182"/>
    </row>
    <row r="3712" spans="2:6" x14ac:dyDescent="0.25">
      <c r="B3712" s="176">
        <v>3701</v>
      </c>
      <c r="C3712" s="177"/>
      <c r="D3712" s="178"/>
      <c r="E3712" s="177"/>
      <c r="F3712" s="179"/>
    </row>
    <row r="3713" spans="2:6" x14ac:dyDescent="0.25">
      <c r="B3713" s="172">
        <v>3702</v>
      </c>
      <c r="C3713" s="180"/>
      <c r="D3713" s="181"/>
      <c r="E3713" s="180"/>
      <c r="F3713" s="182"/>
    </row>
    <row r="3714" spans="2:6" x14ac:dyDescent="0.25">
      <c r="B3714" s="176">
        <v>3703</v>
      </c>
      <c r="C3714" s="177"/>
      <c r="D3714" s="178"/>
      <c r="E3714" s="177"/>
      <c r="F3714" s="179"/>
    </row>
    <row r="3715" spans="2:6" x14ac:dyDescent="0.25">
      <c r="B3715" s="172">
        <v>3704</v>
      </c>
      <c r="C3715" s="180"/>
      <c r="D3715" s="181"/>
      <c r="E3715" s="180"/>
      <c r="F3715" s="182"/>
    </row>
    <row r="3716" spans="2:6" x14ac:dyDescent="0.25">
      <c r="B3716" s="176">
        <v>3705</v>
      </c>
      <c r="C3716" s="177"/>
      <c r="D3716" s="178"/>
      <c r="E3716" s="177"/>
      <c r="F3716" s="179"/>
    </row>
    <row r="3717" spans="2:6" x14ac:dyDescent="0.25">
      <c r="B3717" s="172">
        <v>3706</v>
      </c>
      <c r="C3717" s="180"/>
      <c r="D3717" s="181"/>
      <c r="E3717" s="180"/>
      <c r="F3717" s="182"/>
    </row>
    <row r="3718" spans="2:6" x14ac:dyDescent="0.25">
      <c r="B3718" s="176">
        <v>3707</v>
      </c>
      <c r="C3718" s="177"/>
      <c r="D3718" s="178"/>
      <c r="E3718" s="177"/>
      <c r="F3718" s="179"/>
    </row>
    <row r="3719" spans="2:6" x14ac:dyDescent="0.25">
      <c r="B3719" s="172">
        <v>3708</v>
      </c>
      <c r="C3719" s="180"/>
      <c r="D3719" s="181"/>
      <c r="E3719" s="180"/>
      <c r="F3719" s="182"/>
    </row>
    <row r="3720" spans="2:6" x14ac:dyDescent="0.25">
      <c r="B3720" s="176">
        <v>3709</v>
      </c>
      <c r="C3720" s="177"/>
      <c r="D3720" s="178"/>
      <c r="E3720" s="177"/>
      <c r="F3720" s="179"/>
    </row>
    <row r="3721" spans="2:6" x14ac:dyDescent="0.25">
      <c r="B3721" s="172">
        <v>3710</v>
      </c>
      <c r="C3721" s="180"/>
      <c r="D3721" s="181"/>
      <c r="E3721" s="180"/>
      <c r="F3721" s="182"/>
    </row>
    <row r="3722" spans="2:6" x14ac:dyDescent="0.25">
      <c r="B3722" s="176">
        <v>3711</v>
      </c>
      <c r="C3722" s="177"/>
      <c r="D3722" s="178"/>
      <c r="E3722" s="177"/>
      <c r="F3722" s="179"/>
    </row>
    <row r="3723" spans="2:6" x14ac:dyDescent="0.25">
      <c r="B3723" s="172">
        <v>3712</v>
      </c>
      <c r="C3723" s="180"/>
      <c r="D3723" s="181"/>
      <c r="E3723" s="180"/>
      <c r="F3723" s="182"/>
    </row>
    <row r="3724" spans="2:6" x14ac:dyDescent="0.25">
      <c r="B3724" s="176">
        <v>3713</v>
      </c>
      <c r="C3724" s="177"/>
      <c r="D3724" s="178"/>
      <c r="E3724" s="177"/>
      <c r="F3724" s="179"/>
    </row>
    <row r="3725" spans="2:6" x14ac:dyDescent="0.25">
      <c r="B3725" s="172">
        <v>3714</v>
      </c>
      <c r="C3725" s="180"/>
      <c r="D3725" s="181"/>
      <c r="E3725" s="180"/>
      <c r="F3725" s="182"/>
    </row>
    <row r="3726" spans="2:6" x14ac:dyDescent="0.25">
      <c r="B3726" s="176">
        <v>3715</v>
      </c>
      <c r="C3726" s="177"/>
      <c r="D3726" s="178"/>
      <c r="E3726" s="177"/>
      <c r="F3726" s="179"/>
    </row>
    <row r="3727" spans="2:6" x14ac:dyDescent="0.25">
      <c r="B3727" s="172">
        <v>3716</v>
      </c>
      <c r="C3727" s="180"/>
      <c r="D3727" s="181"/>
      <c r="E3727" s="180"/>
      <c r="F3727" s="182"/>
    </row>
    <row r="3728" spans="2:6" x14ac:dyDescent="0.25">
      <c r="B3728" s="176">
        <v>3717</v>
      </c>
      <c r="C3728" s="177"/>
      <c r="D3728" s="178"/>
      <c r="E3728" s="177"/>
      <c r="F3728" s="179"/>
    </row>
    <row r="3729" spans="2:6" x14ac:dyDescent="0.25">
      <c r="B3729" s="172">
        <v>3718</v>
      </c>
      <c r="C3729" s="180"/>
      <c r="D3729" s="181"/>
      <c r="E3729" s="180"/>
      <c r="F3729" s="182"/>
    </row>
    <row r="3730" spans="2:6" x14ac:dyDescent="0.25">
      <c r="B3730" s="176">
        <v>3719</v>
      </c>
      <c r="C3730" s="177"/>
      <c r="D3730" s="178"/>
      <c r="E3730" s="177"/>
      <c r="F3730" s="179"/>
    </row>
    <row r="3731" spans="2:6" x14ac:dyDescent="0.25">
      <c r="B3731" s="172">
        <v>3720</v>
      </c>
      <c r="C3731" s="180"/>
      <c r="D3731" s="181"/>
      <c r="E3731" s="180"/>
      <c r="F3731" s="182"/>
    </row>
    <row r="3732" spans="2:6" x14ac:dyDescent="0.25">
      <c r="B3732" s="176">
        <v>3721</v>
      </c>
      <c r="C3732" s="177"/>
      <c r="D3732" s="178"/>
      <c r="E3732" s="177"/>
      <c r="F3732" s="179"/>
    </row>
    <row r="3733" spans="2:6" x14ac:dyDescent="0.25">
      <c r="B3733" s="172">
        <v>3722</v>
      </c>
      <c r="C3733" s="180"/>
      <c r="D3733" s="181"/>
      <c r="E3733" s="180"/>
      <c r="F3733" s="182"/>
    </row>
    <row r="3734" spans="2:6" x14ac:dyDescent="0.25">
      <c r="B3734" s="176">
        <v>3723</v>
      </c>
      <c r="C3734" s="177"/>
      <c r="D3734" s="178"/>
      <c r="E3734" s="177"/>
      <c r="F3734" s="179"/>
    </row>
    <row r="3735" spans="2:6" x14ac:dyDescent="0.25">
      <c r="B3735" s="172">
        <v>3724</v>
      </c>
      <c r="C3735" s="180"/>
      <c r="D3735" s="181"/>
      <c r="E3735" s="180"/>
      <c r="F3735" s="182"/>
    </row>
    <row r="3736" spans="2:6" x14ac:dyDescent="0.25">
      <c r="B3736" s="176">
        <v>3725</v>
      </c>
      <c r="C3736" s="177"/>
      <c r="D3736" s="178"/>
      <c r="E3736" s="177"/>
      <c r="F3736" s="179"/>
    </row>
    <row r="3737" spans="2:6" x14ac:dyDescent="0.25">
      <c r="B3737" s="172">
        <v>3726</v>
      </c>
      <c r="C3737" s="180"/>
      <c r="D3737" s="181"/>
      <c r="E3737" s="180"/>
      <c r="F3737" s="182"/>
    </row>
    <row r="3738" spans="2:6" x14ac:dyDescent="0.25">
      <c r="B3738" s="176">
        <v>3727</v>
      </c>
      <c r="C3738" s="177"/>
      <c r="D3738" s="178"/>
      <c r="E3738" s="177"/>
      <c r="F3738" s="179"/>
    </row>
    <row r="3739" spans="2:6" x14ac:dyDescent="0.25">
      <c r="B3739" s="172">
        <v>3728</v>
      </c>
      <c r="C3739" s="180"/>
      <c r="D3739" s="181"/>
      <c r="E3739" s="180"/>
      <c r="F3739" s="182"/>
    </row>
    <row r="3740" spans="2:6" x14ac:dyDescent="0.25">
      <c r="B3740" s="176">
        <v>3729</v>
      </c>
      <c r="C3740" s="177"/>
      <c r="D3740" s="178"/>
      <c r="E3740" s="177"/>
      <c r="F3740" s="179"/>
    </row>
    <row r="3741" spans="2:6" x14ac:dyDescent="0.25">
      <c r="B3741" s="172">
        <v>3730</v>
      </c>
      <c r="C3741" s="180"/>
      <c r="D3741" s="181"/>
      <c r="E3741" s="180"/>
      <c r="F3741" s="182"/>
    </row>
    <row r="3742" spans="2:6" x14ac:dyDescent="0.25">
      <c r="B3742" s="176">
        <v>3731</v>
      </c>
      <c r="C3742" s="177"/>
      <c r="D3742" s="178"/>
      <c r="E3742" s="177"/>
      <c r="F3742" s="179"/>
    </row>
    <row r="3743" spans="2:6" x14ac:dyDescent="0.25">
      <c r="B3743" s="172">
        <v>3732</v>
      </c>
      <c r="C3743" s="180"/>
      <c r="D3743" s="181"/>
      <c r="E3743" s="180"/>
      <c r="F3743" s="182"/>
    </row>
    <row r="3744" spans="2:6" x14ac:dyDescent="0.25">
      <c r="B3744" s="176">
        <v>3733</v>
      </c>
      <c r="C3744" s="177"/>
      <c r="D3744" s="178"/>
      <c r="E3744" s="177"/>
      <c r="F3744" s="179"/>
    </row>
    <row r="3745" spans="2:6" x14ac:dyDescent="0.25">
      <c r="B3745" s="172">
        <v>3734</v>
      </c>
      <c r="C3745" s="180"/>
      <c r="D3745" s="181"/>
      <c r="E3745" s="180"/>
      <c r="F3745" s="182"/>
    </row>
    <row r="3746" spans="2:6" x14ac:dyDescent="0.25">
      <c r="B3746" s="176">
        <v>3735</v>
      </c>
      <c r="C3746" s="177"/>
      <c r="D3746" s="178"/>
      <c r="E3746" s="177"/>
      <c r="F3746" s="179"/>
    </row>
    <row r="3747" spans="2:6" x14ac:dyDescent="0.25">
      <c r="B3747" s="172">
        <v>3736</v>
      </c>
      <c r="C3747" s="180"/>
      <c r="D3747" s="181"/>
      <c r="E3747" s="180"/>
      <c r="F3747" s="182"/>
    </row>
    <row r="3748" spans="2:6" x14ac:dyDescent="0.25">
      <c r="B3748" s="176">
        <v>3737</v>
      </c>
      <c r="C3748" s="177"/>
      <c r="D3748" s="178"/>
      <c r="E3748" s="177"/>
      <c r="F3748" s="179"/>
    </row>
    <row r="3749" spans="2:6" x14ac:dyDescent="0.25">
      <c r="B3749" s="172">
        <v>3738</v>
      </c>
      <c r="C3749" s="180"/>
      <c r="D3749" s="181"/>
      <c r="E3749" s="180"/>
      <c r="F3749" s="182"/>
    </row>
    <row r="3750" spans="2:6" x14ac:dyDescent="0.25">
      <c r="B3750" s="176">
        <v>3739</v>
      </c>
      <c r="C3750" s="177"/>
      <c r="D3750" s="178"/>
      <c r="E3750" s="177"/>
      <c r="F3750" s="179"/>
    </row>
    <row r="3751" spans="2:6" x14ac:dyDescent="0.25">
      <c r="B3751" s="172">
        <v>3740</v>
      </c>
      <c r="C3751" s="180"/>
      <c r="D3751" s="181"/>
      <c r="E3751" s="180"/>
      <c r="F3751" s="182"/>
    </row>
    <row r="3752" spans="2:6" x14ac:dyDescent="0.25">
      <c r="B3752" s="176">
        <v>3741</v>
      </c>
      <c r="C3752" s="177"/>
      <c r="D3752" s="178"/>
      <c r="E3752" s="177"/>
      <c r="F3752" s="179"/>
    </row>
    <row r="3753" spans="2:6" x14ac:dyDescent="0.25">
      <c r="B3753" s="172">
        <v>3742</v>
      </c>
      <c r="C3753" s="180"/>
      <c r="D3753" s="181"/>
      <c r="E3753" s="180"/>
      <c r="F3753" s="182"/>
    </row>
    <row r="3754" spans="2:6" x14ac:dyDescent="0.25">
      <c r="B3754" s="176">
        <v>3743</v>
      </c>
      <c r="C3754" s="177"/>
      <c r="D3754" s="178"/>
      <c r="E3754" s="177"/>
      <c r="F3754" s="179"/>
    </row>
    <row r="3755" spans="2:6" x14ac:dyDescent="0.25">
      <c r="B3755" s="172">
        <v>3744</v>
      </c>
      <c r="C3755" s="180"/>
      <c r="D3755" s="181"/>
      <c r="E3755" s="180"/>
      <c r="F3755" s="182"/>
    </row>
    <row r="3756" spans="2:6" x14ac:dyDescent="0.25">
      <c r="B3756" s="176">
        <v>3745</v>
      </c>
      <c r="C3756" s="177"/>
      <c r="D3756" s="178"/>
      <c r="E3756" s="177"/>
      <c r="F3756" s="179"/>
    </row>
    <row r="3757" spans="2:6" x14ac:dyDescent="0.25">
      <c r="B3757" s="172">
        <v>3746</v>
      </c>
      <c r="C3757" s="180"/>
      <c r="D3757" s="181"/>
      <c r="E3757" s="180"/>
      <c r="F3757" s="182"/>
    </row>
    <row r="3758" spans="2:6" x14ac:dyDescent="0.25">
      <c r="B3758" s="176">
        <v>3747</v>
      </c>
      <c r="C3758" s="177"/>
      <c r="D3758" s="178"/>
      <c r="E3758" s="177"/>
      <c r="F3758" s="179"/>
    </row>
    <row r="3759" spans="2:6" x14ac:dyDescent="0.25">
      <c r="B3759" s="172">
        <v>3748</v>
      </c>
      <c r="C3759" s="180"/>
      <c r="D3759" s="181"/>
      <c r="E3759" s="180"/>
      <c r="F3759" s="182"/>
    </row>
    <row r="3760" spans="2:6" x14ac:dyDescent="0.25">
      <c r="B3760" s="176">
        <v>3749</v>
      </c>
      <c r="C3760" s="177"/>
      <c r="D3760" s="178"/>
      <c r="E3760" s="177"/>
      <c r="F3760" s="179"/>
    </row>
    <row r="3761" spans="2:6" x14ac:dyDescent="0.25">
      <c r="B3761" s="172">
        <v>3750</v>
      </c>
      <c r="C3761" s="180"/>
      <c r="D3761" s="181"/>
      <c r="E3761" s="180"/>
      <c r="F3761" s="182"/>
    </row>
    <row r="3762" spans="2:6" x14ac:dyDescent="0.25">
      <c r="B3762" s="176">
        <v>3751</v>
      </c>
      <c r="C3762" s="177"/>
      <c r="D3762" s="178"/>
      <c r="E3762" s="177"/>
      <c r="F3762" s="179"/>
    </row>
    <row r="3763" spans="2:6" x14ac:dyDescent="0.25">
      <c r="B3763" s="172">
        <v>3752</v>
      </c>
      <c r="C3763" s="180"/>
      <c r="D3763" s="181"/>
      <c r="E3763" s="180"/>
      <c r="F3763" s="182"/>
    </row>
    <row r="3764" spans="2:6" x14ac:dyDescent="0.25">
      <c r="B3764" s="176">
        <v>3753</v>
      </c>
      <c r="C3764" s="177"/>
      <c r="D3764" s="178"/>
      <c r="E3764" s="177"/>
      <c r="F3764" s="179"/>
    </row>
    <row r="3765" spans="2:6" x14ac:dyDescent="0.25">
      <c r="B3765" s="172">
        <v>3754</v>
      </c>
      <c r="C3765" s="180"/>
      <c r="D3765" s="181"/>
      <c r="E3765" s="180"/>
      <c r="F3765" s="182"/>
    </row>
    <row r="3766" spans="2:6" x14ac:dyDescent="0.25">
      <c r="B3766" s="176">
        <v>3755</v>
      </c>
      <c r="C3766" s="177"/>
      <c r="D3766" s="178"/>
      <c r="E3766" s="177"/>
      <c r="F3766" s="179"/>
    </row>
    <row r="3767" spans="2:6" x14ac:dyDescent="0.25">
      <c r="B3767" s="172">
        <v>3756</v>
      </c>
      <c r="C3767" s="180"/>
      <c r="D3767" s="181"/>
      <c r="E3767" s="180"/>
      <c r="F3767" s="182"/>
    </row>
    <row r="3768" spans="2:6" x14ac:dyDescent="0.25">
      <c r="B3768" s="176">
        <v>3757</v>
      </c>
      <c r="C3768" s="177"/>
      <c r="D3768" s="178"/>
      <c r="E3768" s="177"/>
      <c r="F3768" s="179"/>
    </row>
    <row r="3769" spans="2:6" x14ac:dyDescent="0.25">
      <c r="B3769" s="172">
        <v>3758</v>
      </c>
      <c r="C3769" s="180"/>
      <c r="D3769" s="181"/>
      <c r="E3769" s="180"/>
      <c r="F3769" s="182"/>
    </row>
    <row r="3770" spans="2:6" x14ac:dyDescent="0.25">
      <c r="B3770" s="176">
        <v>3759</v>
      </c>
      <c r="C3770" s="177"/>
      <c r="D3770" s="178"/>
      <c r="E3770" s="177"/>
      <c r="F3770" s="179"/>
    </row>
    <row r="3771" spans="2:6" x14ac:dyDescent="0.25">
      <c r="B3771" s="172">
        <v>3760</v>
      </c>
      <c r="C3771" s="180"/>
      <c r="D3771" s="181"/>
      <c r="E3771" s="180"/>
      <c r="F3771" s="182"/>
    </row>
    <row r="3772" spans="2:6" x14ac:dyDescent="0.25">
      <c r="B3772" s="176">
        <v>3761</v>
      </c>
      <c r="C3772" s="177"/>
      <c r="D3772" s="178"/>
      <c r="E3772" s="177"/>
      <c r="F3772" s="179"/>
    </row>
    <row r="3773" spans="2:6" x14ac:dyDescent="0.25">
      <c r="B3773" s="172">
        <v>3762</v>
      </c>
      <c r="C3773" s="180"/>
      <c r="D3773" s="181"/>
      <c r="E3773" s="180"/>
      <c r="F3773" s="182"/>
    </row>
    <row r="3774" spans="2:6" x14ac:dyDescent="0.25">
      <c r="B3774" s="176">
        <v>3763</v>
      </c>
      <c r="C3774" s="177"/>
      <c r="D3774" s="178"/>
      <c r="E3774" s="177"/>
      <c r="F3774" s="179"/>
    </row>
    <row r="3775" spans="2:6" x14ac:dyDescent="0.25">
      <c r="B3775" s="172">
        <v>3764</v>
      </c>
      <c r="C3775" s="180"/>
      <c r="D3775" s="181"/>
      <c r="E3775" s="180"/>
      <c r="F3775" s="182"/>
    </row>
    <row r="3776" spans="2:6" x14ac:dyDescent="0.25">
      <c r="B3776" s="176">
        <v>3765</v>
      </c>
      <c r="C3776" s="177"/>
      <c r="D3776" s="178"/>
      <c r="E3776" s="177"/>
      <c r="F3776" s="179"/>
    </row>
    <row r="3777" spans="2:6" x14ac:dyDescent="0.25">
      <c r="B3777" s="172">
        <v>3766</v>
      </c>
      <c r="C3777" s="180"/>
      <c r="D3777" s="181"/>
      <c r="E3777" s="180"/>
      <c r="F3777" s="182"/>
    </row>
    <row r="3778" spans="2:6" x14ac:dyDescent="0.25">
      <c r="B3778" s="176">
        <v>3767</v>
      </c>
      <c r="C3778" s="177"/>
      <c r="D3778" s="178"/>
      <c r="E3778" s="177"/>
      <c r="F3778" s="179"/>
    </row>
    <row r="3779" spans="2:6" x14ac:dyDescent="0.25">
      <c r="B3779" s="172">
        <v>3768</v>
      </c>
      <c r="C3779" s="180"/>
      <c r="D3779" s="181"/>
      <c r="E3779" s="180"/>
      <c r="F3779" s="182"/>
    </row>
    <row r="3780" spans="2:6" x14ac:dyDescent="0.25">
      <c r="B3780" s="176">
        <v>3769</v>
      </c>
      <c r="C3780" s="177"/>
      <c r="D3780" s="178"/>
      <c r="E3780" s="177"/>
      <c r="F3780" s="179"/>
    </row>
    <row r="3781" spans="2:6" x14ac:dyDescent="0.25">
      <c r="B3781" s="172">
        <v>3770</v>
      </c>
      <c r="C3781" s="180"/>
      <c r="D3781" s="181"/>
      <c r="E3781" s="180"/>
      <c r="F3781" s="182"/>
    </row>
    <row r="3782" spans="2:6" x14ac:dyDescent="0.25">
      <c r="B3782" s="176">
        <v>3771</v>
      </c>
      <c r="C3782" s="177"/>
      <c r="D3782" s="178"/>
      <c r="E3782" s="177"/>
      <c r="F3782" s="179"/>
    </row>
    <row r="3783" spans="2:6" x14ac:dyDescent="0.25">
      <c r="B3783" s="172">
        <v>3772</v>
      </c>
      <c r="C3783" s="180"/>
      <c r="D3783" s="181"/>
      <c r="E3783" s="180"/>
      <c r="F3783" s="182"/>
    </row>
    <row r="3784" spans="2:6" x14ac:dyDescent="0.25">
      <c r="B3784" s="176">
        <v>3773</v>
      </c>
      <c r="C3784" s="177"/>
      <c r="D3784" s="178"/>
      <c r="E3784" s="177"/>
      <c r="F3784" s="179"/>
    </row>
    <row r="3785" spans="2:6" x14ac:dyDescent="0.25">
      <c r="B3785" s="172">
        <v>3774</v>
      </c>
      <c r="C3785" s="180"/>
      <c r="D3785" s="181"/>
      <c r="E3785" s="180"/>
      <c r="F3785" s="182"/>
    </row>
    <row r="3786" spans="2:6" x14ac:dyDescent="0.25">
      <c r="B3786" s="176">
        <v>3775</v>
      </c>
      <c r="C3786" s="177"/>
      <c r="D3786" s="178"/>
      <c r="E3786" s="177"/>
      <c r="F3786" s="179"/>
    </row>
    <row r="3787" spans="2:6" x14ac:dyDescent="0.25">
      <c r="B3787" s="172">
        <v>3776</v>
      </c>
      <c r="C3787" s="180"/>
      <c r="D3787" s="181"/>
      <c r="E3787" s="180"/>
      <c r="F3787" s="182"/>
    </row>
    <row r="3788" spans="2:6" x14ac:dyDescent="0.25">
      <c r="B3788" s="176">
        <v>3777</v>
      </c>
      <c r="C3788" s="177"/>
      <c r="D3788" s="178"/>
      <c r="E3788" s="177"/>
      <c r="F3788" s="179"/>
    </row>
    <row r="3789" spans="2:6" x14ac:dyDescent="0.25">
      <c r="B3789" s="172">
        <v>3778</v>
      </c>
      <c r="C3789" s="180"/>
      <c r="D3789" s="181"/>
      <c r="E3789" s="180"/>
      <c r="F3789" s="182"/>
    </row>
    <row r="3790" spans="2:6" x14ac:dyDescent="0.25">
      <c r="B3790" s="176">
        <v>3779</v>
      </c>
      <c r="C3790" s="177"/>
      <c r="D3790" s="178"/>
      <c r="E3790" s="177"/>
      <c r="F3790" s="179"/>
    </row>
    <row r="3791" spans="2:6" x14ac:dyDescent="0.25">
      <c r="B3791" s="172">
        <v>3780</v>
      </c>
      <c r="C3791" s="180"/>
      <c r="D3791" s="181"/>
      <c r="E3791" s="180"/>
      <c r="F3791" s="182"/>
    </row>
    <row r="3792" spans="2:6" x14ac:dyDescent="0.25">
      <c r="B3792" s="176">
        <v>3781</v>
      </c>
      <c r="C3792" s="177"/>
      <c r="D3792" s="178"/>
      <c r="E3792" s="177"/>
      <c r="F3792" s="179"/>
    </row>
    <row r="3793" spans="2:6" x14ac:dyDescent="0.25">
      <c r="B3793" s="172">
        <v>3782</v>
      </c>
      <c r="C3793" s="180"/>
      <c r="D3793" s="181"/>
      <c r="E3793" s="180"/>
      <c r="F3793" s="182"/>
    </row>
    <row r="3794" spans="2:6" x14ac:dyDescent="0.25">
      <c r="B3794" s="176">
        <v>3783</v>
      </c>
      <c r="C3794" s="177"/>
      <c r="D3794" s="178"/>
      <c r="E3794" s="177"/>
      <c r="F3794" s="179"/>
    </row>
    <row r="3795" spans="2:6" x14ac:dyDescent="0.25">
      <c r="B3795" s="172">
        <v>3784</v>
      </c>
      <c r="C3795" s="180"/>
      <c r="D3795" s="181"/>
      <c r="E3795" s="180"/>
      <c r="F3795" s="182"/>
    </row>
    <row r="3796" spans="2:6" x14ac:dyDescent="0.25">
      <c r="B3796" s="176">
        <v>3785</v>
      </c>
      <c r="C3796" s="177"/>
      <c r="D3796" s="178"/>
      <c r="E3796" s="177"/>
      <c r="F3796" s="179"/>
    </row>
    <row r="3797" spans="2:6" x14ac:dyDescent="0.25">
      <c r="B3797" s="172">
        <v>3786</v>
      </c>
      <c r="C3797" s="180"/>
      <c r="D3797" s="181"/>
      <c r="E3797" s="180"/>
      <c r="F3797" s="182"/>
    </row>
    <row r="3798" spans="2:6" x14ac:dyDescent="0.25">
      <c r="B3798" s="176">
        <v>3787</v>
      </c>
      <c r="C3798" s="177"/>
      <c r="D3798" s="178"/>
      <c r="E3798" s="177"/>
      <c r="F3798" s="179"/>
    </row>
    <row r="3799" spans="2:6" x14ac:dyDescent="0.25">
      <c r="B3799" s="172">
        <v>3788</v>
      </c>
      <c r="C3799" s="180"/>
      <c r="D3799" s="181"/>
      <c r="E3799" s="180"/>
      <c r="F3799" s="182"/>
    </row>
    <row r="3800" spans="2:6" x14ac:dyDescent="0.25">
      <c r="B3800" s="176">
        <v>3789</v>
      </c>
      <c r="C3800" s="177"/>
      <c r="D3800" s="178"/>
      <c r="E3800" s="177"/>
      <c r="F3800" s="179"/>
    </row>
    <row r="3801" spans="2:6" x14ac:dyDescent="0.25">
      <c r="B3801" s="172">
        <v>3790</v>
      </c>
      <c r="C3801" s="180"/>
      <c r="D3801" s="181"/>
      <c r="E3801" s="180"/>
      <c r="F3801" s="182"/>
    </row>
    <row r="3802" spans="2:6" x14ac:dyDescent="0.25">
      <c r="B3802" s="176">
        <v>3791</v>
      </c>
      <c r="C3802" s="177"/>
      <c r="D3802" s="178"/>
      <c r="E3802" s="177"/>
      <c r="F3802" s="179"/>
    </row>
    <row r="3803" spans="2:6" x14ac:dyDescent="0.25">
      <c r="B3803" s="172">
        <v>3792</v>
      </c>
      <c r="C3803" s="180"/>
      <c r="D3803" s="181"/>
      <c r="E3803" s="180"/>
      <c r="F3803" s="182"/>
    </row>
    <row r="3804" spans="2:6" x14ac:dyDescent="0.25">
      <c r="B3804" s="176">
        <v>3793</v>
      </c>
      <c r="C3804" s="177"/>
      <c r="D3804" s="178"/>
      <c r="E3804" s="177"/>
      <c r="F3804" s="179"/>
    </row>
    <row r="3805" spans="2:6" x14ac:dyDescent="0.25">
      <c r="B3805" s="172">
        <v>3794</v>
      </c>
      <c r="C3805" s="180"/>
      <c r="D3805" s="181"/>
      <c r="E3805" s="180"/>
      <c r="F3805" s="182"/>
    </row>
    <row r="3806" spans="2:6" x14ac:dyDescent="0.25">
      <c r="B3806" s="176">
        <v>3795</v>
      </c>
      <c r="C3806" s="177"/>
      <c r="D3806" s="178"/>
      <c r="E3806" s="177"/>
      <c r="F3806" s="179"/>
    </row>
    <row r="3807" spans="2:6" x14ac:dyDescent="0.25">
      <c r="B3807" s="172">
        <v>3796</v>
      </c>
      <c r="C3807" s="180"/>
      <c r="D3807" s="181"/>
      <c r="E3807" s="180"/>
      <c r="F3807" s="182"/>
    </row>
    <row r="3808" spans="2:6" x14ac:dyDescent="0.25">
      <c r="B3808" s="176">
        <v>3797</v>
      </c>
      <c r="C3808" s="177"/>
      <c r="D3808" s="178"/>
      <c r="E3808" s="177"/>
      <c r="F3808" s="179"/>
    </row>
    <row r="3809" spans="2:6" x14ac:dyDescent="0.25">
      <c r="B3809" s="172">
        <v>3798</v>
      </c>
      <c r="C3809" s="180"/>
      <c r="D3809" s="181"/>
      <c r="E3809" s="180"/>
      <c r="F3809" s="182"/>
    </row>
    <row r="3810" spans="2:6" x14ac:dyDescent="0.25">
      <c r="B3810" s="176">
        <v>3799</v>
      </c>
      <c r="C3810" s="177"/>
      <c r="D3810" s="178"/>
      <c r="E3810" s="177"/>
      <c r="F3810" s="179"/>
    </row>
    <row r="3811" spans="2:6" x14ac:dyDescent="0.25">
      <c r="B3811" s="172">
        <v>3800</v>
      </c>
      <c r="C3811" s="180"/>
      <c r="D3811" s="181"/>
      <c r="E3811" s="180"/>
      <c r="F3811" s="182"/>
    </row>
    <row r="3812" spans="2:6" x14ac:dyDescent="0.25">
      <c r="B3812" s="176">
        <v>3801</v>
      </c>
      <c r="C3812" s="177"/>
      <c r="D3812" s="178"/>
      <c r="E3812" s="177"/>
      <c r="F3812" s="179"/>
    </row>
    <row r="3813" spans="2:6" x14ac:dyDescent="0.25">
      <c r="B3813" s="172">
        <v>3802</v>
      </c>
      <c r="C3813" s="180"/>
      <c r="D3813" s="181"/>
      <c r="E3813" s="180"/>
      <c r="F3813" s="182"/>
    </row>
    <row r="3814" spans="2:6" x14ac:dyDescent="0.25">
      <c r="B3814" s="176">
        <v>3803</v>
      </c>
      <c r="C3814" s="177"/>
      <c r="D3814" s="178"/>
      <c r="E3814" s="177"/>
      <c r="F3814" s="179"/>
    </row>
    <row r="3815" spans="2:6" x14ac:dyDescent="0.25">
      <c r="B3815" s="172">
        <v>3804</v>
      </c>
      <c r="C3815" s="180"/>
      <c r="D3815" s="181"/>
      <c r="E3815" s="180"/>
      <c r="F3815" s="182"/>
    </row>
    <row r="3816" spans="2:6" x14ac:dyDescent="0.25">
      <c r="B3816" s="176">
        <v>3805</v>
      </c>
      <c r="C3816" s="177"/>
      <c r="D3816" s="178"/>
      <c r="E3816" s="177"/>
      <c r="F3816" s="179"/>
    </row>
    <row r="3817" spans="2:6" x14ac:dyDescent="0.25">
      <c r="B3817" s="172">
        <v>3806</v>
      </c>
      <c r="C3817" s="180"/>
      <c r="D3817" s="181"/>
      <c r="E3817" s="180"/>
      <c r="F3817" s="182"/>
    </row>
    <row r="3818" spans="2:6" x14ac:dyDescent="0.25">
      <c r="B3818" s="176">
        <v>3807</v>
      </c>
      <c r="C3818" s="177"/>
      <c r="D3818" s="178"/>
      <c r="E3818" s="177"/>
      <c r="F3818" s="179"/>
    </row>
    <row r="3819" spans="2:6" x14ac:dyDescent="0.25">
      <c r="B3819" s="172">
        <v>3808</v>
      </c>
      <c r="C3819" s="180"/>
      <c r="D3819" s="181"/>
      <c r="E3819" s="180"/>
      <c r="F3819" s="182"/>
    </row>
    <row r="3820" spans="2:6" x14ac:dyDescent="0.25">
      <c r="B3820" s="176">
        <v>3809</v>
      </c>
      <c r="C3820" s="177"/>
      <c r="D3820" s="178"/>
      <c r="E3820" s="177"/>
      <c r="F3820" s="179"/>
    </row>
    <row r="3821" spans="2:6" x14ac:dyDescent="0.25">
      <c r="B3821" s="172">
        <v>3810</v>
      </c>
      <c r="C3821" s="180"/>
      <c r="D3821" s="181"/>
      <c r="E3821" s="180"/>
      <c r="F3821" s="182"/>
    </row>
    <row r="3822" spans="2:6" x14ac:dyDescent="0.25">
      <c r="B3822" s="176">
        <v>3811</v>
      </c>
      <c r="C3822" s="177"/>
      <c r="D3822" s="178"/>
      <c r="E3822" s="177"/>
      <c r="F3822" s="179"/>
    </row>
    <row r="3823" spans="2:6" x14ac:dyDescent="0.25">
      <c r="B3823" s="172">
        <v>3812</v>
      </c>
      <c r="C3823" s="180"/>
      <c r="D3823" s="181"/>
      <c r="E3823" s="180"/>
      <c r="F3823" s="182"/>
    </row>
    <row r="3824" spans="2:6" x14ac:dyDescent="0.25">
      <c r="B3824" s="176">
        <v>3813</v>
      </c>
      <c r="C3824" s="177"/>
      <c r="D3824" s="178"/>
      <c r="E3824" s="177"/>
      <c r="F3824" s="179"/>
    </row>
    <row r="3825" spans="2:6" x14ac:dyDescent="0.25">
      <c r="B3825" s="172">
        <v>3814</v>
      </c>
      <c r="C3825" s="180"/>
      <c r="D3825" s="181"/>
      <c r="E3825" s="180"/>
      <c r="F3825" s="182"/>
    </row>
    <row r="3826" spans="2:6" x14ac:dyDescent="0.25">
      <c r="B3826" s="176">
        <v>3815</v>
      </c>
      <c r="C3826" s="177"/>
      <c r="D3826" s="178"/>
      <c r="E3826" s="177"/>
      <c r="F3826" s="179"/>
    </row>
    <row r="3827" spans="2:6" x14ac:dyDescent="0.25">
      <c r="B3827" s="172">
        <v>3816</v>
      </c>
      <c r="C3827" s="180"/>
      <c r="D3827" s="181"/>
      <c r="E3827" s="180"/>
      <c r="F3827" s="182"/>
    </row>
    <row r="3828" spans="2:6" x14ac:dyDescent="0.25">
      <c r="B3828" s="176">
        <v>3817</v>
      </c>
      <c r="C3828" s="177"/>
      <c r="D3828" s="178"/>
      <c r="E3828" s="177"/>
      <c r="F3828" s="179"/>
    </row>
    <row r="3829" spans="2:6" x14ac:dyDescent="0.25">
      <c r="B3829" s="172">
        <v>3818</v>
      </c>
      <c r="C3829" s="180"/>
      <c r="D3829" s="181"/>
      <c r="E3829" s="180"/>
      <c r="F3829" s="182"/>
    </row>
    <row r="3830" spans="2:6" x14ac:dyDescent="0.25">
      <c r="B3830" s="176">
        <v>3819</v>
      </c>
      <c r="C3830" s="177"/>
      <c r="D3830" s="178"/>
      <c r="E3830" s="177"/>
      <c r="F3830" s="179"/>
    </row>
    <row r="3831" spans="2:6" x14ac:dyDescent="0.25">
      <c r="B3831" s="172">
        <v>3820</v>
      </c>
      <c r="C3831" s="180"/>
      <c r="D3831" s="181"/>
      <c r="E3831" s="180"/>
      <c r="F3831" s="182"/>
    </row>
    <row r="3832" spans="2:6" x14ac:dyDescent="0.25">
      <c r="B3832" s="176">
        <v>3821</v>
      </c>
      <c r="C3832" s="177"/>
      <c r="D3832" s="178"/>
      <c r="E3832" s="177"/>
      <c r="F3832" s="179"/>
    </row>
    <row r="3833" spans="2:6" x14ac:dyDescent="0.25">
      <c r="B3833" s="172">
        <v>3822</v>
      </c>
      <c r="C3833" s="180"/>
      <c r="D3833" s="181"/>
      <c r="E3833" s="180"/>
      <c r="F3833" s="182"/>
    </row>
    <row r="3834" spans="2:6" x14ac:dyDescent="0.25">
      <c r="B3834" s="176">
        <v>3823</v>
      </c>
      <c r="C3834" s="177"/>
      <c r="D3834" s="178"/>
      <c r="E3834" s="177"/>
      <c r="F3834" s="179"/>
    </row>
    <row r="3835" spans="2:6" x14ac:dyDescent="0.25">
      <c r="B3835" s="172">
        <v>3824</v>
      </c>
      <c r="C3835" s="180"/>
      <c r="D3835" s="181"/>
      <c r="E3835" s="180"/>
      <c r="F3835" s="182"/>
    </row>
    <row r="3836" spans="2:6" x14ac:dyDescent="0.25">
      <c r="B3836" s="176">
        <v>3825</v>
      </c>
      <c r="C3836" s="177"/>
      <c r="D3836" s="178"/>
      <c r="E3836" s="177"/>
      <c r="F3836" s="179"/>
    </row>
    <row r="3837" spans="2:6" x14ac:dyDescent="0.25">
      <c r="B3837" s="172">
        <v>3826</v>
      </c>
      <c r="C3837" s="180"/>
      <c r="D3837" s="181"/>
      <c r="E3837" s="180"/>
      <c r="F3837" s="182"/>
    </row>
    <row r="3838" spans="2:6" x14ac:dyDescent="0.25">
      <c r="B3838" s="176">
        <v>3827</v>
      </c>
      <c r="C3838" s="177"/>
      <c r="D3838" s="178"/>
      <c r="E3838" s="177"/>
      <c r="F3838" s="179"/>
    </row>
    <row r="3839" spans="2:6" x14ac:dyDescent="0.25">
      <c r="B3839" s="172">
        <v>3828</v>
      </c>
      <c r="C3839" s="180"/>
      <c r="D3839" s="181"/>
      <c r="E3839" s="180"/>
      <c r="F3839" s="182"/>
    </row>
    <row r="3840" spans="2:6" x14ac:dyDescent="0.25">
      <c r="B3840" s="176">
        <v>3829</v>
      </c>
      <c r="C3840" s="177"/>
      <c r="D3840" s="178"/>
      <c r="E3840" s="177"/>
      <c r="F3840" s="179"/>
    </row>
    <row r="3841" spans="2:6" x14ac:dyDescent="0.25">
      <c r="B3841" s="172">
        <v>3830</v>
      </c>
      <c r="C3841" s="180"/>
      <c r="D3841" s="181"/>
      <c r="E3841" s="180"/>
      <c r="F3841" s="182"/>
    </row>
    <row r="3842" spans="2:6" x14ac:dyDescent="0.25">
      <c r="B3842" s="176">
        <v>3831</v>
      </c>
      <c r="C3842" s="177"/>
      <c r="D3842" s="178"/>
      <c r="E3842" s="177"/>
      <c r="F3842" s="179"/>
    </row>
    <row r="3843" spans="2:6" x14ac:dyDescent="0.25">
      <c r="B3843" s="172">
        <v>3832</v>
      </c>
      <c r="C3843" s="180"/>
      <c r="D3843" s="181"/>
      <c r="E3843" s="180"/>
      <c r="F3843" s="182"/>
    </row>
    <row r="3844" spans="2:6" x14ac:dyDescent="0.25">
      <c r="B3844" s="176">
        <v>3833</v>
      </c>
      <c r="C3844" s="177"/>
      <c r="D3844" s="178"/>
      <c r="E3844" s="177"/>
      <c r="F3844" s="179"/>
    </row>
    <row r="3845" spans="2:6" x14ac:dyDescent="0.25">
      <c r="B3845" s="172">
        <v>3834</v>
      </c>
      <c r="C3845" s="180"/>
      <c r="D3845" s="181"/>
      <c r="E3845" s="180"/>
      <c r="F3845" s="182"/>
    </row>
    <row r="3846" spans="2:6" x14ac:dyDescent="0.25">
      <c r="B3846" s="176">
        <v>3835</v>
      </c>
      <c r="C3846" s="177"/>
      <c r="D3846" s="178"/>
      <c r="E3846" s="177"/>
      <c r="F3846" s="179"/>
    </row>
    <row r="3847" spans="2:6" x14ac:dyDescent="0.25">
      <c r="B3847" s="172">
        <v>3836</v>
      </c>
      <c r="C3847" s="180"/>
      <c r="D3847" s="181"/>
      <c r="E3847" s="180"/>
      <c r="F3847" s="182"/>
    </row>
    <row r="3848" spans="2:6" x14ac:dyDescent="0.25">
      <c r="B3848" s="176">
        <v>3837</v>
      </c>
      <c r="C3848" s="177"/>
      <c r="D3848" s="178"/>
      <c r="E3848" s="177"/>
      <c r="F3848" s="179"/>
    </row>
    <row r="3849" spans="2:6" x14ac:dyDescent="0.25">
      <c r="B3849" s="172">
        <v>3838</v>
      </c>
      <c r="C3849" s="180"/>
      <c r="D3849" s="181"/>
      <c r="E3849" s="180"/>
      <c r="F3849" s="182"/>
    </row>
    <row r="3850" spans="2:6" x14ac:dyDescent="0.25">
      <c r="B3850" s="176">
        <v>3839</v>
      </c>
      <c r="C3850" s="177"/>
      <c r="D3850" s="178"/>
      <c r="E3850" s="177"/>
      <c r="F3850" s="179"/>
    </row>
    <row r="3851" spans="2:6" x14ac:dyDescent="0.25">
      <c r="B3851" s="172">
        <v>3840</v>
      </c>
      <c r="C3851" s="180"/>
      <c r="D3851" s="181"/>
      <c r="E3851" s="180"/>
      <c r="F3851" s="182"/>
    </row>
    <row r="3852" spans="2:6" x14ac:dyDescent="0.25">
      <c r="B3852" s="176">
        <v>3841</v>
      </c>
      <c r="C3852" s="177"/>
      <c r="D3852" s="178"/>
      <c r="E3852" s="177"/>
      <c r="F3852" s="179"/>
    </row>
    <row r="3853" spans="2:6" x14ac:dyDescent="0.25">
      <c r="B3853" s="172">
        <v>3842</v>
      </c>
      <c r="C3853" s="180"/>
      <c r="D3853" s="181"/>
      <c r="E3853" s="180"/>
      <c r="F3853" s="182"/>
    </row>
    <row r="3854" spans="2:6" x14ac:dyDescent="0.25">
      <c r="B3854" s="176">
        <v>3843</v>
      </c>
      <c r="C3854" s="177"/>
      <c r="D3854" s="178"/>
      <c r="E3854" s="177"/>
      <c r="F3854" s="179"/>
    </row>
    <row r="3855" spans="2:6" x14ac:dyDescent="0.25">
      <c r="B3855" s="172">
        <v>3844</v>
      </c>
      <c r="C3855" s="180"/>
      <c r="D3855" s="181"/>
      <c r="E3855" s="180"/>
      <c r="F3855" s="182"/>
    </row>
    <row r="3856" spans="2:6" x14ac:dyDescent="0.25">
      <c r="B3856" s="176">
        <v>3845</v>
      </c>
      <c r="C3856" s="177"/>
      <c r="D3856" s="178"/>
      <c r="E3856" s="177"/>
      <c r="F3856" s="179"/>
    </row>
    <row r="3857" spans="2:6" x14ac:dyDescent="0.25">
      <c r="B3857" s="172">
        <v>3846</v>
      </c>
      <c r="C3857" s="180"/>
      <c r="D3857" s="181"/>
      <c r="E3857" s="180"/>
      <c r="F3857" s="182"/>
    </row>
    <row r="3858" spans="2:6" x14ac:dyDescent="0.25">
      <c r="B3858" s="176">
        <v>3847</v>
      </c>
      <c r="C3858" s="177"/>
      <c r="D3858" s="178"/>
      <c r="E3858" s="177"/>
      <c r="F3858" s="179"/>
    </row>
    <row r="3859" spans="2:6" x14ac:dyDescent="0.25">
      <c r="B3859" s="172">
        <v>3848</v>
      </c>
      <c r="C3859" s="180"/>
      <c r="D3859" s="181"/>
      <c r="E3859" s="180"/>
      <c r="F3859" s="182"/>
    </row>
    <row r="3860" spans="2:6" x14ac:dyDescent="0.25">
      <c r="B3860" s="176">
        <v>3849</v>
      </c>
      <c r="C3860" s="177"/>
      <c r="D3860" s="178"/>
      <c r="E3860" s="177"/>
      <c r="F3860" s="179"/>
    </row>
    <row r="3861" spans="2:6" x14ac:dyDescent="0.25">
      <c r="B3861" s="172">
        <v>3850</v>
      </c>
      <c r="C3861" s="180"/>
      <c r="D3861" s="181"/>
      <c r="E3861" s="180"/>
      <c r="F3861" s="182"/>
    </row>
    <row r="3862" spans="2:6" x14ac:dyDescent="0.25">
      <c r="B3862" s="176">
        <v>3851</v>
      </c>
      <c r="C3862" s="177"/>
      <c r="D3862" s="178"/>
      <c r="E3862" s="177"/>
      <c r="F3862" s="179"/>
    </row>
    <row r="3863" spans="2:6" x14ac:dyDescent="0.25">
      <c r="B3863" s="172">
        <v>3852</v>
      </c>
      <c r="C3863" s="180"/>
      <c r="D3863" s="181"/>
      <c r="E3863" s="180"/>
      <c r="F3863" s="182"/>
    </row>
    <row r="3864" spans="2:6" x14ac:dyDescent="0.25">
      <c r="B3864" s="176">
        <v>3853</v>
      </c>
      <c r="C3864" s="177"/>
      <c r="D3864" s="178"/>
      <c r="E3864" s="177"/>
      <c r="F3864" s="179"/>
    </row>
    <row r="3865" spans="2:6" x14ac:dyDescent="0.25">
      <c r="B3865" s="172">
        <v>3854</v>
      </c>
      <c r="C3865" s="180"/>
      <c r="D3865" s="181"/>
      <c r="E3865" s="180"/>
      <c r="F3865" s="182"/>
    </row>
    <row r="3866" spans="2:6" x14ac:dyDescent="0.25">
      <c r="B3866" s="176">
        <v>3855</v>
      </c>
      <c r="C3866" s="177"/>
      <c r="D3866" s="178"/>
      <c r="E3866" s="177"/>
      <c r="F3866" s="179"/>
    </row>
    <row r="3867" spans="2:6" x14ac:dyDescent="0.25">
      <c r="B3867" s="172">
        <v>3856</v>
      </c>
      <c r="C3867" s="180"/>
      <c r="D3867" s="181"/>
      <c r="E3867" s="180"/>
      <c r="F3867" s="182"/>
    </row>
    <row r="3868" spans="2:6" x14ac:dyDescent="0.25">
      <c r="B3868" s="176">
        <v>3857</v>
      </c>
      <c r="C3868" s="177"/>
      <c r="D3868" s="178"/>
      <c r="E3868" s="177"/>
      <c r="F3868" s="179"/>
    </row>
    <row r="3869" spans="2:6" x14ac:dyDescent="0.25">
      <c r="B3869" s="172">
        <v>3858</v>
      </c>
      <c r="C3869" s="180"/>
      <c r="D3869" s="181"/>
      <c r="E3869" s="180"/>
      <c r="F3869" s="182"/>
    </row>
    <row r="3870" spans="2:6" x14ac:dyDescent="0.25">
      <c r="B3870" s="176">
        <v>3859</v>
      </c>
      <c r="C3870" s="177"/>
      <c r="D3870" s="178"/>
      <c r="E3870" s="177"/>
      <c r="F3870" s="179"/>
    </row>
    <row r="3871" spans="2:6" x14ac:dyDescent="0.25">
      <c r="B3871" s="172">
        <v>3860</v>
      </c>
      <c r="C3871" s="180"/>
      <c r="D3871" s="181"/>
      <c r="E3871" s="180"/>
      <c r="F3871" s="182"/>
    </row>
    <row r="3872" spans="2:6" x14ac:dyDescent="0.25">
      <c r="B3872" s="176">
        <v>3861</v>
      </c>
      <c r="C3872" s="177"/>
      <c r="D3872" s="178"/>
      <c r="E3872" s="177"/>
      <c r="F3872" s="179"/>
    </row>
    <row r="3873" spans="2:6" x14ac:dyDescent="0.25">
      <c r="B3873" s="172">
        <v>3862</v>
      </c>
      <c r="C3873" s="180"/>
      <c r="D3873" s="181"/>
      <c r="E3873" s="180"/>
      <c r="F3873" s="182"/>
    </row>
    <row r="3874" spans="2:6" x14ac:dyDescent="0.25">
      <c r="B3874" s="176">
        <v>3863</v>
      </c>
      <c r="C3874" s="177"/>
      <c r="D3874" s="178"/>
      <c r="E3874" s="177"/>
      <c r="F3874" s="179"/>
    </row>
    <row r="3875" spans="2:6" x14ac:dyDescent="0.25">
      <c r="B3875" s="172">
        <v>3864</v>
      </c>
      <c r="C3875" s="180"/>
      <c r="D3875" s="181"/>
      <c r="E3875" s="180"/>
      <c r="F3875" s="182"/>
    </row>
    <row r="3876" spans="2:6" x14ac:dyDescent="0.25">
      <c r="B3876" s="176">
        <v>3865</v>
      </c>
      <c r="C3876" s="177"/>
      <c r="D3876" s="178"/>
      <c r="E3876" s="177"/>
      <c r="F3876" s="179"/>
    </row>
    <row r="3877" spans="2:6" x14ac:dyDescent="0.25">
      <c r="B3877" s="172">
        <v>3866</v>
      </c>
      <c r="C3877" s="180"/>
      <c r="D3877" s="181"/>
      <c r="E3877" s="180"/>
      <c r="F3877" s="182"/>
    </row>
    <row r="3878" spans="2:6" x14ac:dyDescent="0.25">
      <c r="B3878" s="176">
        <v>3867</v>
      </c>
      <c r="C3878" s="177"/>
      <c r="D3878" s="178"/>
      <c r="E3878" s="177"/>
      <c r="F3878" s="179"/>
    </row>
    <row r="3879" spans="2:6" x14ac:dyDescent="0.25">
      <c r="B3879" s="172">
        <v>3868</v>
      </c>
      <c r="C3879" s="180"/>
      <c r="D3879" s="181"/>
      <c r="E3879" s="180"/>
      <c r="F3879" s="182"/>
    </row>
    <row r="3880" spans="2:6" x14ac:dyDescent="0.25">
      <c r="B3880" s="176">
        <v>3869</v>
      </c>
      <c r="C3880" s="177"/>
      <c r="D3880" s="178"/>
      <c r="E3880" s="177"/>
      <c r="F3880" s="179"/>
    </row>
    <row r="3881" spans="2:6" x14ac:dyDescent="0.25">
      <c r="B3881" s="172">
        <v>3870</v>
      </c>
      <c r="C3881" s="180"/>
      <c r="D3881" s="181"/>
      <c r="E3881" s="180"/>
      <c r="F3881" s="182"/>
    </row>
    <row r="3882" spans="2:6" x14ac:dyDescent="0.25">
      <c r="B3882" s="176">
        <v>3871</v>
      </c>
      <c r="C3882" s="177"/>
      <c r="D3882" s="178"/>
      <c r="E3882" s="177"/>
      <c r="F3882" s="179"/>
    </row>
    <row r="3883" spans="2:6" x14ac:dyDescent="0.25">
      <c r="B3883" s="172">
        <v>3872</v>
      </c>
      <c r="C3883" s="180"/>
      <c r="D3883" s="181"/>
      <c r="E3883" s="180"/>
      <c r="F3883" s="182"/>
    </row>
    <row r="3884" spans="2:6" x14ac:dyDescent="0.25">
      <c r="B3884" s="176">
        <v>3873</v>
      </c>
      <c r="C3884" s="177"/>
      <c r="D3884" s="178"/>
      <c r="E3884" s="177"/>
      <c r="F3884" s="179"/>
    </row>
    <row r="3885" spans="2:6" x14ac:dyDescent="0.25">
      <c r="B3885" s="172">
        <v>3874</v>
      </c>
      <c r="C3885" s="180"/>
      <c r="D3885" s="181"/>
      <c r="E3885" s="180"/>
      <c r="F3885" s="182"/>
    </row>
    <row r="3886" spans="2:6" x14ac:dyDescent="0.25">
      <c r="B3886" s="176">
        <v>3875</v>
      </c>
      <c r="C3886" s="177"/>
      <c r="D3886" s="178"/>
      <c r="E3886" s="177"/>
      <c r="F3886" s="179"/>
    </row>
    <row r="3887" spans="2:6" x14ac:dyDescent="0.25">
      <c r="B3887" s="172">
        <v>3876</v>
      </c>
      <c r="C3887" s="180"/>
      <c r="D3887" s="181"/>
      <c r="E3887" s="180"/>
      <c r="F3887" s="182"/>
    </row>
    <row r="3888" spans="2:6" x14ac:dyDescent="0.25">
      <c r="B3888" s="176">
        <v>3877</v>
      </c>
      <c r="C3888" s="177"/>
      <c r="D3888" s="178"/>
      <c r="E3888" s="177"/>
      <c r="F3888" s="179"/>
    </row>
    <row r="3889" spans="2:6" x14ac:dyDescent="0.25">
      <c r="B3889" s="172">
        <v>3878</v>
      </c>
      <c r="C3889" s="180"/>
      <c r="D3889" s="181"/>
      <c r="E3889" s="180"/>
      <c r="F3889" s="182"/>
    </row>
    <row r="3890" spans="2:6" x14ac:dyDescent="0.25">
      <c r="B3890" s="176">
        <v>3879</v>
      </c>
      <c r="C3890" s="177"/>
      <c r="D3890" s="178"/>
      <c r="E3890" s="177"/>
      <c r="F3890" s="179"/>
    </row>
    <row r="3891" spans="2:6" x14ac:dyDescent="0.25">
      <c r="B3891" s="172">
        <v>3880</v>
      </c>
      <c r="C3891" s="180"/>
      <c r="D3891" s="181"/>
      <c r="E3891" s="180"/>
      <c r="F3891" s="182"/>
    </row>
    <row r="3892" spans="2:6" x14ac:dyDescent="0.25">
      <c r="B3892" s="176">
        <v>3881</v>
      </c>
      <c r="C3892" s="177"/>
      <c r="D3892" s="178"/>
      <c r="E3892" s="177"/>
      <c r="F3892" s="179"/>
    </row>
    <row r="3893" spans="2:6" x14ac:dyDescent="0.25">
      <c r="B3893" s="172">
        <v>3882</v>
      </c>
      <c r="C3893" s="180"/>
      <c r="D3893" s="181"/>
      <c r="E3893" s="180"/>
      <c r="F3893" s="182"/>
    </row>
    <row r="3894" spans="2:6" x14ac:dyDescent="0.25">
      <c r="B3894" s="176">
        <v>3883</v>
      </c>
      <c r="C3894" s="177"/>
      <c r="D3894" s="178"/>
      <c r="E3894" s="177"/>
      <c r="F3894" s="179"/>
    </row>
    <row r="3895" spans="2:6" x14ac:dyDescent="0.25">
      <c r="B3895" s="172">
        <v>3884</v>
      </c>
      <c r="C3895" s="180"/>
      <c r="D3895" s="181"/>
      <c r="E3895" s="180"/>
      <c r="F3895" s="182"/>
    </row>
    <row r="3896" spans="2:6" x14ac:dyDescent="0.25">
      <c r="B3896" s="176">
        <v>3885</v>
      </c>
      <c r="C3896" s="177"/>
      <c r="D3896" s="178"/>
      <c r="E3896" s="177"/>
      <c r="F3896" s="179"/>
    </row>
    <row r="3897" spans="2:6" x14ac:dyDescent="0.25">
      <c r="B3897" s="172">
        <v>3886</v>
      </c>
      <c r="C3897" s="180"/>
      <c r="D3897" s="181"/>
      <c r="E3897" s="180"/>
      <c r="F3897" s="182"/>
    </row>
    <row r="3898" spans="2:6" x14ac:dyDescent="0.25">
      <c r="B3898" s="176">
        <v>3887</v>
      </c>
      <c r="C3898" s="177"/>
      <c r="D3898" s="178"/>
      <c r="E3898" s="177"/>
      <c r="F3898" s="179"/>
    </row>
    <row r="3899" spans="2:6" x14ac:dyDescent="0.25">
      <c r="B3899" s="172">
        <v>3888</v>
      </c>
      <c r="C3899" s="180"/>
      <c r="D3899" s="181"/>
      <c r="E3899" s="180"/>
      <c r="F3899" s="182"/>
    </row>
    <row r="3900" spans="2:6" x14ac:dyDescent="0.25">
      <c r="B3900" s="176">
        <v>3889</v>
      </c>
      <c r="C3900" s="177"/>
      <c r="D3900" s="178"/>
      <c r="E3900" s="177"/>
      <c r="F3900" s="179"/>
    </row>
    <row r="3901" spans="2:6" x14ac:dyDescent="0.25">
      <c r="B3901" s="172">
        <v>3890</v>
      </c>
      <c r="C3901" s="180"/>
      <c r="D3901" s="181"/>
      <c r="E3901" s="180"/>
      <c r="F3901" s="182"/>
    </row>
    <row r="3902" spans="2:6" x14ac:dyDescent="0.25">
      <c r="B3902" s="176">
        <v>3891</v>
      </c>
      <c r="C3902" s="177"/>
      <c r="D3902" s="178"/>
      <c r="E3902" s="177"/>
      <c r="F3902" s="179"/>
    </row>
    <row r="3903" spans="2:6" x14ac:dyDescent="0.25">
      <c r="B3903" s="172">
        <v>3892</v>
      </c>
      <c r="C3903" s="180"/>
      <c r="D3903" s="181"/>
      <c r="E3903" s="180"/>
      <c r="F3903" s="182"/>
    </row>
    <row r="3904" spans="2:6" x14ac:dyDescent="0.25">
      <c r="B3904" s="176">
        <v>3893</v>
      </c>
      <c r="C3904" s="177"/>
      <c r="D3904" s="178"/>
      <c r="E3904" s="177"/>
      <c r="F3904" s="179"/>
    </row>
    <row r="3905" spans="2:6" x14ac:dyDescent="0.25">
      <c r="B3905" s="172">
        <v>3894</v>
      </c>
      <c r="C3905" s="180"/>
      <c r="D3905" s="181"/>
      <c r="E3905" s="180"/>
      <c r="F3905" s="182"/>
    </row>
    <row r="3906" spans="2:6" x14ac:dyDescent="0.25">
      <c r="B3906" s="176">
        <v>3895</v>
      </c>
      <c r="C3906" s="177"/>
      <c r="D3906" s="178"/>
      <c r="E3906" s="177"/>
      <c r="F3906" s="179"/>
    </row>
    <row r="3907" spans="2:6" x14ac:dyDescent="0.25">
      <c r="B3907" s="172">
        <v>3896</v>
      </c>
      <c r="C3907" s="180"/>
      <c r="D3907" s="181"/>
      <c r="E3907" s="180"/>
      <c r="F3907" s="182"/>
    </row>
    <row r="3908" spans="2:6" x14ac:dyDescent="0.25">
      <c r="B3908" s="176">
        <v>3897</v>
      </c>
      <c r="C3908" s="177"/>
      <c r="D3908" s="178"/>
      <c r="E3908" s="177"/>
      <c r="F3908" s="179"/>
    </row>
    <row r="3909" spans="2:6" x14ac:dyDescent="0.25">
      <c r="B3909" s="172">
        <v>3898</v>
      </c>
      <c r="C3909" s="180"/>
      <c r="D3909" s="181"/>
      <c r="E3909" s="180"/>
      <c r="F3909" s="182"/>
    </row>
    <row r="3910" spans="2:6" x14ac:dyDescent="0.25">
      <c r="B3910" s="176">
        <v>3899</v>
      </c>
      <c r="C3910" s="177"/>
      <c r="D3910" s="178"/>
      <c r="E3910" s="177"/>
      <c r="F3910" s="179"/>
    </row>
    <row r="3911" spans="2:6" x14ac:dyDescent="0.25">
      <c r="B3911" s="172">
        <v>3900</v>
      </c>
      <c r="C3911" s="180"/>
      <c r="D3911" s="181"/>
      <c r="E3911" s="180"/>
      <c r="F3911" s="182"/>
    </row>
    <row r="3912" spans="2:6" x14ac:dyDescent="0.25">
      <c r="B3912" s="176">
        <v>3901</v>
      </c>
      <c r="C3912" s="177"/>
      <c r="D3912" s="178"/>
      <c r="E3912" s="177"/>
      <c r="F3912" s="179"/>
    </row>
    <row r="3913" spans="2:6" x14ac:dyDescent="0.25">
      <c r="B3913" s="172">
        <v>3902</v>
      </c>
      <c r="C3913" s="180"/>
      <c r="D3913" s="181"/>
      <c r="E3913" s="180"/>
      <c r="F3913" s="182"/>
    </row>
    <row r="3914" spans="2:6" x14ac:dyDescent="0.25">
      <c r="B3914" s="176">
        <v>3903</v>
      </c>
      <c r="C3914" s="177"/>
      <c r="D3914" s="178"/>
      <c r="E3914" s="177"/>
      <c r="F3914" s="179"/>
    </row>
    <row r="3915" spans="2:6" x14ac:dyDescent="0.25">
      <c r="B3915" s="172">
        <v>3904</v>
      </c>
      <c r="C3915" s="180"/>
      <c r="D3915" s="181"/>
      <c r="E3915" s="180"/>
      <c r="F3915" s="182"/>
    </row>
    <row r="3916" spans="2:6" x14ac:dyDescent="0.25">
      <c r="B3916" s="176">
        <v>3905</v>
      </c>
      <c r="C3916" s="177"/>
      <c r="D3916" s="178"/>
      <c r="E3916" s="177"/>
      <c r="F3916" s="179"/>
    </row>
    <row r="3917" spans="2:6" x14ac:dyDescent="0.25">
      <c r="B3917" s="172">
        <v>3906</v>
      </c>
      <c r="C3917" s="180"/>
      <c r="D3917" s="181"/>
      <c r="E3917" s="180"/>
      <c r="F3917" s="182"/>
    </row>
    <row r="3918" spans="2:6" x14ac:dyDescent="0.25">
      <c r="B3918" s="176">
        <v>3907</v>
      </c>
      <c r="C3918" s="177"/>
      <c r="D3918" s="178"/>
      <c r="E3918" s="177"/>
      <c r="F3918" s="179"/>
    </row>
    <row r="3919" spans="2:6" x14ac:dyDescent="0.25">
      <c r="B3919" s="172">
        <v>3908</v>
      </c>
      <c r="C3919" s="180"/>
      <c r="D3919" s="181"/>
      <c r="E3919" s="180"/>
      <c r="F3919" s="182"/>
    </row>
    <row r="3920" spans="2:6" x14ac:dyDescent="0.25">
      <c r="B3920" s="176">
        <v>3909</v>
      </c>
      <c r="C3920" s="177"/>
      <c r="D3920" s="178"/>
      <c r="E3920" s="177"/>
      <c r="F3920" s="179"/>
    </row>
    <row r="3921" spans="2:6" x14ac:dyDescent="0.25">
      <c r="B3921" s="172">
        <v>3910</v>
      </c>
      <c r="C3921" s="180"/>
      <c r="D3921" s="181"/>
      <c r="E3921" s="180"/>
      <c r="F3921" s="182"/>
    </row>
    <row r="3922" spans="2:6" x14ac:dyDescent="0.25">
      <c r="B3922" s="176">
        <v>3911</v>
      </c>
      <c r="C3922" s="177"/>
      <c r="D3922" s="178"/>
      <c r="E3922" s="177"/>
      <c r="F3922" s="179"/>
    </row>
    <row r="3923" spans="2:6" x14ac:dyDescent="0.25">
      <c r="B3923" s="172">
        <v>3912</v>
      </c>
      <c r="C3923" s="180"/>
      <c r="D3923" s="181"/>
      <c r="E3923" s="180"/>
      <c r="F3923" s="182"/>
    </row>
    <row r="3924" spans="2:6" x14ac:dyDescent="0.25">
      <c r="B3924" s="176">
        <v>3913</v>
      </c>
      <c r="C3924" s="177"/>
      <c r="D3924" s="178"/>
      <c r="E3924" s="177"/>
      <c r="F3924" s="179"/>
    </row>
    <row r="3925" spans="2:6" x14ac:dyDescent="0.25">
      <c r="B3925" s="172">
        <v>3914</v>
      </c>
      <c r="C3925" s="180"/>
      <c r="D3925" s="181"/>
      <c r="E3925" s="180"/>
      <c r="F3925" s="182"/>
    </row>
    <row r="3926" spans="2:6" x14ac:dyDescent="0.25">
      <c r="B3926" s="176">
        <v>3915</v>
      </c>
      <c r="C3926" s="177"/>
      <c r="D3926" s="178"/>
      <c r="E3926" s="177"/>
      <c r="F3926" s="179"/>
    </row>
    <row r="3927" spans="2:6" x14ac:dyDescent="0.25">
      <c r="B3927" s="172">
        <v>3916</v>
      </c>
      <c r="C3927" s="180"/>
      <c r="D3927" s="181"/>
      <c r="E3927" s="180"/>
      <c r="F3927" s="182"/>
    </row>
    <row r="3928" spans="2:6" x14ac:dyDescent="0.25">
      <c r="B3928" s="176">
        <v>3917</v>
      </c>
      <c r="C3928" s="177"/>
      <c r="D3928" s="178"/>
      <c r="E3928" s="177"/>
      <c r="F3928" s="179"/>
    </row>
    <row r="3929" spans="2:6" x14ac:dyDescent="0.25">
      <c r="B3929" s="172">
        <v>3918</v>
      </c>
      <c r="C3929" s="180"/>
      <c r="D3929" s="181"/>
      <c r="E3929" s="180"/>
      <c r="F3929" s="182"/>
    </row>
    <row r="3930" spans="2:6" x14ac:dyDescent="0.25">
      <c r="B3930" s="176">
        <v>3919</v>
      </c>
      <c r="C3930" s="177"/>
      <c r="D3930" s="178"/>
      <c r="E3930" s="177"/>
      <c r="F3930" s="179"/>
    </row>
    <row r="3931" spans="2:6" x14ac:dyDescent="0.25">
      <c r="B3931" s="172">
        <v>3920</v>
      </c>
      <c r="C3931" s="180"/>
      <c r="D3931" s="181"/>
      <c r="E3931" s="180"/>
      <c r="F3931" s="182"/>
    </row>
    <row r="3932" spans="2:6" x14ac:dyDescent="0.25">
      <c r="B3932" s="176">
        <v>3921</v>
      </c>
      <c r="C3932" s="177"/>
      <c r="D3932" s="178"/>
      <c r="E3932" s="177"/>
      <c r="F3932" s="179"/>
    </row>
    <row r="3933" spans="2:6" x14ac:dyDescent="0.25">
      <c r="B3933" s="172">
        <v>3922</v>
      </c>
      <c r="C3933" s="180"/>
      <c r="D3933" s="181"/>
      <c r="E3933" s="180"/>
      <c r="F3933" s="182"/>
    </row>
    <row r="3934" spans="2:6" x14ac:dyDescent="0.25">
      <c r="B3934" s="176">
        <v>3923</v>
      </c>
      <c r="C3934" s="177"/>
      <c r="D3934" s="178"/>
      <c r="E3934" s="177"/>
      <c r="F3934" s="179"/>
    </row>
    <row r="3935" spans="2:6" x14ac:dyDescent="0.25">
      <c r="B3935" s="172">
        <v>3924</v>
      </c>
      <c r="C3935" s="180"/>
      <c r="D3935" s="181"/>
      <c r="E3935" s="180"/>
      <c r="F3935" s="182"/>
    </row>
    <row r="3936" spans="2:6" x14ac:dyDescent="0.25">
      <c r="B3936" s="176">
        <v>3925</v>
      </c>
      <c r="C3936" s="177"/>
      <c r="D3936" s="178"/>
      <c r="E3936" s="177"/>
      <c r="F3936" s="179"/>
    </row>
    <row r="3937" spans="2:6" x14ac:dyDescent="0.25">
      <c r="B3937" s="172">
        <v>3926</v>
      </c>
      <c r="C3937" s="180"/>
      <c r="D3937" s="181"/>
      <c r="E3937" s="180"/>
      <c r="F3937" s="182"/>
    </row>
    <row r="3938" spans="2:6" x14ac:dyDescent="0.25">
      <c r="B3938" s="176">
        <v>3927</v>
      </c>
      <c r="C3938" s="177"/>
      <c r="D3938" s="178"/>
      <c r="E3938" s="177"/>
      <c r="F3938" s="179"/>
    </row>
    <row r="3939" spans="2:6" x14ac:dyDescent="0.25">
      <c r="B3939" s="172">
        <v>3928</v>
      </c>
      <c r="C3939" s="180"/>
      <c r="D3939" s="181"/>
      <c r="E3939" s="180"/>
      <c r="F3939" s="182"/>
    </row>
    <row r="3940" spans="2:6" x14ac:dyDescent="0.25">
      <c r="B3940" s="176">
        <v>3929</v>
      </c>
      <c r="C3940" s="177"/>
      <c r="D3940" s="178"/>
      <c r="E3940" s="177"/>
      <c r="F3940" s="179"/>
    </row>
    <row r="3941" spans="2:6" x14ac:dyDescent="0.25">
      <c r="B3941" s="172">
        <v>3930</v>
      </c>
      <c r="C3941" s="180"/>
      <c r="D3941" s="181"/>
      <c r="E3941" s="180"/>
      <c r="F3941" s="182"/>
    </row>
    <row r="3942" spans="2:6" x14ac:dyDescent="0.25">
      <c r="B3942" s="176">
        <v>3931</v>
      </c>
      <c r="C3942" s="177"/>
      <c r="D3942" s="178"/>
      <c r="E3942" s="177"/>
      <c r="F3942" s="179"/>
    </row>
    <row r="3943" spans="2:6" x14ac:dyDescent="0.25">
      <c r="B3943" s="172">
        <v>3932</v>
      </c>
      <c r="C3943" s="180"/>
      <c r="D3943" s="181"/>
      <c r="E3943" s="180"/>
      <c r="F3943" s="182"/>
    </row>
    <row r="3944" spans="2:6" x14ac:dyDescent="0.25">
      <c r="B3944" s="176">
        <v>3933</v>
      </c>
      <c r="C3944" s="177"/>
      <c r="D3944" s="178"/>
      <c r="E3944" s="177"/>
      <c r="F3944" s="179"/>
    </row>
    <row r="3945" spans="2:6" x14ac:dyDescent="0.25">
      <c r="B3945" s="172">
        <v>3934</v>
      </c>
      <c r="C3945" s="180"/>
      <c r="D3945" s="181"/>
      <c r="E3945" s="180"/>
      <c r="F3945" s="182"/>
    </row>
    <row r="3946" spans="2:6" x14ac:dyDescent="0.25">
      <c r="B3946" s="176">
        <v>3935</v>
      </c>
      <c r="C3946" s="177"/>
      <c r="D3946" s="178"/>
      <c r="E3946" s="177"/>
      <c r="F3946" s="179"/>
    </row>
    <row r="3947" spans="2:6" x14ac:dyDescent="0.25">
      <c r="B3947" s="172">
        <v>3936</v>
      </c>
      <c r="C3947" s="180"/>
      <c r="D3947" s="181"/>
      <c r="E3947" s="180"/>
      <c r="F3947" s="182"/>
    </row>
    <row r="3948" spans="2:6" x14ac:dyDescent="0.25">
      <c r="B3948" s="176">
        <v>3937</v>
      </c>
      <c r="C3948" s="177"/>
      <c r="D3948" s="178"/>
      <c r="E3948" s="177"/>
      <c r="F3948" s="179"/>
    </row>
    <row r="3949" spans="2:6" x14ac:dyDescent="0.25">
      <c r="B3949" s="172">
        <v>3938</v>
      </c>
      <c r="C3949" s="180"/>
      <c r="D3949" s="181"/>
      <c r="E3949" s="180"/>
      <c r="F3949" s="182"/>
    </row>
    <row r="3950" spans="2:6" x14ac:dyDescent="0.25">
      <c r="B3950" s="176">
        <v>3939</v>
      </c>
      <c r="C3950" s="177"/>
      <c r="D3950" s="178"/>
      <c r="E3950" s="177"/>
      <c r="F3950" s="179"/>
    </row>
    <row r="3951" spans="2:6" x14ac:dyDescent="0.25">
      <c r="B3951" s="172">
        <v>3940</v>
      </c>
      <c r="C3951" s="180"/>
      <c r="D3951" s="181"/>
      <c r="E3951" s="180"/>
      <c r="F3951" s="182"/>
    </row>
    <row r="3952" spans="2:6" x14ac:dyDescent="0.25">
      <c r="B3952" s="176">
        <v>3941</v>
      </c>
      <c r="C3952" s="177"/>
      <c r="D3952" s="178"/>
      <c r="E3952" s="177"/>
      <c r="F3952" s="179"/>
    </row>
    <row r="3953" spans="2:6" x14ac:dyDescent="0.25">
      <c r="B3953" s="172">
        <v>3942</v>
      </c>
      <c r="C3953" s="180"/>
      <c r="D3953" s="181"/>
      <c r="E3953" s="180"/>
      <c r="F3953" s="182"/>
    </row>
    <row r="3954" spans="2:6" x14ac:dyDescent="0.25">
      <c r="B3954" s="176">
        <v>3943</v>
      </c>
      <c r="C3954" s="177"/>
      <c r="D3954" s="178"/>
      <c r="E3954" s="177"/>
      <c r="F3954" s="179"/>
    </row>
    <row r="3955" spans="2:6" x14ac:dyDescent="0.25">
      <c r="B3955" s="172">
        <v>3944</v>
      </c>
      <c r="C3955" s="180"/>
      <c r="D3955" s="181"/>
      <c r="E3955" s="180"/>
      <c r="F3955" s="182"/>
    </row>
    <row r="3956" spans="2:6" x14ac:dyDescent="0.25">
      <c r="B3956" s="176">
        <v>3945</v>
      </c>
      <c r="C3956" s="177"/>
      <c r="D3956" s="178"/>
      <c r="E3956" s="177"/>
      <c r="F3956" s="179"/>
    </row>
    <row r="3957" spans="2:6" x14ac:dyDescent="0.25">
      <c r="B3957" s="172">
        <v>3946</v>
      </c>
      <c r="C3957" s="180"/>
      <c r="D3957" s="181"/>
      <c r="E3957" s="180"/>
      <c r="F3957" s="182"/>
    </row>
    <row r="3958" spans="2:6" x14ac:dyDescent="0.25">
      <c r="B3958" s="176">
        <v>3947</v>
      </c>
      <c r="C3958" s="177"/>
      <c r="D3958" s="178"/>
      <c r="E3958" s="177"/>
      <c r="F3958" s="179"/>
    </row>
    <row r="3959" spans="2:6" x14ac:dyDescent="0.25">
      <c r="B3959" s="172">
        <v>3948</v>
      </c>
      <c r="C3959" s="180"/>
      <c r="D3959" s="181"/>
      <c r="E3959" s="180"/>
      <c r="F3959" s="182"/>
    </row>
    <row r="3960" spans="2:6" x14ac:dyDescent="0.25">
      <c r="B3960" s="176">
        <v>3949</v>
      </c>
      <c r="C3960" s="177"/>
      <c r="D3960" s="178"/>
      <c r="E3960" s="177"/>
      <c r="F3960" s="179"/>
    </row>
    <row r="3961" spans="2:6" x14ac:dyDescent="0.25">
      <c r="B3961" s="172">
        <v>3950</v>
      </c>
      <c r="C3961" s="180"/>
      <c r="D3961" s="181"/>
      <c r="E3961" s="180"/>
      <c r="F3961" s="182"/>
    </row>
    <row r="3962" spans="2:6" x14ac:dyDescent="0.25">
      <c r="B3962" s="176">
        <v>3951</v>
      </c>
      <c r="C3962" s="177"/>
      <c r="D3962" s="178"/>
      <c r="E3962" s="177"/>
      <c r="F3962" s="179"/>
    </row>
    <row r="3963" spans="2:6" x14ac:dyDescent="0.25">
      <c r="B3963" s="172">
        <v>3952</v>
      </c>
      <c r="C3963" s="180"/>
      <c r="D3963" s="181"/>
      <c r="E3963" s="180"/>
      <c r="F3963" s="182"/>
    </row>
    <row r="3964" spans="2:6" x14ac:dyDescent="0.25">
      <c r="B3964" s="176">
        <v>3953</v>
      </c>
      <c r="C3964" s="177"/>
      <c r="D3964" s="178"/>
      <c r="E3964" s="177"/>
      <c r="F3964" s="179"/>
    </row>
    <row r="3965" spans="2:6" x14ac:dyDescent="0.25">
      <c r="B3965" s="172">
        <v>3954</v>
      </c>
      <c r="C3965" s="180"/>
      <c r="D3965" s="181"/>
      <c r="E3965" s="180"/>
      <c r="F3965" s="182"/>
    </row>
    <row r="3966" spans="2:6" x14ac:dyDescent="0.25">
      <c r="B3966" s="176">
        <v>3955</v>
      </c>
      <c r="C3966" s="177"/>
      <c r="D3966" s="178"/>
      <c r="E3966" s="177"/>
      <c r="F3966" s="179"/>
    </row>
    <row r="3967" spans="2:6" x14ac:dyDescent="0.25">
      <c r="B3967" s="172">
        <v>3956</v>
      </c>
      <c r="C3967" s="180"/>
      <c r="D3967" s="181"/>
      <c r="E3967" s="180"/>
      <c r="F3967" s="182"/>
    </row>
    <row r="3968" spans="2:6" x14ac:dyDescent="0.25">
      <c r="B3968" s="176">
        <v>3957</v>
      </c>
      <c r="C3968" s="177"/>
      <c r="D3968" s="178"/>
      <c r="E3968" s="177"/>
      <c r="F3968" s="179"/>
    </row>
    <row r="3969" spans="2:6" x14ac:dyDescent="0.25">
      <c r="B3969" s="172">
        <v>3958</v>
      </c>
      <c r="C3969" s="180"/>
      <c r="D3969" s="181"/>
      <c r="E3969" s="180"/>
      <c r="F3969" s="182"/>
    </row>
    <row r="3970" spans="2:6" x14ac:dyDescent="0.25">
      <c r="B3970" s="176">
        <v>3959</v>
      </c>
      <c r="C3970" s="177"/>
      <c r="D3970" s="178"/>
      <c r="E3970" s="177"/>
      <c r="F3970" s="179"/>
    </row>
    <row r="3971" spans="2:6" x14ac:dyDescent="0.25">
      <c r="B3971" s="172">
        <v>3960</v>
      </c>
      <c r="C3971" s="180"/>
      <c r="D3971" s="181"/>
      <c r="E3971" s="180"/>
      <c r="F3971" s="182"/>
    </row>
    <row r="3972" spans="2:6" x14ac:dyDescent="0.25">
      <c r="B3972" s="176">
        <v>3961</v>
      </c>
      <c r="C3972" s="177"/>
      <c r="D3972" s="178"/>
      <c r="E3972" s="177"/>
      <c r="F3972" s="179"/>
    </row>
    <row r="3973" spans="2:6" x14ac:dyDescent="0.25">
      <c r="B3973" s="172">
        <v>3962</v>
      </c>
      <c r="C3973" s="180"/>
      <c r="D3973" s="181"/>
      <c r="E3973" s="180"/>
      <c r="F3973" s="182"/>
    </row>
    <row r="3974" spans="2:6" x14ac:dyDescent="0.25">
      <c r="B3974" s="176">
        <v>3963</v>
      </c>
      <c r="C3974" s="177"/>
      <c r="D3974" s="178"/>
      <c r="E3974" s="177"/>
      <c r="F3974" s="179"/>
    </row>
    <row r="3975" spans="2:6" x14ac:dyDescent="0.25">
      <c r="B3975" s="172">
        <v>3964</v>
      </c>
      <c r="C3975" s="180"/>
      <c r="D3975" s="181"/>
      <c r="E3975" s="180"/>
      <c r="F3975" s="182"/>
    </row>
    <row r="3976" spans="2:6" x14ac:dyDescent="0.25">
      <c r="B3976" s="176">
        <v>3965</v>
      </c>
      <c r="C3976" s="177"/>
      <c r="D3976" s="178"/>
      <c r="E3976" s="177"/>
      <c r="F3976" s="179"/>
    </row>
    <row r="3977" spans="2:6" x14ac:dyDescent="0.25">
      <c r="B3977" s="172">
        <v>3966</v>
      </c>
      <c r="C3977" s="180"/>
      <c r="D3977" s="181"/>
      <c r="E3977" s="180"/>
      <c r="F3977" s="182"/>
    </row>
    <row r="3978" spans="2:6" x14ac:dyDescent="0.25">
      <c r="B3978" s="176">
        <v>3967</v>
      </c>
      <c r="C3978" s="177"/>
      <c r="D3978" s="178"/>
      <c r="E3978" s="177"/>
      <c r="F3978" s="179"/>
    </row>
    <row r="3979" spans="2:6" x14ac:dyDescent="0.25">
      <c r="B3979" s="172">
        <v>3968</v>
      </c>
      <c r="C3979" s="180"/>
      <c r="D3979" s="181"/>
      <c r="E3979" s="180"/>
      <c r="F3979" s="182"/>
    </row>
    <row r="3980" spans="2:6" x14ac:dyDescent="0.25">
      <c r="B3980" s="176">
        <v>3969</v>
      </c>
      <c r="C3980" s="177"/>
      <c r="D3980" s="178"/>
      <c r="E3980" s="177"/>
      <c r="F3980" s="179"/>
    </row>
    <row r="3981" spans="2:6" x14ac:dyDescent="0.25">
      <c r="B3981" s="172">
        <v>3970</v>
      </c>
      <c r="C3981" s="180"/>
      <c r="D3981" s="181"/>
      <c r="E3981" s="180"/>
      <c r="F3981" s="182"/>
    </row>
    <row r="3982" spans="2:6" x14ac:dyDescent="0.25">
      <c r="B3982" s="176">
        <v>3971</v>
      </c>
      <c r="C3982" s="177"/>
      <c r="D3982" s="178"/>
      <c r="E3982" s="177"/>
      <c r="F3982" s="179"/>
    </row>
    <row r="3983" spans="2:6" x14ac:dyDescent="0.25">
      <c r="B3983" s="172">
        <v>3972</v>
      </c>
      <c r="C3983" s="180"/>
      <c r="D3983" s="181"/>
      <c r="E3983" s="180"/>
      <c r="F3983" s="182"/>
    </row>
    <row r="3984" spans="2:6" x14ac:dyDescent="0.25">
      <c r="B3984" s="176">
        <v>3973</v>
      </c>
      <c r="C3984" s="177"/>
      <c r="D3984" s="178"/>
      <c r="E3984" s="177"/>
      <c r="F3984" s="179"/>
    </row>
    <row r="3985" spans="2:6" x14ac:dyDescent="0.25">
      <c r="B3985" s="172">
        <v>3974</v>
      </c>
      <c r="C3985" s="180"/>
      <c r="D3985" s="181"/>
      <c r="E3985" s="180"/>
      <c r="F3985" s="182"/>
    </row>
    <row r="3986" spans="2:6" x14ac:dyDescent="0.25">
      <c r="B3986" s="176">
        <v>3975</v>
      </c>
      <c r="C3986" s="177"/>
      <c r="D3986" s="178"/>
      <c r="E3986" s="177"/>
      <c r="F3986" s="179"/>
    </row>
    <row r="3987" spans="2:6" x14ac:dyDescent="0.25">
      <c r="B3987" s="172">
        <v>3976</v>
      </c>
      <c r="C3987" s="180"/>
      <c r="D3987" s="181"/>
      <c r="E3987" s="180"/>
      <c r="F3987" s="182"/>
    </row>
    <row r="3988" spans="2:6" x14ac:dyDescent="0.25">
      <c r="B3988" s="176">
        <v>3977</v>
      </c>
      <c r="C3988" s="177"/>
      <c r="D3988" s="178"/>
      <c r="E3988" s="177"/>
      <c r="F3988" s="179"/>
    </row>
    <row r="3989" spans="2:6" x14ac:dyDescent="0.25">
      <c r="B3989" s="172">
        <v>3978</v>
      </c>
      <c r="C3989" s="180"/>
      <c r="D3989" s="181"/>
      <c r="E3989" s="180"/>
      <c r="F3989" s="182"/>
    </row>
    <row r="3990" spans="2:6" x14ac:dyDescent="0.25">
      <c r="B3990" s="176">
        <v>3979</v>
      </c>
      <c r="C3990" s="177"/>
      <c r="D3990" s="178"/>
      <c r="E3990" s="177"/>
      <c r="F3990" s="179"/>
    </row>
    <row r="3991" spans="2:6" x14ac:dyDescent="0.25">
      <c r="B3991" s="172">
        <v>3980</v>
      </c>
      <c r="C3991" s="180"/>
      <c r="D3991" s="181"/>
      <c r="E3991" s="180"/>
      <c r="F3991" s="182"/>
    </row>
    <row r="3992" spans="2:6" x14ac:dyDescent="0.25">
      <c r="B3992" s="176">
        <v>3981</v>
      </c>
      <c r="C3992" s="177"/>
      <c r="D3992" s="178"/>
      <c r="E3992" s="177"/>
      <c r="F3992" s="179"/>
    </row>
    <row r="3993" spans="2:6" x14ac:dyDescent="0.25">
      <c r="B3993" s="172">
        <v>3982</v>
      </c>
      <c r="C3993" s="180"/>
      <c r="D3993" s="181"/>
      <c r="E3993" s="180"/>
      <c r="F3993" s="182"/>
    </row>
    <row r="3994" spans="2:6" x14ac:dyDescent="0.25">
      <c r="B3994" s="176">
        <v>3983</v>
      </c>
      <c r="C3994" s="177"/>
      <c r="D3994" s="178"/>
      <c r="E3994" s="177"/>
      <c r="F3994" s="179"/>
    </row>
    <row r="3995" spans="2:6" x14ac:dyDescent="0.25">
      <c r="B3995" s="172">
        <v>3984</v>
      </c>
      <c r="C3995" s="180"/>
      <c r="D3995" s="181"/>
      <c r="E3995" s="180"/>
      <c r="F3995" s="182"/>
    </row>
    <row r="3996" spans="2:6" x14ac:dyDescent="0.25">
      <c r="B3996" s="176">
        <v>3985</v>
      </c>
      <c r="C3996" s="177"/>
      <c r="D3996" s="178"/>
      <c r="E3996" s="177"/>
      <c r="F3996" s="179"/>
    </row>
    <row r="3997" spans="2:6" x14ac:dyDescent="0.25">
      <c r="B3997" s="172">
        <v>3986</v>
      </c>
      <c r="C3997" s="180"/>
      <c r="D3997" s="181"/>
      <c r="E3997" s="180"/>
      <c r="F3997" s="182"/>
    </row>
    <row r="3998" spans="2:6" x14ac:dyDescent="0.25">
      <c r="B3998" s="176">
        <v>3987</v>
      </c>
      <c r="C3998" s="177"/>
      <c r="D3998" s="178"/>
      <c r="E3998" s="177"/>
      <c r="F3998" s="179"/>
    </row>
    <row r="3999" spans="2:6" x14ac:dyDescent="0.25">
      <c r="B3999" s="172">
        <v>3988</v>
      </c>
      <c r="C3999" s="180"/>
      <c r="D3999" s="181"/>
      <c r="E3999" s="180"/>
      <c r="F3999" s="182"/>
    </row>
    <row r="4000" spans="2:6" x14ac:dyDescent="0.25">
      <c r="B4000" s="176">
        <v>3989</v>
      </c>
      <c r="C4000" s="177"/>
      <c r="D4000" s="178"/>
      <c r="E4000" s="177"/>
      <c r="F4000" s="179"/>
    </row>
    <row r="4001" spans="2:6" x14ac:dyDescent="0.25">
      <c r="B4001" s="172">
        <v>3990</v>
      </c>
      <c r="C4001" s="180"/>
      <c r="D4001" s="181"/>
      <c r="E4001" s="180"/>
      <c r="F4001" s="182"/>
    </row>
    <row r="4002" spans="2:6" x14ac:dyDescent="0.25">
      <c r="B4002" s="176">
        <v>3991</v>
      </c>
      <c r="C4002" s="177"/>
      <c r="D4002" s="178"/>
      <c r="E4002" s="177"/>
      <c r="F4002" s="179"/>
    </row>
    <row r="4003" spans="2:6" x14ac:dyDescent="0.25">
      <c r="B4003" s="172">
        <v>3992</v>
      </c>
      <c r="C4003" s="180"/>
      <c r="D4003" s="181"/>
      <c r="E4003" s="180"/>
      <c r="F4003" s="182"/>
    </row>
    <row r="4004" spans="2:6" x14ac:dyDescent="0.25">
      <c r="B4004" s="176">
        <v>3993</v>
      </c>
      <c r="C4004" s="177"/>
      <c r="D4004" s="178"/>
      <c r="E4004" s="177"/>
      <c r="F4004" s="179"/>
    </row>
    <row r="4005" spans="2:6" x14ac:dyDescent="0.25">
      <c r="B4005" s="172">
        <v>3994</v>
      </c>
      <c r="C4005" s="180"/>
      <c r="D4005" s="181"/>
      <c r="E4005" s="180"/>
      <c r="F4005" s="182"/>
    </row>
    <row r="4006" spans="2:6" x14ac:dyDescent="0.25">
      <c r="B4006" s="176">
        <v>3995</v>
      </c>
      <c r="C4006" s="177"/>
      <c r="D4006" s="178"/>
      <c r="E4006" s="177"/>
      <c r="F4006" s="179"/>
    </row>
    <row r="4007" spans="2:6" x14ac:dyDescent="0.25">
      <c r="B4007" s="172">
        <v>3996</v>
      </c>
      <c r="C4007" s="180"/>
      <c r="D4007" s="181"/>
      <c r="E4007" s="180"/>
      <c r="F4007" s="182"/>
    </row>
    <row r="4008" spans="2:6" x14ac:dyDescent="0.25">
      <c r="B4008" s="176">
        <v>3997</v>
      </c>
      <c r="C4008" s="177"/>
      <c r="D4008" s="178"/>
      <c r="E4008" s="177"/>
      <c r="F4008" s="179"/>
    </row>
    <row r="4009" spans="2:6" x14ac:dyDescent="0.25">
      <c r="B4009" s="172">
        <v>3998</v>
      </c>
      <c r="C4009" s="180"/>
      <c r="D4009" s="181"/>
      <c r="E4009" s="180"/>
      <c r="F4009" s="182"/>
    </row>
    <row r="4010" spans="2:6" x14ac:dyDescent="0.25">
      <c r="B4010" s="176">
        <v>3999</v>
      </c>
      <c r="C4010" s="177"/>
      <c r="D4010" s="178"/>
      <c r="E4010" s="177"/>
      <c r="F4010" s="179"/>
    </row>
    <row r="4011" spans="2:6" x14ac:dyDescent="0.25">
      <c r="B4011" s="172">
        <v>4000</v>
      </c>
      <c r="C4011" s="180"/>
      <c r="D4011" s="181"/>
      <c r="E4011" s="180"/>
      <c r="F4011" s="182"/>
    </row>
    <row r="4012" spans="2:6" x14ac:dyDescent="0.25">
      <c r="B4012" s="176">
        <v>4001</v>
      </c>
      <c r="C4012" s="177"/>
      <c r="D4012" s="178"/>
      <c r="E4012" s="177"/>
      <c r="F4012" s="179"/>
    </row>
    <row r="4013" spans="2:6" x14ac:dyDescent="0.25">
      <c r="B4013" s="172">
        <v>4002</v>
      </c>
      <c r="C4013" s="180"/>
      <c r="D4013" s="181"/>
      <c r="E4013" s="180"/>
      <c r="F4013" s="182"/>
    </row>
    <row r="4014" spans="2:6" x14ac:dyDescent="0.25">
      <c r="B4014" s="176">
        <v>4003</v>
      </c>
      <c r="C4014" s="177"/>
      <c r="D4014" s="178"/>
      <c r="E4014" s="177"/>
      <c r="F4014" s="179"/>
    </row>
    <row r="4015" spans="2:6" x14ac:dyDescent="0.25">
      <c r="B4015" s="172">
        <v>4004</v>
      </c>
      <c r="C4015" s="180"/>
      <c r="D4015" s="181"/>
      <c r="E4015" s="180"/>
      <c r="F4015" s="182"/>
    </row>
    <row r="4016" spans="2:6" x14ac:dyDescent="0.25">
      <c r="B4016" s="176">
        <v>4005</v>
      </c>
      <c r="C4016" s="177"/>
      <c r="D4016" s="178"/>
      <c r="E4016" s="177"/>
      <c r="F4016" s="179"/>
    </row>
    <row r="4017" spans="2:6" x14ac:dyDescent="0.25">
      <c r="B4017" s="172">
        <v>4006</v>
      </c>
      <c r="C4017" s="180"/>
      <c r="D4017" s="181"/>
      <c r="E4017" s="180"/>
      <c r="F4017" s="182"/>
    </row>
    <row r="4018" spans="2:6" x14ac:dyDescent="0.25">
      <c r="B4018" s="176">
        <v>4007</v>
      </c>
      <c r="C4018" s="177"/>
      <c r="D4018" s="178"/>
      <c r="E4018" s="177"/>
      <c r="F4018" s="179"/>
    </row>
    <row r="4019" spans="2:6" x14ac:dyDescent="0.25">
      <c r="B4019" s="172">
        <v>4008</v>
      </c>
      <c r="C4019" s="180"/>
      <c r="D4019" s="181"/>
      <c r="E4019" s="180"/>
      <c r="F4019" s="182"/>
    </row>
    <row r="4020" spans="2:6" x14ac:dyDescent="0.25">
      <c r="B4020" s="176">
        <v>4009</v>
      </c>
      <c r="C4020" s="177"/>
      <c r="D4020" s="178"/>
      <c r="E4020" s="177"/>
      <c r="F4020" s="179"/>
    </row>
    <row r="4021" spans="2:6" x14ac:dyDescent="0.25">
      <c r="B4021" s="172">
        <v>4010</v>
      </c>
      <c r="C4021" s="180"/>
      <c r="D4021" s="181"/>
      <c r="E4021" s="180"/>
      <c r="F4021" s="182"/>
    </row>
    <row r="4022" spans="2:6" x14ac:dyDescent="0.25">
      <c r="B4022" s="176">
        <v>4011</v>
      </c>
      <c r="C4022" s="177"/>
      <c r="D4022" s="178"/>
      <c r="E4022" s="177"/>
      <c r="F4022" s="179"/>
    </row>
    <row r="4023" spans="2:6" x14ac:dyDescent="0.25">
      <c r="B4023" s="172">
        <v>4012</v>
      </c>
      <c r="C4023" s="180"/>
      <c r="D4023" s="181"/>
      <c r="E4023" s="180"/>
      <c r="F4023" s="182"/>
    </row>
    <row r="4024" spans="2:6" x14ac:dyDescent="0.25">
      <c r="B4024" s="176">
        <v>4013</v>
      </c>
      <c r="C4024" s="177"/>
      <c r="D4024" s="178"/>
      <c r="E4024" s="177"/>
      <c r="F4024" s="179"/>
    </row>
    <row r="4025" spans="2:6" x14ac:dyDescent="0.25">
      <c r="B4025" s="172">
        <v>4014</v>
      </c>
      <c r="C4025" s="180"/>
      <c r="D4025" s="181"/>
      <c r="E4025" s="180"/>
      <c r="F4025" s="182"/>
    </row>
    <row r="4026" spans="2:6" x14ac:dyDescent="0.25">
      <c r="B4026" s="176">
        <v>4015</v>
      </c>
      <c r="C4026" s="177"/>
      <c r="D4026" s="178"/>
      <c r="E4026" s="177"/>
      <c r="F4026" s="179"/>
    </row>
    <row r="4027" spans="2:6" x14ac:dyDescent="0.25">
      <c r="B4027" s="172">
        <v>4016</v>
      </c>
      <c r="C4027" s="180"/>
      <c r="D4027" s="181"/>
      <c r="E4027" s="180"/>
      <c r="F4027" s="182"/>
    </row>
    <row r="4028" spans="2:6" x14ac:dyDescent="0.25">
      <c r="B4028" s="176">
        <v>4017</v>
      </c>
      <c r="C4028" s="177"/>
      <c r="D4028" s="178"/>
      <c r="E4028" s="177"/>
      <c r="F4028" s="179"/>
    </row>
    <row r="4029" spans="2:6" x14ac:dyDescent="0.25">
      <c r="B4029" s="172">
        <v>4018</v>
      </c>
      <c r="C4029" s="180"/>
      <c r="D4029" s="181"/>
      <c r="E4029" s="180"/>
      <c r="F4029" s="182"/>
    </row>
    <row r="4030" spans="2:6" x14ac:dyDescent="0.25">
      <c r="B4030" s="176">
        <v>4019</v>
      </c>
      <c r="C4030" s="177"/>
      <c r="D4030" s="178"/>
      <c r="E4030" s="177"/>
      <c r="F4030" s="179"/>
    </row>
    <row r="4031" spans="2:6" x14ac:dyDescent="0.25">
      <c r="B4031" s="172">
        <v>4020</v>
      </c>
      <c r="C4031" s="180"/>
      <c r="D4031" s="181"/>
      <c r="E4031" s="180"/>
      <c r="F4031" s="182"/>
    </row>
    <row r="4032" spans="2:6" x14ac:dyDescent="0.25">
      <c r="B4032" s="176">
        <v>4021</v>
      </c>
      <c r="C4032" s="177"/>
      <c r="D4032" s="178"/>
      <c r="E4032" s="177"/>
      <c r="F4032" s="179"/>
    </row>
    <row r="4033" spans="2:6" x14ac:dyDescent="0.25">
      <c r="B4033" s="172">
        <v>4022</v>
      </c>
      <c r="C4033" s="180"/>
      <c r="D4033" s="181"/>
      <c r="E4033" s="180"/>
      <c r="F4033" s="182"/>
    </row>
    <row r="4034" spans="2:6" x14ac:dyDescent="0.25">
      <c r="B4034" s="176">
        <v>4023</v>
      </c>
      <c r="C4034" s="177"/>
      <c r="D4034" s="178"/>
      <c r="E4034" s="177"/>
      <c r="F4034" s="179"/>
    </row>
    <row r="4035" spans="2:6" x14ac:dyDescent="0.25">
      <c r="B4035" s="172">
        <v>4024</v>
      </c>
      <c r="C4035" s="180"/>
      <c r="D4035" s="181"/>
      <c r="E4035" s="180"/>
      <c r="F4035" s="182"/>
    </row>
    <row r="4036" spans="2:6" x14ac:dyDescent="0.25">
      <c r="B4036" s="176">
        <v>4025</v>
      </c>
      <c r="C4036" s="177"/>
      <c r="D4036" s="178"/>
      <c r="E4036" s="177"/>
      <c r="F4036" s="179"/>
    </row>
    <row r="4037" spans="2:6" x14ac:dyDescent="0.25">
      <c r="B4037" s="172">
        <v>4026</v>
      </c>
      <c r="C4037" s="180"/>
      <c r="D4037" s="181"/>
      <c r="E4037" s="180"/>
      <c r="F4037" s="182"/>
    </row>
    <row r="4038" spans="2:6" x14ac:dyDescent="0.25">
      <c r="B4038" s="176">
        <v>4027</v>
      </c>
      <c r="C4038" s="177"/>
      <c r="D4038" s="178"/>
      <c r="E4038" s="177"/>
      <c r="F4038" s="179"/>
    </row>
    <row r="4039" spans="2:6" x14ac:dyDescent="0.25">
      <c r="B4039" s="172">
        <v>4028</v>
      </c>
      <c r="C4039" s="180"/>
      <c r="D4039" s="181"/>
      <c r="E4039" s="180"/>
      <c r="F4039" s="182"/>
    </row>
    <row r="4040" spans="2:6" x14ac:dyDescent="0.25">
      <c r="B4040" s="176">
        <v>4029</v>
      </c>
      <c r="C4040" s="177"/>
      <c r="D4040" s="178"/>
      <c r="E4040" s="177"/>
      <c r="F4040" s="179"/>
    </row>
    <row r="4041" spans="2:6" x14ac:dyDescent="0.25">
      <c r="B4041" s="172">
        <v>4030</v>
      </c>
      <c r="C4041" s="180"/>
      <c r="D4041" s="181"/>
      <c r="E4041" s="180"/>
      <c r="F4041" s="182"/>
    </row>
    <row r="4042" spans="2:6" x14ac:dyDescent="0.25">
      <c r="B4042" s="176">
        <v>4031</v>
      </c>
      <c r="C4042" s="177"/>
      <c r="D4042" s="178"/>
      <c r="E4042" s="177"/>
      <c r="F4042" s="179"/>
    </row>
    <row r="4043" spans="2:6" x14ac:dyDescent="0.25">
      <c r="B4043" s="172">
        <v>4032</v>
      </c>
      <c r="C4043" s="180"/>
      <c r="D4043" s="181"/>
      <c r="E4043" s="180"/>
      <c r="F4043" s="182"/>
    </row>
    <row r="4044" spans="2:6" x14ac:dyDescent="0.25">
      <c r="B4044" s="176">
        <v>4033</v>
      </c>
      <c r="C4044" s="177"/>
      <c r="D4044" s="178"/>
      <c r="E4044" s="177"/>
      <c r="F4044" s="179"/>
    </row>
    <row r="4045" spans="2:6" x14ac:dyDescent="0.25">
      <c r="B4045" s="172">
        <v>4034</v>
      </c>
      <c r="C4045" s="180"/>
      <c r="D4045" s="181"/>
      <c r="E4045" s="180"/>
      <c r="F4045" s="182"/>
    </row>
    <row r="4046" spans="2:6" x14ac:dyDescent="0.25">
      <c r="B4046" s="176">
        <v>4035</v>
      </c>
      <c r="C4046" s="177"/>
      <c r="D4046" s="178"/>
      <c r="E4046" s="177"/>
      <c r="F4046" s="179"/>
    </row>
    <row r="4047" spans="2:6" x14ac:dyDescent="0.25">
      <c r="B4047" s="172">
        <v>4036</v>
      </c>
      <c r="C4047" s="180"/>
      <c r="D4047" s="181"/>
      <c r="E4047" s="180"/>
      <c r="F4047" s="182"/>
    </row>
    <row r="4048" spans="2:6" x14ac:dyDescent="0.25">
      <c r="B4048" s="176">
        <v>4037</v>
      </c>
      <c r="C4048" s="177"/>
      <c r="D4048" s="178"/>
      <c r="E4048" s="177"/>
      <c r="F4048" s="179"/>
    </row>
    <row r="4049" spans="2:6" x14ac:dyDescent="0.25">
      <c r="B4049" s="172">
        <v>4038</v>
      </c>
      <c r="C4049" s="180"/>
      <c r="D4049" s="181"/>
      <c r="E4049" s="180"/>
      <c r="F4049" s="182"/>
    </row>
    <row r="4050" spans="2:6" x14ac:dyDescent="0.25">
      <c r="B4050" s="176">
        <v>4039</v>
      </c>
      <c r="C4050" s="177"/>
      <c r="D4050" s="178"/>
      <c r="E4050" s="177"/>
      <c r="F4050" s="179"/>
    </row>
    <row r="4051" spans="2:6" x14ac:dyDescent="0.25">
      <c r="B4051" s="172">
        <v>4040</v>
      </c>
      <c r="C4051" s="180"/>
      <c r="D4051" s="181"/>
      <c r="E4051" s="180"/>
      <c r="F4051" s="182"/>
    </row>
    <row r="4052" spans="2:6" x14ac:dyDescent="0.25">
      <c r="B4052" s="176">
        <v>4041</v>
      </c>
      <c r="C4052" s="177"/>
      <c r="D4052" s="178"/>
      <c r="E4052" s="177"/>
      <c r="F4052" s="179"/>
    </row>
    <row r="4053" spans="2:6" x14ac:dyDescent="0.25">
      <c r="B4053" s="172">
        <v>4042</v>
      </c>
      <c r="C4053" s="180"/>
      <c r="D4053" s="181"/>
      <c r="E4053" s="180"/>
      <c r="F4053" s="182"/>
    </row>
    <row r="4054" spans="2:6" x14ac:dyDescent="0.25">
      <c r="B4054" s="176">
        <v>4043</v>
      </c>
      <c r="C4054" s="177"/>
      <c r="D4054" s="178"/>
      <c r="E4054" s="177"/>
      <c r="F4054" s="179"/>
    </row>
    <row r="4055" spans="2:6" x14ac:dyDescent="0.25">
      <c r="B4055" s="172">
        <v>4044</v>
      </c>
      <c r="C4055" s="180"/>
      <c r="D4055" s="181"/>
      <c r="E4055" s="180"/>
      <c r="F4055" s="182"/>
    </row>
    <row r="4056" spans="2:6" x14ac:dyDescent="0.25">
      <c r="B4056" s="176">
        <v>4045</v>
      </c>
      <c r="C4056" s="177"/>
      <c r="D4056" s="178"/>
      <c r="E4056" s="177"/>
      <c r="F4056" s="179"/>
    </row>
    <row r="4057" spans="2:6" x14ac:dyDescent="0.25">
      <c r="B4057" s="172">
        <v>4046</v>
      </c>
      <c r="C4057" s="180"/>
      <c r="D4057" s="181"/>
      <c r="E4057" s="180"/>
      <c r="F4057" s="182"/>
    </row>
    <row r="4058" spans="2:6" x14ac:dyDescent="0.25">
      <c r="B4058" s="176">
        <v>4047</v>
      </c>
      <c r="C4058" s="177"/>
      <c r="D4058" s="178"/>
      <c r="E4058" s="177"/>
      <c r="F4058" s="179"/>
    </row>
    <row r="4059" spans="2:6" x14ac:dyDescent="0.25">
      <c r="B4059" s="172">
        <v>4048</v>
      </c>
      <c r="C4059" s="180"/>
      <c r="D4059" s="181"/>
      <c r="E4059" s="180"/>
      <c r="F4059" s="182"/>
    </row>
    <row r="4060" spans="2:6" x14ac:dyDescent="0.25">
      <c r="B4060" s="176">
        <v>4049</v>
      </c>
      <c r="C4060" s="177"/>
      <c r="D4060" s="178"/>
      <c r="E4060" s="177"/>
      <c r="F4060" s="179"/>
    </row>
    <row r="4061" spans="2:6" x14ac:dyDescent="0.25">
      <c r="B4061" s="172">
        <v>4050</v>
      </c>
      <c r="C4061" s="180"/>
      <c r="D4061" s="181"/>
      <c r="E4061" s="180"/>
      <c r="F4061" s="182"/>
    </row>
    <row r="4062" spans="2:6" x14ac:dyDescent="0.25">
      <c r="B4062" s="176">
        <v>4051</v>
      </c>
      <c r="C4062" s="177"/>
      <c r="D4062" s="178"/>
      <c r="E4062" s="177"/>
      <c r="F4062" s="179"/>
    </row>
    <row r="4063" spans="2:6" x14ac:dyDescent="0.25">
      <c r="B4063" s="172">
        <v>4052</v>
      </c>
      <c r="C4063" s="180"/>
      <c r="D4063" s="181"/>
      <c r="E4063" s="180"/>
      <c r="F4063" s="182"/>
    </row>
    <row r="4064" spans="2:6" x14ac:dyDescent="0.25">
      <c r="B4064" s="176">
        <v>4053</v>
      </c>
      <c r="C4064" s="177"/>
      <c r="D4064" s="178"/>
      <c r="E4064" s="177"/>
      <c r="F4064" s="179"/>
    </row>
    <row r="4065" spans="2:6" x14ac:dyDescent="0.25">
      <c r="B4065" s="172">
        <v>4054</v>
      </c>
      <c r="C4065" s="180"/>
      <c r="D4065" s="181"/>
      <c r="E4065" s="180"/>
      <c r="F4065" s="182"/>
    </row>
    <row r="4066" spans="2:6" x14ac:dyDescent="0.25">
      <c r="B4066" s="176">
        <v>4055</v>
      </c>
      <c r="C4066" s="177"/>
      <c r="D4066" s="178"/>
      <c r="E4066" s="177"/>
      <c r="F4066" s="179"/>
    </row>
    <row r="4067" spans="2:6" x14ac:dyDescent="0.25">
      <c r="B4067" s="172">
        <v>4056</v>
      </c>
      <c r="C4067" s="180"/>
      <c r="D4067" s="181"/>
      <c r="E4067" s="180"/>
      <c r="F4067" s="182"/>
    </row>
    <row r="4068" spans="2:6" x14ac:dyDescent="0.25">
      <c r="B4068" s="176">
        <v>4057</v>
      </c>
      <c r="C4068" s="177"/>
      <c r="D4068" s="178"/>
      <c r="E4068" s="177"/>
      <c r="F4068" s="179"/>
    </row>
    <row r="4069" spans="2:6" x14ac:dyDescent="0.25">
      <c r="B4069" s="172">
        <v>4058</v>
      </c>
      <c r="C4069" s="180"/>
      <c r="D4069" s="181"/>
      <c r="E4069" s="180"/>
      <c r="F4069" s="182"/>
    </row>
    <row r="4070" spans="2:6" x14ac:dyDescent="0.25">
      <c r="B4070" s="176">
        <v>4059</v>
      </c>
      <c r="C4070" s="177"/>
      <c r="D4070" s="178"/>
      <c r="E4070" s="177"/>
      <c r="F4070" s="179"/>
    </row>
    <row r="4071" spans="2:6" x14ac:dyDescent="0.25">
      <c r="B4071" s="172">
        <v>4060</v>
      </c>
      <c r="C4071" s="180"/>
      <c r="D4071" s="181"/>
      <c r="E4071" s="180"/>
      <c r="F4071" s="182"/>
    </row>
    <row r="4072" spans="2:6" x14ac:dyDescent="0.25">
      <c r="B4072" s="176">
        <v>4061</v>
      </c>
      <c r="C4072" s="177"/>
      <c r="D4072" s="178"/>
      <c r="E4072" s="177"/>
      <c r="F4072" s="179"/>
    </row>
    <row r="4073" spans="2:6" x14ac:dyDescent="0.25">
      <c r="B4073" s="172">
        <v>4062</v>
      </c>
      <c r="C4073" s="180"/>
      <c r="D4073" s="181"/>
      <c r="E4073" s="180"/>
      <c r="F4073" s="182"/>
    </row>
    <row r="4074" spans="2:6" x14ac:dyDescent="0.25">
      <c r="B4074" s="176">
        <v>4063</v>
      </c>
      <c r="C4074" s="177"/>
      <c r="D4074" s="178"/>
      <c r="E4074" s="177"/>
      <c r="F4074" s="179"/>
    </row>
    <row r="4075" spans="2:6" x14ac:dyDescent="0.25">
      <c r="B4075" s="172">
        <v>4064</v>
      </c>
      <c r="C4075" s="180"/>
      <c r="D4075" s="181"/>
      <c r="E4075" s="180"/>
      <c r="F4075" s="182"/>
    </row>
    <row r="4076" spans="2:6" x14ac:dyDescent="0.25">
      <c r="B4076" s="176">
        <v>4065</v>
      </c>
      <c r="C4076" s="177"/>
      <c r="D4076" s="178"/>
      <c r="E4076" s="177"/>
      <c r="F4076" s="179"/>
    </row>
    <row r="4077" spans="2:6" x14ac:dyDescent="0.25">
      <c r="B4077" s="172">
        <v>4066</v>
      </c>
      <c r="C4077" s="180"/>
      <c r="D4077" s="181"/>
      <c r="E4077" s="180"/>
      <c r="F4077" s="182"/>
    </row>
    <row r="4078" spans="2:6" x14ac:dyDescent="0.25">
      <c r="B4078" s="176">
        <v>4067</v>
      </c>
      <c r="C4078" s="177"/>
      <c r="D4078" s="178"/>
      <c r="E4078" s="177"/>
      <c r="F4078" s="179"/>
    </row>
    <row r="4079" spans="2:6" x14ac:dyDescent="0.25">
      <c r="B4079" s="172">
        <v>4068</v>
      </c>
      <c r="C4079" s="180"/>
      <c r="D4079" s="181"/>
      <c r="E4079" s="180"/>
      <c r="F4079" s="182"/>
    </row>
    <row r="4080" spans="2:6" x14ac:dyDescent="0.25">
      <c r="B4080" s="176">
        <v>4069</v>
      </c>
      <c r="C4080" s="177"/>
      <c r="D4080" s="178"/>
      <c r="E4080" s="177"/>
      <c r="F4080" s="179"/>
    </row>
    <row r="4081" spans="2:6" x14ac:dyDescent="0.25">
      <c r="B4081" s="172">
        <v>4070</v>
      </c>
      <c r="C4081" s="180"/>
      <c r="D4081" s="181"/>
      <c r="E4081" s="180"/>
      <c r="F4081" s="182"/>
    </row>
    <row r="4082" spans="2:6" x14ac:dyDescent="0.25">
      <c r="B4082" s="176">
        <v>4071</v>
      </c>
      <c r="C4082" s="177"/>
      <c r="D4082" s="178"/>
      <c r="E4082" s="177"/>
      <c r="F4082" s="179"/>
    </row>
    <row r="4083" spans="2:6" x14ac:dyDescent="0.25">
      <c r="B4083" s="172">
        <v>4072</v>
      </c>
      <c r="C4083" s="180"/>
      <c r="D4083" s="181"/>
      <c r="E4083" s="180"/>
      <c r="F4083" s="182"/>
    </row>
    <row r="4084" spans="2:6" x14ac:dyDescent="0.25">
      <c r="B4084" s="176">
        <v>4073</v>
      </c>
      <c r="C4084" s="177"/>
      <c r="D4084" s="178"/>
      <c r="E4084" s="177"/>
      <c r="F4084" s="179"/>
    </row>
    <row r="4085" spans="2:6" x14ac:dyDescent="0.25">
      <c r="B4085" s="172">
        <v>4074</v>
      </c>
      <c r="C4085" s="180"/>
      <c r="D4085" s="181"/>
      <c r="E4085" s="180"/>
      <c r="F4085" s="182"/>
    </row>
    <row r="4086" spans="2:6" x14ac:dyDescent="0.25">
      <c r="B4086" s="176">
        <v>4075</v>
      </c>
      <c r="C4086" s="177"/>
      <c r="D4086" s="178"/>
      <c r="E4086" s="177"/>
      <c r="F4086" s="179"/>
    </row>
    <row r="4087" spans="2:6" x14ac:dyDescent="0.25">
      <c r="B4087" s="172">
        <v>4076</v>
      </c>
      <c r="C4087" s="180"/>
      <c r="D4087" s="181"/>
      <c r="E4087" s="180"/>
      <c r="F4087" s="182"/>
    </row>
    <row r="4088" spans="2:6" x14ac:dyDescent="0.25">
      <c r="B4088" s="176">
        <v>4077</v>
      </c>
      <c r="C4088" s="177"/>
      <c r="D4088" s="178"/>
      <c r="E4088" s="177"/>
      <c r="F4088" s="179"/>
    </row>
    <row r="4089" spans="2:6" x14ac:dyDescent="0.25">
      <c r="B4089" s="172">
        <v>4078</v>
      </c>
      <c r="C4089" s="180"/>
      <c r="D4089" s="181"/>
      <c r="E4089" s="180"/>
      <c r="F4089" s="182"/>
    </row>
    <row r="4090" spans="2:6" x14ac:dyDescent="0.25">
      <c r="B4090" s="176">
        <v>4079</v>
      </c>
      <c r="C4090" s="177"/>
      <c r="D4090" s="178"/>
      <c r="E4090" s="177"/>
      <c r="F4090" s="179"/>
    </row>
    <row r="4091" spans="2:6" x14ac:dyDescent="0.25">
      <c r="B4091" s="172">
        <v>4080</v>
      </c>
      <c r="C4091" s="180"/>
      <c r="D4091" s="181"/>
      <c r="E4091" s="180"/>
      <c r="F4091" s="182"/>
    </row>
    <row r="4092" spans="2:6" x14ac:dyDescent="0.25">
      <c r="B4092" s="176">
        <v>4081</v>
      </c>
      <c r="C4092" s="177"/>
      <c r="D4092" s="178"/>
      <c r="E4092" s="177"/>
      <c r="F4092" s="179"/>
    </row>
    <row r="4093" spans="2:6" x14ac:dyDescent="0.25">
      <c r="B4093" s="172">
        <v>4082</v>
      </c>
      <c r="C4093" s="180"/>
      <c r="D4093" s="181"/>
      <c r="E4093" s="180"/>
      <c r="F4093" s="182"/>
    </row>
    <row r="4094" spans="2:6" x14ac:dyDescent="0.25">
      <c r="B4094" s="176">
        <v>4083</v>
      </c>
      <c r="C4094" s="177"/>
      <c r="D4094" s="178"/>
      <c r="E4094" s="177"/>
      <c r="F4094" s="179"/>
    </row>
    <row r="4095" spans="2:6" x14ac:dyDescent="0.25">
      <c r="B4095" s="172">
        <v>4084</v>
      </c>
      <c r="C4095" s="180"/>
      <c r="D4095" s="181"/>
      <c r="E4095" s="180"/>
      <c r="F4095" s="182"/>
    </row>
    <row r="4096" spans="2:6" x14ac:dyDescent="0.25">
      <c r="B4096" s="176">
        <v>4085</v>
      </c>
      <c r="C4096" s="177"/>
      <c r="D4096" s="178"/>
      <c r="E4096" s="177"/>
      <c r="F4096" s="179"/>
    </row>
    <row r="4097" spans="2:6" x14ac:dyDescent="0.25">
      <c r="B4097" s="172">
        <v>4086</v>
      </c>
      <c r="C4097" s="180"/>
      <c r="D4097" s="181"/>
      <c r="E4097" s="180"/>
      <c r="F4097" s="182"/>
    </row>
    <row r="4098" spans="2:6" x14ac:dyDescent="0.25">
      <c r="B4098" s="176">
        <v>4087</v>
      </c>
      <c r="C4098" s="177"/>
      <c r="D4098" s="178"/>
      <c r="E4098" s="177"/>
      <c r="F4098" s="179"/>
    </row>
    <row r="4099" spans="2:6" x14ac:dyDescent="0.25">
      <c r="B4099" s="172">
        <v>4088</v>
      </c>
      <c r="C4099" s="180"/>
      <c r="D4099" s="181"/>
      <c r="E4099" s="180"/>
      <c r="F4099" s="182"/>
    </row>
    <row r="4100" spans="2:6" x14ac:dyDescent="0.25">
      <c r="B4100" s="176">
        <v>4089</v>
      </c>
      <c r="C4100" s="177"/>
      <c r="D4100" s="178"/>
      <c r="E4100" s="177"/>
      <c r="F4100" s="179"/>
    </row>
    <row r="4101" spans="2:6" x14ac:dyDescent="0.25">
      <c r="B4101" s="172">
        <v>4090</v>
      </c>
      <c r="C4101" s="180"/>
      <c r="D4101" s="181"/>
      <c r="E4101" s="180"/>
      <c r="F4101" s="182"/>
    </row>
    <row r="4102" spans="2:6" x14ac:dyDescent="0.25">
      <c r="B4102" s="176">
        <v>4091</v>
      </c>
      <c r="C4102" s="177"/>
      <c r="D4102" s="178"/>
      <c r="E4102" s="177"/>
      <c r="F4102" s="179"/>
    </row>
    <row r="4103" spans="2:6" x14ac:dyDescent="0.25">
      <c r="B4103" s="172">
        <v>4092</v>
      </c>
      <c r="C4103" s="180"/>
      <c r="D4103" s="181"/>
      <c r="E4103" s="180"/>
      <c r="F4103" s="182"/>
    </row>
    <row r="4104" spans="2:6" x14ac:dyDescent="0.25">
      <c r="B4104" s="176">
        <v>4093</v>
      </c>
      <c r="C4104" s="177"/>
      <c r="D4104" s="178"/>
      <c r="E4104" s="177"/>
      <c r="F4104" s="179"/>
    </row>
    <row r="4105" spans="2:6" x14ac:dyDescent="0.25">
      <c r="B4105" s="172">
        <v>4094</v>
      </c>
      <c r="C4105" s="180"/>
      <c r="D4105" s="181"/>
      <c r="E4105" s="180"/>
      <c r="F4105" s="182"/>
    </row>
    <row r="4106" spans="2:6" x14ac:dyDescent="0.25">
      <c r="B4106" s="176">
        <v>4095</v>
      </c>
      <c r="C4106" s="177"/>
      <c r="D4106" s="178"/>
      <c r="E4106" s="177"/>
      <c r="F4106" s="179"/>
    </row>
    <row r="4107" spans="2:6" x14ac:dyDescent="0.25">
      <c r="B4107" s="172">
        <v>4096</v>
      </c>
      <c r="C4107" s="180"/>
      <c r="D4107" s="181"/>
      <c r="E4107" s="180"/>
      <c r="F4107" s="182"/>
    </row>
    <row r="4108" spans="2:6" x14ac:dyDescent="0.25">
      <c r="B4108" s="176">
        <v>4097</v>
      </c>
      <c r="C4108" s="177"/>
      <c r="D4108" s="178"/>
      <c r="E4108" s="177"/>
      <c r="F4108" s="179"/>
    </row>
    <row r="4109" spans="2:6" x14ac:dyDescent="0.25">
      <c r="B4109" s="172">
        <v>4098</v>
      </c>
      <c r="C4109" s="180"/>
      <c r="D4109" s="181"/>
      <c r="E4109" s="180"/>
      <c r="F4109" s="182"/>
    </row>
    <row r="4110" spans="2:6" x14ac:dyDescent="0.25">
      <c r="B4110" s="176">
        <v>4099</v>
      </c>
      <c r="C4110" s="177"/>
      <c r="D4110" s="178"/>
      <c r="E4110" s="177"/>
      <c r="F4110" s="179"/>
    </row>
    <row r="4111" spans="2:6" x14ac:dyDescent="0.25">
      <c r="B4111" s="172">
        <v>4100</v>
      </c>
      <c r="C4111" s="180"/>
      <c r="D4111" s="181"/>
      <c r="E4111" s="180"/>
      <c r="F4111" s="182"/>
    </row>
    <row r="4112" spans="2:6" x14ac:dyDescent="0.25">
      <c r="B4112" s="176">
        <v>4101</v>
      </c>
      <c r="C4112" s="177"/>
      <c r="D4112" s="178"/>
      <c r="E4112" s="177"/>
      <c r="F4112" s="179"/>
    </row>
    <row r="4113" spans="2:6" x14ac:dyDescent="0.25">
      <c r="B4113" s="172">
        <v>4102</v>
      </c>
      <c r="C4113" s="180"/>
      <c r="D4113" s="181"/>
      <c r="E4113" s="180"/>
      <c r="F4113" s="182"/>
    </row>
    <row r="4114" spans="2:6" x14ac:dyDescent="0.25">
      <c r="B4114" s="176">
        <v>4103</v>
      </c>
      <c r="C4114" s="177"/>
      <c r="D4114" s="178"/>
      <c r="E4114" s="177"/>
      <c r="F4114" s="179"/>
    </row>
    <row r="4115" spans="2:6" x14ac:dyDescent="0.25">
      <c r="B4115" s="172">
        <v>4104</v>
      </c>
      <c r="C4115" s="180"/>
      <c r="D4115" s="181"/>
      <c r="E4115" s="180"/>
      <c r="F4115" s="182"/>
    </row>
    <row r="4116" spans="2:6" x14ac:dyDescent="0.25">
      <c r="B4116" s="176">
        <v>4105</v>
      </c>
      <c r="C4116" s="177"/>
      <c r="D4116" s="178"/>
      <c r="E4116" s="177"/>
      <c r="F4116" s="179"/>
    </row>
    <row r="4117" spans="2:6" x14ac:dyDescent="0.25">
      <c r="B4117" s="172">
        <v>4106</v>
      </c>
      <c r="C4117" s="180"/>
      <c r="D4117" s="181"/>
      <c r="E4117" s="180"/>
      <c r="F4117" s="182"/>
    </row>
    <row r="4118" spans="2:6" x14ac:dyDescent="0.25">
      <c r="B4118" s="176">
        <v>4107</v>
      </c>
      <c r="C4118" s="177"/>
      <c r="D4118" s="178"/>
      <c r="E4118" s="177"/>
      <c r="F4118" s="179"/>
    </row>
    <row r="4119" spans="2:6" x14ac:dyDescent="0.25">
      <c r="B4119" s="172">
        <v>4108</v>
      </c>
      <c r="C4119" s="180"/>
      <c r="D4119" s="181"/>
      <c r="E4119" s="180"/>
      <c r="F4119" s="182"/>
    </row>
    <row r="4120" spans="2:6" x14ac:dyDescent="0.25">
      <c r="B4120" s="176">
        <v>4109</v>
      </c>
      <c r="C4120" s="177"/>
      <c r="D4120" s="178"/>
      <c r="E4120" s="177"/>
      <c r="F4120" s="179"/>
    </row>
    <row r="4121" spans="2:6" x14ac:dyDescent="0.25">
      <c r="B4121" s="172">
        <v>4110</v>
      </c>
      <c r="C4121" s="180"/>
      <c r="D4121" s="181"/>
      <c r="E4121" s="180"/>
      <c r="F4121" s="182"/>
    </row>
    <row r="4122" spans="2:6" x14ac:dyDescent="0.25">
      <c r="B4122" s="176">
        <v>4111</v>
      </c>
      <c r="C4122" s="177"/>
      <c r="D4122" s="178"/>
      <c r="E4122" s="177"/>
      <c r="F4122" s="179"/>
    </row>
    <row r="4123" spans="2:6" x14ac:dyDescent="0.25">
      <c r="B4123" s="172">
        <v>4112</v>
      </c>
      <c r="C4123" s="180"/>
      <c r="D4123" s="181"/>
      <c r="E4123" s="180"/>
      <c r="F4123" s="182"/>
    </row>
    <row r="4124" spans="2:6" x14ac:dyDescent="0.25">
      <c r="B4124" s="176">
        <v>4113</v>
      </c>
      <c r="C4124" s="177"/>
      <c r="D4124" s="178"/>
      <c r="E4124" s="177"/>
      <c r="F4124" s="179"/>
    </row>
    <row r="4125" spans="2:6" x14ac:dyDescent="0.25">
      <c r="B4125" s="172">
        <v>4114</v>
      </c>
      <c r="C4125" s="180"/>
      <c r="D4125" s="181"/>
      <c r="E4125" s="180"/>
      <c r="F4125" s="182"/>
    </row>
    <row r="4126" spans="2:6" x14ac:dyDescent="0.25">
      <c r="B4126" s="176">
        <v>4115</v>
      </c>
      <c r="C4126" s="177"/>
      <c r="D4126" s="178"/>
      <c r="E4126" s="177"/>
      <c r="F4126" s="179"/>
    </row>
    <row r="4127" spans="2:6" x14ac:dyDescent="0.25">
      <c r="B4127" s="172">
        <v>4116</v>
      </c>
      <c r="C4127" s="180"/>
      <c r="D4127" s="181"/>
      <c r="E4127" s="180"/>
      <c r="F4127" s="182"/>
    </row>
    <row r="4128" spans="2:6" x14ac:dyDescent="0.25">
      <c r="B4128" s="176">
        <v>4117</v>
      </c>
      <c r="C4128" s="177"/>
      <c r="D4128" s="178"/>
      <c r="E4128" s="177"/>
      <c r="F4128" s="179"/>
    </row>
    <row r="4129" spans="2:6" x14ac:dyDescent="0.25">
      <c r="B4129" s="172">
        <v>4118</v>
      </c>
      <c r="C4129" s="180"/>
      <c r="D4129" s="181"/>
      <c r="E4129" s="180"/>
      <c r="F4129" s="182"/>
    </row>
    <row r="4130" spans="2:6" x14ac:dyDescent="0.25">
      <c r="B4130" s="176">
        <v>4119</v>
      </c>
      <c r="C4130" s="177"/>
      <c r="D4130" s="178"/>
      <c r="E4130" s="177"/>
      <c r="F4130" s="179"/>
    </row>
    <row r="4131" spans="2:6" x14ac:dyDescent="0.25">
      <c r="B4131" s="172">
        <v>4120</v>
      </c>
      <c r="C4131" s="180"/>
      <c r="D4131" s="181"/>
      <c r="E4131" s="180"/>
      <c r="F4131" s="182"/>
    </row>
    <row r="4132" spans="2:6" x14ac:dyDescent="0.25">
      <c r="B4132" s="176">
        <v>4121</v>
      </c>
      <c r="C4132" s="177"/>
      <c r="D4132" s="178"/>
      <c r="E4132" s="177"/>
      <c r="F4132" s="179"/>
    </row>
    <row r="4133" spans="2:6" x14ac:dyDescent="0.25">
      <c r="B4133" s="172">
        <v>4122</v>
      </c>
      <c r="C4133" s="180"/>
      <c r="D4133" s="181"/>
      <c r="E4133" s="180"/>
      <c r="F4133" s="182"/>
    </row>
    <row r="4134" spans="2:6" x14ac:dyDescent="0.25">
      <c r="B4134" s="176">
        <v>4123</v>
      </c>
      <c r="C4134" s="177"/>
      <c r="D4134" s="178"/>
      <c r="E4134" s="177"/>
      <c r="F4134" s="179"/>
    </row>
    <row r="4135" spans="2:6" x14ac:dyDescent="0.25">
      <c r="B4135" s="172">
        <v>4124</v>
      </c>
      <c r="C4135" s="180"/>
      <c r="D4135" s="181"/>
      <c r="E4135" s="180"/>
      <c r="F4135" s="182"/>
    </row>
    <row r="4136" spans="2:6" x14ac:dyDescent="0.25">
      <c r="B4136" s="176">
        <v>4125</v>
      </c>
      <c r="C4136" s="177"/>
      <c r="D4136" s="178"/>
      <c r="E4136" s="177"/>
      <c r="F4136" s="179"/>
    </row>
    <row r="4137" spans="2:6" x14ac:dyDescent="0.25">
      <c r="B4137" s="172">
        <v>4126</v>
      </c>
      <c r="C4137" s="180"/>
      <c r="D4137" s="181"/>
      <c r="E4137" s="180"/>
      <c r="F4137" s="182"/>
    </row>
    <row r="4138" spans="2:6" x14ac:dyDescent="0.25">
      <c r="B4138" s="176">
        <v>4127</v>
      </c>
      <c r="C4138" s="177"/>
      <c r="D4138" s="178"/>
      <c r="E4138" s="177"/>
      <c r="F4138" s="179"/>
    </row>
    <row r="4139" spans="2:6" x14ac:dyDescent="0.25">
      <c r="B4139" s="172">
        <v>4128</v>
      </c>
      <c r="C4139" s="180"/>
      <c r="D4139" s="181"/>
      <c r="E4139" s="180"/>
      <c r="F4139" s="182"/>
    </row>
    <row r="4140" spans="2:6" x14ac:dyDescent="0.25">
      <c r="B4140" s="176">
        <v>4129</v>
      </c>
      <c r="C4140" s="177"/>
      <c r="D4140" s="178"/>
      <c r="E4140" s="177"/>
      <c r="F4140" s="179"/>
    </row>
    <row r="4141" spans="2:6" x14ac:dyDescent="0.25">
      <c r="B4141" s="172">
        <v>4130</v>
      </c>
      <c r="C4141" s="180"/>
      <c r="D4141" s="181"/>
      <c r="E4141" s="180"/>
      <c r="F4141" s="182"/>
    </row>
    <row r="4142" spans="2:6" x14ac:dyDescent="0.25">
      <c r="B4142" s="176">
        <v>4131</v>
      </c>
      <c r="C4142" s="177"/>
      <c r="D4142" s="178"/>
      <c r="E4142" s="177"/>
      <c r="F4142" s="179"/>
    </row>
    <row r="4143" spans="2:6" x14ac:dyDescent="0.25">
      <c r="B4143" s="172">
        <v>4132</v>
      </c>
      <c r="C4143" s="180"/>
      <c r="D4143" s="181"/>
      <c r="E4143" s="180"/>
      <c r="F4143" s="182"/>
    </row>
    <row r="4144" spans="2:6" x14ac:dyDescent="0.25">
      <c r="B4144" s="176">
        <v>4133</v>
      </c>
      <c r="C4144" s="177"/>
      <c r="D4144" s="178"/>
      <c r="E4144" s="177"/>
      <c r="F4144" s="179"/>
    </row>
    <row r="4145" spans="2:6" x14ac:dyDescent="0.25">
      <c r="B4145" s="172">
        <v>4134</v>
      </c>
      <c r="C4145" s="180"/>
      <c r="D4145" s="181"/>
      <c r="E4145" s="180"/>
      <c r="F4145" s="182"/>
    </row>
    <row r="4146" spans="2:6" x14ac:dyDescent="0.25">
      <c r="B4146" s="176">
        <v>4135</v>
      </c>
      <c r="C4146" s="177"/>
      <c r="D4146" s="178"/>
      <c r="E4146" s="177"/>
      <c r="F4146" s="179"/>
    </row>
    <row r="4147" spans="2:6" x14ac:dyDescent="0.25">
      <c r="B4147" s="172">
        <v>4136</v>
      </c>
      <c r="C4147" s="180"/>
      <c r="D4147" s="181"/>
      <c r="E4147" s="180"/>
      <c r="F4147" s="182"/>
    </row>
    <row r="4148" spans="2:6" x14ac:dyDescent="0.25">
      <c r="B4148" s="176">
        <v>4137</v>
      </c>
      <c r="C4148" s="177"/>
      <c r="D4148" s="178"/>
      <c r="E4148" s="177"/>
      <c r="F4148" s="179"/>
    </row>
    <row r="4149" spans="2:6" x14ac:dyDescent="0.25">
      <c r="B4149" s="172">
        <v>4138</v>
      </c>
      <c r="C4149" s="180"/>
      <c r="D4149" s="181"/>
      <c r="E4149" s="180"/>
      <c r="F4149" s="182"/>
    </row>
    <row r="4150" spans="2:6" x14ac:dyDescent="0.25">
      <c r="B4150" s="176">
        <v>4139</v>
      </c>
      <c r="C4150" s="177"/>
      <c r="D4150" s="178"/>
      <c r="E4150" s="177"/>
      <c r="F4150" s="179"/>
    </row>
    <row r="4151" spans="2:6" x14ac:dyDescent="0.25">
      <c r="B4151" s="172">
        <v>4140</v>
      </c>
      <c r="C4151" s="180"/>
      <c r="D4151" s="181"/>
      <c r="E4151" s="180"/>
      <c r="F4151" s="182"/>
    </row>
    <row r="4152" spans="2:6" x14ac:dyDescent="0.25">
      <c r="B4152" s="176">
        <v>4141</v>
      </c>
      <c r="C4152" s="177"/>
      <c r="D4152" s="178"/>
      <c r="E4152" s="177"/>
      <c r="F4152" s="179"/>
    </row>
    <row r="4153" spans="2:6" x14ac:dyDescent="0.25">
      <c r="B4153" s="172">
        <v>4142</v>
      </c>
      <c r="C4153" s="180"/>
      <c r="D4153" s="181"/>
      <c r="E4153" s="180"/>
      <c r="F4153" s="182"/>
    </row>
    <row r="4154" spans="2:6" x14ac:dyDescent="0.25">
      <c r="B4154" s="176">
        <v>4143</v>
      </c>
      <c r="C4154" s="177"/>
      <c r="D4154" s="178"/>
      <c r="E4154" s="177"/>
      <c r="F4154" s="179"/>
    </row>
    <row r="4155" spans="2:6" x14ac:dyDescent="0.25">
      <c r="B4155" s="172">
        <v>4144</v>
      </c>
      <c r="C4155" s="180"/>
      <c r="D4155" s="181"/>
      <c r="E4155" s="180"/>
      <c r="F4155" s="182"/>
    </row>
    <row r="4156" spans="2:6" x14ac:dyDescent="0.25">
      <c r="B4156" s="176">
        <v>4145</v>
      </c>
      <c r="C4156" s="177"/>
      <c r="D4156" s="178"/>
      <c r="E4156" s="177"/>
      <c r="F4156" s="179"/>
    </row>
    <row r="4157" spans="2:6" x14ac:dyDescent="0.25">
      <c r="B4157" s="172">
        <v>4146</v>
      </c>
      <c r="C4157" s="180"/>
      <c r="D4157" s="181"/>
      <c r="E4157" s="180"/>
      <c r="F4157" s="182"/>
    </row>
    <row r="4158" spans="2:6" x14ac:dyDescent="0.25">
      <c r="B4158" s="176">
        <v>4147</v>
      </c>
      <c r="C4158" s="177"/>
      <c r="D4158" s="178"/>
      <c r="E4158" s="177"/>
      <c r="F4158" s="179"/>
    </row>
    <row r="4159" spans="2:6" x14ac:dyDescent="0.25">
      <c r="B4159" s="172">
        <v>4148</v>
      </c>
      <c r="C4159" s="180"/>
      <c r="D4159" s="181"/>
      <c r="E4159" s="180"/>
      <c r="F4159" s="182"/>
    </row>
    <row r="4160" spans="2:6" x14ac:dyDescent="0.25">
      <c r="B4160" s="176">
        <v>4149</v>
      </c>
      <c r="C4160" s="177"/>
      <c r="D4160" s="178"/>
      <c r="E4160" s="177"/>
      <c r="F4160" s="179"/>
    </row>
    <row r="4161" spans="2:6" x14ac:dyDescent="0.25">
      <c r="B4161" s="172">
        <v>4150</v>
      </c>
      <c r="C4161" s="180"/>
      <c r="D4161" s="181"/>
      <c r="E4161" s="180"/>
      <c r="F4161" s="182"/>
    </row>
    <row r="4162" spans="2:6" x14ac:dyDescent="0.25">
      <c r="B4162" s="176">
        <v>4151</v>
      </c>
      <c r="C4162" s="177"/>
      <c r="D4162" s="178"/>
      <c r="E4162" s="177"/>
      <c r="F4162" s="179"/>
    </row>
    <row r="4163" spans="2:6" x14ac:dyDescent="0.25">
      <c r="B4163" s="172">
        <v>4152</v>
      </c>
      <c r="C4163" s="180"/>
      <c r="D4163" s="181"/>
      <c r="E4163" s="180"/>
      <c r="F4163" s="182"/>
    </row>
    <row r="4164" spans="2:6" x14ac:dyDescent="0.25">
      <c r="B4164" s="176">
        <v>4153</v>
      </c>
      <c r="C4164" s="177"/>
      <c r="D4164" s="178"/>
      <c r="E4164" s="177"/>
      <c r="F4164" s="179"/>
    </row>
    <row r="4165" spans="2:6" x14ac:dyDescent="0.25">
      <c r="B4165" s="172">
        <v>4154</v>
      </c>
      <c r="C4165" s="180"/>
      <c r="D4165" s="181"/>
      <c r="E4165" s="180"/>
      <c r="F4165" s="182"/>
    </row>
    <row r="4166" spans="2:6" x14ac:dyDescent="0.25">
      <c r="B4166" s="176">
        <v>4155</v>
      </c>
      <c r="C4166" s="177"/>
      <c r="D4166" s="178"/>
      <c r="E4166" s="177"/>
      <c r="F4166" s="179"/>
    </row>
    <row r="4167" spans="2:6" x14ac:dyDescent="0.25">
      <c r="B4167" s="172">
        <v>4156</v>
      </c>
      <c r="C4167" s="180"/>
      <c r="D4167" s="181"/>
      <c r="E4167" s="180"/>
      <c r="F4167" s="182"/>
    </row>
    <row r="4168" spans="2:6" x14ac:dyDescent="0.25">
      <c r="B4168" s="176">
        <v>4157</v>
      </c>
      <c r="C4168" s="177"/>
      <c r="D4168" s="178"/>
      <c r="E4168" s="177"/>
      <c r="F4168" s="179"/>
    </row>
    <row r="4169" spans="2:6" x14ac:dyDescent="0.25">
      <c r="B4169" s="172">
        <v>4158</v>
      </c>
      <c r="C4169" s="180"/>
      <c r="D4169" s="181"/>
      <c r="E4169" s="180"/>
      <c r="F4169" s="182"/>
    </row>
    <row r="4170" spans="2:6" x14ac:dyDescent="0.25">
      <c r="B4170" s="176">
        <v>4159</v>
      </c>
      <c r="C4170" s="177"/>
      <c r="D4170" s="178"/>
      <c r="E4170" s="177"/>
      <c r="F4170" s="179"/>
    </row>
    <row r="4171" spans="2:6" x14ac:dyDescent="0.25">
      <c r="B4171" s="172">
        <v>4160</v>
      </c>
      <c r="C4171" s="180"/>
      <c r="D4171" s="181"/>
      <c r="E4171" s="180"/>
      <c r="F4171" s="182"/>
    </row>
    <row r="4172" spans="2:6" x14ac:dyDescent="0.25">
      <c r="B4172" s="176">
        <v>4161</v>
      </c>
      <c r="C4172" s="177"/>
      <c r="D4172" s="178"/>
      <c r="E4172" s="177"/>
      <c r="F4172" s="179"/>
    </row>
    <row r="4173" spans="2:6" x14ac:dyDescent="0.25">
      <c r="B4173" s="172">
        <v>4162</v>
      </c>
      <c r="C4173" s="180"/>
      <c r="D4173" s="181"/>
      <c r="E4173" s="180"/>
      <c r="F4173" s="182"/>
    </row>
    <row r="4174" spans="2:6" x14ac:dyDescent="0.25">
      <c r="B4174" s="176">
        <v>4163</v>
      </c>
      <c r="C4174" s="177"/>
      <c r="D4174" s="178"/>
      <c r="E4174" s="177"/>
      <c r="F4174" s="179"/>
    </row>
    <row r="4175" spans="2:6" x14ac:dyDescent="0.25">
      <c r="B4175" s="172">
        <v>4164</v>
      </c>
      <c r="C4175" s="180"/>
      <c r="D4175" s="181"/>
      <c r="E4175" s="180"/>
      <c r="F4175" s="182"/>
    </row>
    <row r="4176" spans="2:6" x14ac:dyDescent="0.25">
      <c r="B4176" s="176">
        <v>4165</v>
      </c>
      <c r="C4176" s="177"/>
      <c r="D4176" s="178"/>
      <c r="E4176" s="177"/>
      <c r="F4176" s="179"/>
    </row>
    <row r="4177" spans="2:6" x14ac:dyDescent="0.25">
      <c r="B4177" s="172">
        <v>4166</v>
      </c>
      <c r="C4177" s="180"/>
      <c r="D4177" s="181"/>
      <c r="E4177" s="180"/>
      <c r="F4177" s="182"/>
    </row>
    <row r="4178" spans="2:6" x14ac:dyDescent="0.25">
      <c r="B4178" s="176">
        <v>4167</v>
      </c>
      <c r="C4178" s="177"/>
      <c r="D4178" s="178"/>
      <c r="E4178" s="177"/>
      <c r="F4178" s="179"/>
    </row>
    <row r="4179" spans="2:6" x14ac:dyDescent="0.25">
      <c r="B4179" s="172">
        <v>4168</v>
      </c>
      <c r="C4179" s="180"/>
      <c r="D4179" s="181"/>
      <c r="E4179" s="180"/>
      <c r="F4179" s="182"/>
    </row>
    <row r="4180" spans="2:6" x14ac:dyDescent="0.25">
      <c r="B4180" s="176">
        <v>4169</v>
      </c>
      <c r="C4180" s="177"/>
      <c r="D4180" s="178"/>
      <c r="E4180" s="177"/>
      <c r="F4180" s="179"/>
    </row>
    <row r="4181" spans="2:6" x14ac:dyDescent="0.25">
      <c r="B4181" s="172">
        <v>4170</v>
      </c>
      <c r="C4181" s="180"/>
      <c r="D4181" s="181"/>
      <c r="E4181" s="180"/>
      <c r="F4181" s="182"/>
    </row>
    <row r="4182" spans="2:6" x14ac:dyDescent="0.25">
      <c r="B4182" s="176">
        <v>4171</v>
      </c>
      <c r="C4182" s="177"/>
      <c r="D4182" s="178"/>
      <c r="E4182" s="177"/>
      <c r="F4182" s="179"/>
    </row>
    <row r="4183" spans="2:6" x14ac:dyDescent="0.25">
      <c r="B4183" s="172">
        <v>4172</v>
      </c>
      <c r="C4183" s="180"/>
      <c r="D4183" s="181"/>
      <c r="E4183" s="180"/>
      <c r="F4183" s="182"/>
    </row>
    <row r="4184" spans="2:6" x14ac:dyDescent="0.25">
      <c r="B4184" s="176">
        <v>4173</v>
      </c>
      <c r="C4184" s="177"/>
      <c r="D4184" s="178"/>
      <c r="E4184" s="177"/>
      <c r="F4184" s="179"/>
    </row>
    <row r="4185" spans="2:6" x14ac:dyDescent="0.25">
      <c r="B4185" s="172">
        <v>4174</v>
      </c>
      <c r="C4185" s="180"/>
      <c r="D4185" s="181"/>
      <c r="E4185" s="180"/>
      <c r="F4185" s="182"/>
    </row>
    <row r="4186" spans="2:6" x14ac:dyDescent="0.25">
      <c r="B4186" s="176">
        <v>4175</v>
      </c>
      <c r="C4186" s="177"/>
      <c r="D4186" s="178"/>
      <c r="E4186" s="177"/>
      <c r="F4186" s="179"/>
    </row>
    <row r="4187" spans="2:6" x14ac:dyDescent="0.25">
      <c r="B4187" s="172">
        <v>4176</v>
      </c>
      <c r="C4187" s="180"/>
      <c r="D4187" s="181"/>
      <c r="E4187" s="180"/>
      <c r="F4187" s="182"/>
    </row>
    <row r="4188" spans="2:6" x14ac:dyDescent="0.25">
      <c r="B4188" s="176">
        <v>4177</v>
      </c>
      <c r="C4188" s="177"/>
      <c r="D4188" s="178"/>
      <c r="E4188" s="177"/>
      <c r="F4188" s="179"/>
    </row>
    <row r="4189" spans="2:6" x14ac:dyDescent="0.25">
      <c r="B4189" s="172">
        <v>4178</v>
      </c>
      <c r="C4189" s="180"/>
      <c r="D4189" s="181"/>
      <c r="E4189" s="180"/>
      <c r="F4189" s="182"/>
    </row>
    <row r="4190" spans="2:6" x14ac:dyDescent="0.25">
      <c r="B4190" s="176">
        <v>4179</v>
      </c>
      <c r="C4190" s="177"/>
      <c r="D4190" s="178"/>
      <c r="E4190" s="177"/>
      <c r="F4190" s="179"/>
    </row>
    <row r="4191" spans="2:6" x14ac:dyDescent="0.25">
      <c r="B4191" s="172">
        <v>4180</v>
      </c>
      <c r="C4191" s="180"/>
      <c r="D4191" s="181"/>
      <c r="E4191" s="180"/>
      <c r="F4191" s="182"/>
    </row>
    <row r="4192" spans="2:6" x14ac:dyDescent="0.25">
      <c r="B4192" s="176">
        <v>4181</v>
      </c>
      <c r="C4192" s="177"/>
      <c r="D4192" s="178"/>
      <c r="E4192" s="177"/>
      <c r="F4192" s="179"/>
    </row>
    <row r="4193" spans="2:6" x14ac:dyDescent="0.25">
      <c r="B4193" s="172">
        <v>4182</v>
      </c>
      <c r="C4193" s="180"/>
      <c r="D4193" s="181"/>
      <c r="E4193" s="180"/>
      <c r="F4193" s="182"/>
    </row>
    <row r="4194" spans="2:6" x14ac:dyDescent="0.25">
      <c r="B4194" s="176">
        <v>4183</v>
      </c>
      <c r="C4194" s="177"/>
      <c r="D4194" s="178"/>
      <c r="E4194" s="177"/>
      <c r="F4194" s="179"/>
    </row>
    <row r="4195" spans="2:6" x14ac:dyDescent="0.25">
      <c r="B4195" s="172">
        <v>4184</v>
      </c>
      <c r="C4195" s="180"/>
      <c r="D4195" s="181"/>
      <c r="E4195" s="180"/>
      <c r="F4195" s="182"/>
    </row>
    <row r="4196" spans="2:6" x14ac:dyDescent="0.25">
      <c r="B4196" s="176">
        <v>4185</v>
      </c>
      <c r="C4196" s="177"/>
      <c r="D4196" s="178"/>
      <c r="E4196" s="177"/>
      <c r="F4196" s="179"/>
    </row>
    <row r="4197" spans="2:6" x14ac:dyDescent="0.25">
      <c r="B4197" s="172">
        <v>4186</v>
      </c>
      <c r="C4197" s="180"/>
      <c r="D4197" s="181"/>
      <c r="E4197" s="180"/>
      <c r="F4197" s="182"/>
    </row>
    <row r="4198" spans="2:6" x14ac:dyDescent="0.25">
      <c r="B4198" s="176">
        <v>4187</v>
      </c>
      <c r="C4198" s="177"/>
      <c r="D4198" s="178"/>
      <c r="E4198" s="177"/>
      <c r="F4198" s="179"/>
    </row>
    <row r="4199" spans="2:6" x14ac:dyDescent="0.25">
      <c r="B4199" s="172">
        <v>4188</v>
      </c>
      <c r="C4199" s="180"/>
      <c r="D4199" s="181"/>
      <c r="E4199" s="180"/>
      <c r="F4199" s="182"/>
    </row>
    <row r="4200" spans="2:6" x14ac:dyDescent="0.25">
      <c r="B4200" s="176">
        <v>4189</v>
      </c>
      <c r="C4200" s="177"/>
      <c r="D4200" s="178"/>
      <c r="E4200" s="177"/>
      <c r="F4200" s="179"/>
    </row>
    <row r="4201" spans="2:6" x14ac:dyDescent="0.25">
      <c r="B4201" s="172">
        <v>4190</v>
      </c>
      <c r="C4201" s="180"/>
      <c r="D4201" s="181"/>
      <c r="E4201" s="180"/>
      <c r="F4201" s="182"/>
    </row>
    <row r="4202" spans="2:6" x14ac:dyDescent="0.25">
      <c r="B4202" s="176">
        <v>4191</v>
      </c>
      <c r="C4202" s="177"/>
      <c r="D4202" s="178"/>
      <c r="E4202" s="177"/>
      <c r="F4202" s="179"/>
    </row>
    <row r="4203" spans="2:6" x14ac:dyDescent="0.25">
      <c r="B4203" s="172">
        <v>4192</v>
      </c>
      <c r="C4203" s="180"/>
      <c r="D4203" s="181"/>
      <c r="E4203" s="180"/>
      <c r="F4203" s="182"/>
    </row>
    <row r="4204" spans="2:6" x14ac:dyDescent="0.25">
      <c r="B4204" s="176">
        <v>4193</v>
      </c>
      <c r="C4204" s="177"/>
      <c r="D4204" s="178"/>
      <c r="E4204" s="177"/>
      <c r="F4204" s="179"/>
    </row>
    <row r="4205" spans="2:6" x14ac:dyDescent="0.25">
      <c r="B4205" s="172">
        <v>4194</v>
      </c>
      <c r="C4205" s="180"/>
      <c r="D4205" s="181"/>
      <c r="E4205" s="180"/>
      <c r="F4205" s="182"/>
    </row>
    <row r="4206" spans="2:6" x14ac:dyDescent="0.25">
      <c r="B4206" s="176">
        <v>4195</v>
      </c>
      <c r="C4206" s="177"/>
      <c r="D4206" s="178"/>
      <c r="E4206" s="177"/>
      <c r="F4206" s="179"/>
    </row>
    <row r="4207" spans="2:6" x14ac:dyDescent="0.25">
      <c r="B4207" s="172">
        <v>4196</v>
      </c>
      <c r="C4207" s="180"/>
      <c r="D4207" s="181"/>
      <c r="E4207" s="180"/>
      <c r="F4207" s="182"/>
    </row>
    <row r="4208" spans="2:6" x14ac:dyDescent="0.25">
      <c r="B4208" s="176">
        <v>4197</v>
      </c>
      <c r="C4208" s="177"/>
      <c r="D4208" s="178"/>
      <c r="E4208" s="177"/>
      <c r="F4208" s="179"/>
    </row>
    <row r="4209" spans="2:6" x14ac:dyDescent="0.25">
      <c r="B4209" s="172">
        <v>4198</v>
      </c>
      <c r="C4209" s="180"/>
      <c r="D4209" s="181"/>
      <c r="E4209" s="180"/>
      <c r="F4209" s="182"/>
    </row>
    <row r="4210" spans="2:6" x14ac:dyDescent="0.25">
      <c r="B4210" s="176">
        <v>4199</v>
      </c>
      <c r="C4210" s="177"/>
      <c r="D4210" s="178"/>
      <c r="E4210" s="177"/>
      <c r="F4210" s="179"/>
    </row>
    <row r="4211" spans="2:6" x14ac:dyDescent="0.25">
      <c r="B4211" s="172">
        <v>4200</v>
      </c>
      <c r="C4211" s="180"/>
      <c r="D4211" s="181"/>
      <c r="E4211" s="180"/>
      <c r="F4211" s="182"/>
    </row>
    <row r="4212" spans="2:6" x14ac:dyDescent="0.25">
      <c r="B4212" s="176">
        <v>4201</v>
      </c>
      <c r="C4212" s="177"/>
      <c r="D4212" s="178"/>
      <c r="E4212" s="177"/>
      <c r="F4212" s="179"/>
    </row>
    <row r="4213" spans="2:6" x14ac:dyDescent="0.25">
      <c r="B4213" s="172">
        <v>4202</v>
      </c>
      <c r="C4213" s="180"/>
      <c r="D4213" s="181"/>
      <c r="E4213" s="180"/>
      <c r="F4213" s="182"/>
    </row>
    <row r="4214" spans="2:6" x14ac:dyDescent="0.25">
      <c r="B4214" s="176">
        <v>4203</v>
      </c>
      <c r="C4214" s="177"/>
      <c r="D4214" s="178"/>
      <c r="E4214" s="177"/>
      <c r="F4214" s="179"/>
    </row>
    <row r="4215" spans="2:6" x14ac:dyDescent="0.25">
      <c r="B4215" s="172">
        <v>4204</v>
      </c>
      <c r="C4215" s="180"/>
      <c r="D4215" s="181"/>
      <c r="E4215" s="180"/>
      <c r="F4215" s="182"/>
    </row>
    <row r="4216" spans="2:6" x14ac:dyDescent="0.25">
      <c r="B4216" s="176">
        <v>4205</v>
      </c>
      <c r="C4216" s="177"/>
      <c r="D4216" s="178"/>
      <c r="E4216" s="177"/>
      <c r="F4216" s="179"/>
    </row>
    <row r="4217" spans="2:6" x14ac:dyDescent="0.25">
      <c r="B4217" s="172">
        <v>4206</v>
      </c>
      <c r="C4217" s="180"/>
      <c r="D4217" s="181"/>
      <c r="E4217" s="180"/>
      <c r="F4217" s="182"/>
    </row>
    <row r="4218" spans="2:6" x14ac:dyDescent="0.25">
      <c r="B4218" s="176">
        <v>4207</v>
      </c>
      <c r="C4218" s="177"/>
      <c r="D4218" s="178"/>
      <c r="E4218" s="177"/>
      <c r="F4218" s="179"/>
    </row>
    <row r="4219" spans="2:6" x14ac:dyDescent="0.25">
      <c r="B4219" s="172">
        <v>4208</v>
      </c>
      <c r="C4219" s="180"/>
      <c r="D4219" s="181"/>
      <c r="E4219" s="180"/>
      <c r="F4219" s="182"/>
    </row>
    <row r="4220" spans="2:6" x14ac:dyDescent="0.25">
      <c r="B4220" s="176">
        <v>4209</v>
      </c>
      <c r="C4220" s="177"/>
      <c r="D4220" s="178"/>
      <c r="E4220" s="177"/>
      <c r="F4220" s="179"/>
    </row>
    <row r="4221" spans="2:6" x14ac:dyDescent="0.25">
      <c r="B4221" s="172">
        <v>4210</v>
      </c>
      <c r="C4221" s="180"/>
      <c r="D4221" s="181"/>
      <c r="E4221" s="180"/>
      <c r="F4221" s="182"/>
    </row>
    <row r="4222" spans="2:6" x14ac:dyDescent="0.25">
      <c r="B4222" s="176">
        <v>4211</v>
      </c>
      <c r="C4222" s="177"/>
      <c r="D4222" s="178"/>
      <c r="E4222" s="177"/>
      <c r="F4222" s="179"/>
    </row>
    <row r="4223" spans="2:6" x14ac:dyDescent="0.25">
      <c r="B4223" s="172">
        <v>4212</v>
      </c>
      <c r="C4223" s="180"/>
      <c r="D4223" s="181"/>
      <c r="E4223" s="180"/>
      <c r="F4223" s="182"/>
    </row>
    <row r="4224" spans="2:6" x14ac:dyDescent="0.25">
      <c r="B4224" s="176">
        <v>4213</v>
      </c>
      <c r="C4224" s="177"/>
      <c r="D4224" s="178"/>
      <c r="E4224" s="177"/>
      <c r="F4224" s="179"/>
    </row>
    <row r="4225" spans="2:6" x14ac:dyDescent="0.25">
      <c r="B4225" s="172">
        <v>4214</v>
      </c>
      <c r="C4225" s="180"/>
      <c r="D4225" s="181"/>
      <c r="E4225" s="180"/>
      <c r="F4225" s="182"/>
    </row>
    <row r="4226" spans="2:6" x14ac:dyDescent="0.25">
      <c r="B4226" s="176">
        <v>4215</v>
      </c>
      <c r="C4226" s="177"/>
      <c r="D4226" s="178"/>
      <c r="E4226" s="177"/>
      <c r="F4226" s="179"/>
    </row>
    <row r="4227" spans="2:6" x14ac:dyDescent="0.25">
      <c r="B4227" s="172">
        <v>4216</v>
      </c>
      <c r="C4227" s="180"/>
      <c r="D4227" s="181"/>
      <c r="E4227" s="180"/>
      <c r="F4227" s="182"/>
    </row>
    <row r="4228" spans="2:6" x14ac:dyDescent="0.25">
      <c r="B4228" s="176">
        <v>4217</v>
      </c>
      <c r="C4228" s="177"/>
      <c r="D4228" s="178"/>
      <c r="E4228" s="177"/>
      <c r="F4228" s="179"/>
    </row>
    <row r="4229" spans="2:6" x14ac:dyDescent="0.25">
      <c r="B4229" s="172">
        <v>4218</v>
      </c>
      <c r="C4229" s="180"/>
      <c r="D4229" s="181"/>
      <c r="E4229" s="180"/>
      <c r="F4229" s="182"/>
    </row>
    <row r="4230" spans="2:6" x14ac:dyDescent="0.25">
      <c r="B4230" s="176">
        <v>4219</v>
      </c>
      <c r="C4230" s="177"/>
      <c r="D4230" s="178"/>
      <c r="E4230" s="177"/>
      <c r="F4230" s="179"/>
    </row>
    <row r="4231" spans="2:6" x14ac:dyDescent="0.25">
      <c r="B4231" s="172">
        <v>4220</v>
      </c>
      <c r="C4231" s="180"/>
      <c r="D4231" s="181"/>
      <c r="E4231" s="180"/>
      <c r="F4231" s="182"/>
    </row>
    <row r="4232" spans="2:6" x14ac:dyDescent="0.25">
      <c r="B4232" s="176">
        <v>4221</v>
      </c>
      <c r="C4232" s="177"/>
      <c r="D4232" s="178"/>
      <c r="E4232" s="177"/>
      <c r="F4232" s="179"/>
    </row>
    <row r="4233" spans="2:6" x14ac:dyDescent="0.25">
      <c r="B4233" s="172">
        <v>4222</v>
      </c>
      <c r="C4233" s="180"/>
      <c r="D4233" s="181"/>
      <c r="E4233" s="180"/>
      <c r="F4233" s="182"/>
    </row>
    <row r="4234" spans="2:6" x14ac:dyDescent="0.25">
      <c r="B4234" s="176">
        <v>4223</v>
      </c>
      <c r="C4234" s="177"/>
      <c r="D4234" s="178"/>
      <c r="E4234" s="177"/>
      <c r="F4234" s="179"/>
    </row>
    <row r="4235" spans="2:6" x14ac:dyDescent="0.25">
      <c r="B4235" s="172">
        <v>4224</v>
      </c>
      <c r="C4235" s="180"/>
      <c r="D4235" s="181"/>
      <c r="E4235" s="180"/>
      <c r="F4235" s="182"/>
    </row>
    <row r="4236" spans="2:6" x14ac:dyDescent="0.25">
      <c r="B4236" s="176">
        <v>4225</v>
      </c>
      <c r="C4236" s="177"/>
      <c r="D4236" s="178"/>
      <c r="E4236" s="177"/>
      <c r="F4236" s="179"/>
    </row>
    <row r="4237" spans="2:6" x14ac:dyDescent="0.25">
      <c r="B4237" s="172">
        <v>4226</v>
      </c>
      <c r="C4237" s="180"/>
      <c r="D4237" s="181"/>
      <c r="E4237" s="180"/>
      <c r="F4237" s="182"/>
    </row>
    <row r="4238" spans="2:6" x14ac:dyDescent="0.25">
      <c r="B4238" s="176">
        <v>4227</v>
      </c>
      <c r="C4238" s="177"/>
      <c r="D4238" s="178"/>
      <c r="E4238" s="177"/>
      <c r="F4238" s="179"/>
    </row>
    <row r="4239" spans="2:6" x14ac:dyDescent="0.25">
      <c r="B4239" s="172">
        <v>4228</v>
      </c>
      <c r="C4239" s="180"/>
      <c r="D4239" s="181"/>
      <c r="E4239" s="180"/>
      <c r="F4239" s="182"/>
    </row>
    <row r="4240" spans="2:6" x14ac:dyDescent="0.25">
      <c r="B4240" s="176">
        <v>4229</v>
      </c>
      <c r="C4240" s="177"/>
      <c r="D4240" s="178"/>
      <c r="E4240" s="177"/>
      <c r="F4240" s="179"/>
    </row>
    <row r="4241" spans="2:6" x14ac:dyDescent="0.25">
      <c r="B4241" s="172">
        <v>4230</v>
      </c>
      <c r="C4241" s="180"/>
      <c r="D4241" s="181"/>
      <c r="E4241" s="180"/>
      <c r="F4241" s="182"/>
    </row>
    <row r="4242" spans="2:6" x14ac:dyDescent="0.25">
      <c r="B4242" s="176">
        <v>4231</v>
      </c>
      <c r="C4242" s="177"/>
      <c r="D4242" s="178"/>
      <c r="E4242" s="177"/>
      <c r="F4242" s="179"/>
    </row>
    <row r="4243" spans="2:6" x14ac:dyDescent="0.25">
      <c r="B4243" s="172">
        <v>4232</v>
      </c>
      <c r="C4243" s="180"/>
      <c r="D4243" s="181"/>
      <c r="E4243" s="180"/>
      <c r="F4243" s="182"/>
    </row>
    <row r="4244" spans="2:6" x14ac:dyDescent="0.25">
      <c r="B4244" s="176">
        <v>4233</v>
      </c>
      <c r="C4244" s="177"/>
      <c r="D4244" s="178"/>
      <c r="E4244" s="177"/>
      <c r="F4244" s="179"/>
    </row>
    <row r="4245" spans="2:6" x14ac:dyDescent="0.25">
      <c r="B4245" s="172">
        <v>4234</v>
      </c>
      <c r="C4245" s="180"/>
      <c r="D4245" s="181"/>
      <c r="E4245" s="180"/>
      <c r="F4245" s="182"/>
    </row>
    <row r="4246" spans="2:6" x14ac:dyDescent="0.25">
      <c r="B4246" s="176">
        <v>4235</v>
      </c>
      <c r="C4246" s="177"/>
      <c r="D4246" s="178"/>
      <c r="E4246" s="177"/>
      <c r="F4246" s="179"/>
    </row>
    <row r="4247" spans="2:6" x14ac:dyDescent="0.25">
      <c r="B4247" s="172">
        <v>4236</v>
      </c>
      <c r="C4247" s="180"/>
      <c r="D4247" s="181"/>
      <c r="E4247" s="180"/>
      <c r="F4247" s="182"/>
    </row>
    <row r="4248" spans="2:6" x14ac:dyDescent="0.25">
      <c r="B4248" s="176">
        <v>4237</v>
      </c>
      <c r="C4248" s="177"/>
      <c r="D4248" s="178"/>
      <c r="E4248" s="177"/>
      <c r="F4248" s="179"/>
    </row>
    <row r="4249" spans="2:6" x14ac:dyDescent="0.25">
      <c r="B4249" s="172">
        <v>4238</v>
      </c>
      <c r="C4249" s="180"/>
      <c r="D4249" s="181"/>
      <c r="E4249" s="180"/>
      <c r="F4249" s="182"/>
    </row>
    <row r="4250" spans="2:6" x14ac:dyDescent="0.25">
      <c r="B4250" s="176">
        <v>4239</v>
      </c>
      <c r="C4250" s="177"/>
      <c r="D4250" s="178"/>
      <c r="E4250" s="177"/>
      <c r="F4250" s="179"/>
    </row>
    <row r="4251" spans="2:6" x14ac:dyDescent="0.25">
      <c r="B4251" s="172">
        <v>4240</v>
      </c>
      <c r="C4251" s="180"/>
      <c r="D4251" s="181"/>
      <c r="E4251" s="180"/>
      <c r="F4251" s="182"/>
    </row>
    <row r="4252" spans="2:6" x14ac:dyDescent="0.25">
      <c r="B4252" s="176">
        <v>4241</v>
      </c>
      <c r="C4252" s="177"/>
      <c r="D4252" s="178"/>
      <c r="E4252" s="177"/>
      <c r="F4252" s="179"/>
    </row>
    <row r="4253" spans="2:6" x14ac:dyDescent="0.25">
      <c r="B4253" s="172">
        <v>4242</v>
      </c>
      <c r="C4253" s="180"/>
      <c r="D4253" s="181"/>
      <c r="E4253" s="180"/>
      <c r="F4253" s="182"/>
    </row>
    <row r="4254" spans="2:6" x14ac:dyDescent="0.25">
      <c r="B4254" s="176">
        <v>4243</v>
      </c>
      <c r="C4254" s="177"/>
      <c r="D4254" s="178"/>
      <c r="E4254" s="177"/>
      <c r="F4254" s="179"/>
    </row>
    <row r="4255" spans="2:6" x14ac:dyDescent="0.25">
      <c r="B4255" s="172">
        <v>4244</v>
      </c>
      <c r="C4255" s="180"/>
      <c r="D4255" s="181"/>
      <c r="E4255" s="180"/>
      <c r="F4255" s="182"/>
    </row>
    <row r="4256" spans="2:6" x14ac:dyDescent="0.25">
      <c r="B4256" s="176">
        <v>4245</v>
      </c>
      <c r="C4256" s="177"/>
      <c r="D4256" s="178"/>
      <c r="E4256" s="177"/>
      <c r="F4256" s="179"/>
    </row>
    <row r="4257" spans="2:6" x14ac:dyDescent="0.25">
      <c r="B4257" s="172">
        <v>4246</v>
      </c>
      <c r="C4257" s="180"/>
      <c r="D4257" s="181"/>
      <c r="E4257" s="180"/>
      <c r="F4257" s="182"/>
    </row>
    <row r="4258" spans="2:6" x14ac:dyDescent="0.25">
      <c r="B4258" s="176">
        <v>4247</v>
      </c>
      <c r="C4258" s="177"/>
      <c r="D4258" s="178"/>
      <c r="E4258" s="177"/>
      <c r="F4258" s="179"/>
    </row>
    <row r="4259" spans="2:6" x14ac:dyDescent="0.25">
      <c r="B4259" s="172">
        <v>4248</v>
      </c>
      <c r="C4259" s="180"/>
      <c r="D4259" s="181"/>
      <c r="E4259" s="180"/>
      <c r="F4259" s="182"/>
    </row>
    <row r="4260" spans="2:6" x14ac:dyDescent="0.25">
      <c r="B4260" s="176">
        <v>4249</v>
      </c>
      <c r="C4260" s="177"/>
      <c r="D4260" s="178"/>
      <c r="E4260" s="177"/>
      <c r="F4260" s="179"/>
    </row>
    <row r="4261" spans="2:6" x14ac:dyDescent="0.25">
      <c r="B4261" s="172">
        <v>4250</v>
      </c>
      <c r="C4261" s="180"/>
      <c r="D4261" s="181"/>
      <c r="E4261" s="180"/>
      <c r="F4261" s="182"/>
    </row>
    <row r="4262" spans="2:6" x14ac:dyDescent="0.25">
      <c r="B4262" s="176">
        <v>4251</v>
      </c>
      <c r="C4262" s="177"/>
      <c r="D4262" s="178"/>
      <c r="E4262" s="177"/>
      <c r="F4262" s="179"/>
    </row>
    <row r="4263" spans="2:6" x14ac:dyDescent="0.25">
      <c r="B4263" s="172">
        <v>4252</v>
      </c>
      <c r="C4263" s="180"/>
      <c r="D4263" s="181"/>
      <c r="E4263" s="180"/>
      <c r="F4263" s="182"/>
    </row>
    <row r="4264" spans="2:6" x14ac:dyDescent="0.25">
      <c r="B4264" s="176">
        <v>4253</v>
      </c>
      <c r="C4264" s="177"/>
      <c r="D4264" s="178"/>
      <c r="E4264" s="177"/>
      <c r="F4264" s="179"/>
    </row>
    <row r="4265" spans="2:6" x14ac:dyDescent="0.25">
      <c r="B4265" s="172">
        <v>4254</v>
      </c>
      <c r="C4265" s="180"/>
      <c r="D4265" s="181"/>
      <c r="E4265" s="180"/>
      <c r="F4265" s="182"/>
    </row>
    <row r="4266" spans="2:6" x14ac:dyDescent="0.25">
      <c r="B4266" s="176">
        <v>4255</v>
      </c>
      <c r="C4266" s="177"/>
      <c r="D4266" s="178"/>
      <c r="E4266" s="177"/>
      <c r="F4266" s="179"/>
    </row>
    <row r="4267" spans="2:6" x14ac:dyDescent="0.25">
      <c r="B4267" s="172">
        <v>4256</v>
      </c>
      <c r="C4267" s="180"/>
      <c r="D4267" s="181"/>
      <c r="E4267" s="180"/>
      <c r="F4267" s="182"/>
    </row>
    <row r="4268" spans="2:6" x14ac:dyDescent="0.25">
      <c r="B4268" s="176">
        <v>4257</v>
      </c>
      <c r="C4268" s="177"/>
      <c r="D4268" s="178"/>
      <c r="E4268" s="177"/>
      <c r="F4268" s="179"/>
    </row>
    <row r="4269" spans="2:6" x14ac:dyDescent="0.25">
      <c r="B4269" s="172">
        <v>4258</v>
      </c>
      <c r="C4269" s="180"/>
      <c r="D4269" s="181"/>
      <c r="E4269" s="180"/>
      <c r="F4269" s="182"/>
    </row>
    <row r="4270" spans="2:6" x14ac:dyDescent="0.25">
      <c r="B4270" s="176">
        <v>4259</v>
      </c>
      <c r="C4270" s="177"/>
      <c r="D4270" s="178"/>
      <c r="E4270" s="177"/>
      <c r="F4270" s="179"/>
    </row>
    <row r="4271" spans="2:6" x14ac:dyDescent="0.25">
      <c r="B4271" s="172">
        <v>4260</v>
      </c>
      <c r="C4271" s="180"/>
      <c r="D4271" s="181"/>
      <c r="E4271" s="180"/>
      <c r="F4271" s="182"/>
    </row>
    <row r="4272" spans="2:6" x14ac:dyDescent="0.25">
      <c r="B4272" s="176">
        <v>4261</v>
      </c>
      <c r="C4272" s="177"/>
      <c r="D4272" s="178"/>
      <c r="E4272" s="177"/>
      <c r="F4272" s="179"/>
    </row>
    <row r="4273" spans="2:6" x14ac:dyDescent="0.25">
      <c r="B4273" s="172">
        <v>4262</v>
      </c>
      <c r="C4273" s="180"/>
      <c r="D4273" s="181"/>
      <c r="E4273" s="180"/>
      <c r="F4273" s="182"/>
    </row>
    <row r="4274" spans="2:6" x14ac:dyDescent="0.25">
      <c r="B4274" s="176">
        <v>4263</v>
      </c>
      <c r="C4274" s="177"/>
      <c r="D4274" s="178"/>
      <c r="E4274" s="177"/>
      <c r="F4274" s="179"/>
    </row>
    <row r="4275" spans="2:6" x14ac:dyDescent="0.25">
      <c r="B4275" s="172">
        <v>4264</v>
      </c>
      <c r="C4275" s="180"/>
      <c r="D4275" s="181"/>
      <c r="E4275" s="180"/>
      <c r="F4275" s="182"/>
    </row>
    <row r="4276" spans="2:6" x14ac:dyDescent="0.25">
      <c r="B4276" s="176">
        <v>4265</v>
      </c>
      <c r="C4276" s="177"/>
      <c r="D4276" s="178"/>
      <c r="E4276" s="177"/>
      <c r="F4276" s="179"/>
    </row>
    <row r="4277" spans="2:6" x14ac:dyDescent="0.25">
      <c r="B4277" s="172">
        <v>4266</v>
      </c>
      <c r="C4277" s="180"/>
      <c r="D4277" s="181"/>
      <c r="E4277" s="180"/>
      <c r="F4277" s="182"/>
    </row>
    <row r="4278" spans="2:6" x14ac:dyDescent="0.25">
      <c r="B4278" s="176">
        <v>4267</v>
      </c>
      <c r="C4278" s="177"/>
      <c r="D4278" s="178"/>
      <c r="E4278" s="177"/>
      <c r="F4278" s="179"/>
    </row>
    <row r="4279" spans="2:6" x14ac:dyDescent="0.25">
      <c r="B4279" s="172">
        <v>4268</v>
      </c>
      <c r="C4279" s="180"/>
      <c r="D4279" s="181"/>
      <c r="E4279" s="180"/>
      <c r="F4279" s="182"/>
    </row>
    <row r="4280" spans="2:6" x14ac:dyDescent="0.25">
      <c r="B4280" s="176">
        <v>4269</v>
      </c>
      <c r="C4280" s="177"/>
      <c r="D4280" s="178"/>
      <c r="E4280" s="177"/>
      <c r="F4280" s="179"/>
    </row>
    <row r="4281" spans="2:6" x14ac:dyDescent="0.25">
      <c r="B4281" s="172">
        <v>4270</v>
      </c>
      <c r="C4281" s="180"/>
      <c r="D4281" s="181"/>
      <c r="E4281" s="180"/>
      <c r="F4281" s="182"/>
    </row>
    <row r="4282" spans="2:6" x14ac:dyDescent="0.25">
      <c r="B4282" s="176">
        <v>4271</v>
      </c>
      <c r="C4282" s="177"/>
      <c r="D4282" s="178"/>
      <c r="E4282" s="177"/>
      <c r="F4282" s="179"/>
    </row>
    <row r="4283" spans="2:6" x14ac:dyDescent="0.25">
      <c r="B4283" s="172">
        <v>4272</v>
      </c>
      <c r="C4283" s="180"/>
      <c r="D4283" s="181"/>
      <c r="E4283" s="180"/>
      <c r="F4283" s="182"/>
    </row>
    <row r="4284" spans="2:6" x14ac:dyDescent="0.25">
      <c r="B4284" s="176">
        <v>4273</v>
      </c>
      <c r="C4284" s="177"/>
      <c r="D4284" s="178"/>
      <c r="E4284" s="177"/>
      <c r="F4284" s="179"/>
    </row>
    <row r="4285" spans="2:6" x14ac:dyDescent="0.25">
      <c r="B4285" s="172">
        <v>4274</v>
      </c>
      <c r="C4285" s="180"/>
      <c r="D4285" s="181"/>
      <c r="E4285" s="180"/>
      <c r="F4285" s="182"/>
    </row>
    <row r="4286" spans="2:6" x14ac:dyDescent="0.25">
      <c r="B4286" s="176">
        <v>4275</v>
      </c>
      <c r="C4286" s="177"/>
      <c r="D4286" s="178"/>
      <c r="E4286" s="177"/>
      <c r="F4286" s="179"/>
    </row>
    <row r="4287" spans="2:6" x14ac:dyDescent="0.25">
      <c r="B4287" s="172">
        <v>4276</v>
      </c>
      <c r="C4287" s="180"/>
      <c r="D4287" s="181"/>
      <c r="E4287" s="180"/>
      <c r="F4287" s="182"/>
    </row>
    <row r="4288" spans="2:6" x14ac:dyDescent="0.25">
      <c r="B4288" s="176">
        <v>4277</v>
      </c>
      <c r="C4288" s="177"/>
      <c r="D4288" s="178"/>
      <c r="E4288" s="177"/>
      <c r="F4288" s="179"/>
    </row>
    <row r="4289" spans="2:6" x14ac:dyDescent="0.25">
      <c r="B4289" s="172">
        <v>4278</v>
      </c>
      <c r="C4289" s="180"/>
      <c r="D4289" s="181"/>
      <c r="E4289" s="180"/>
      <c r="F4289" s="182"/>
    </row>
    <row r="4290" spans="2:6" x14ac:dyDescent="0.25">
      <c r="B4290" s="176">
        <v>4279</v>
      </c>
      <c r="C4290" s="177"/>
      <c r="D4290" s="178"/>
      <c r="E4290" s="177"/>
      <c r="F4290" s="179"/>
    </row>
    <row r="4291" spans="2:6" x14ac:dyDescent="0.25">
      <c r="B4291" s="172">
        <v>4280</v>
      </c>
      <c r="C4291" s="180"/>
      <c r="D4291" s="181"/>
      <c r="E4291" s="180"/>
      <c r="F4291" s="182"/>
    </row>
    <row r="4292" spans="2:6" x14ac:dyDescent="0.25">
      <c r="B4292" s="176">
        <v>4281</v>
      </c>
      <c r="C4292" s="177"/>
      <c r="D4292" s="178"/>
      <c r="E4292" s="177"/>
      <c r="F4292" s="179"/>
    </row>
    <row r="4293" spans="2:6" x14ac:dyDescent="0.25">
      <c r="B4293" s="172">
        <v>4282</v>
      </c>
      <c r="C4293" s="180"/>
      <c r="D4293" s="181"/>
      <c r="E4293" s="180"/>
      <c r="F4293" s="182"/>
    </row>
    <row r="4294" spans="2:6" x14ac:dyDescent="0.25">
      <c r="B4294" s="176">
        <v>4283</v>
      </c>
      <c r="C4294" s="177"/>
      <c r="D4294" s="178"/>
      <c r="E4294" s="177"/>
      <c r="F4294" s="179"/>
    </row>
    <row r="4295" spans="2:6" x14ac:dyDescent="0.25">
      <c r="B4295" s="172">
        <v>4284</v>
      </c>
      <c r="C4295" s="180"/>
      <c r="D4295" s="181"/>
      <c r="E4295" s="180"/>
      <c r="F4295" s="182"/>
    </row>
    <row r="4296" spans="2:6" x14ac:dyDescent="0.25">
      <c r="B4296" s="176">
        <v>4285</v>
      </c>
      <c r="C4296" s="177"/>
      <c r="D4296" s="178"/>
      <c r="E4296" s="177"/>
      <c r="F4296" s="179"/>
    </row>
    <row r="4297" spans="2:6" x14ac:dyDescent="0.25">
      <c r="B4297" s="172">
        <v>4286</v>
      </c>
      <c r="C4297" s="180"/>
      <c r="D4297" s="181"/>
      <c r="E4297" s="180"/>
      <c r="F4297" s="182"/>
    </row>
    <row r="4298" spans="2:6" x14ac:dyDescent="0.25">
      <c r="B4298" s="176">
        <v>4287</v>
      </c>
      <c r="C4298" s="177"/>
      <c r="D4298" s="178"/>
      <c r="E4298" s="177"/>
      <c r="F4298" s="179"/>
    </row>
    <row r="4299" spans="2:6" x14ac:dyDescent="0.25">
      <c r="B4299" s="172">
        <v>4288</v>
      </c>
      <c r="C4299" s="180"/>
      <c r="D4299" s="181"/>
      <c r="E4299" s="180"/>
      <c r="F4299" s="182"/>
    </row>
    <row r="4300" spans="2:6" x14ac:dyDescent="0.25">
      <c r="B4300" s="176">
        <v>4289</v>
      </c>
      <c r="C4300" s="177"/>
      <c r="D4300" s="178"/>
      <c r="E4300" s="177"/>
      <c r="F4300" s="179"/>
    </row>
    <row r="4301" spans="2:6" x14ac:dyDescent="0.25">
      <c r="B4301" s="172">
        <v>4290</v>
      </c>
      <c r="C4301" s="180"/>
      <c r="D4301" s="181"/>
      <c r="E4301" s="180"/>
      <c r="F4301" s="182"/>
    </row>
    <row r="4302" spans="2:6" x14ac:dyDescent="0.25">
      <c r="B4302" s="176">
        <v>4291</v>
      </c>
      <c r="C4302" s="177"/>
      <c r="D4302" s="178"/>
      <c r="E4302" s="177"/>
      <c r="F4302" s="179"/>
    </row>
    <row r="4303" spans="2:6" x14ac:dyDescent="0.25">
      <c r="B4303" s="172">
        <v>4292</v>
      </c>
      <c r="C4303" s="180"/>
      <c r="D4303" s="181"/>
      <c r="E4303" s="180"/>
      <c r="F4303" s="182"/>
    </row>
    <row r="4304" spans="2:6" x14ac:dyDescent="0.25">
      <c r="B4304" s="176">
        <v>4293</v>
      </c>
      <c r="C4304" s="177"/>
      <c r="D4304" s="178"/>
      <c r="E4304" s="177"/>
      <c r="F4304" s="179"/>
    </row>
    <row r="4305" spans="2:6" x14ac:dyDescent="0.25">
      <c r="B4305" s="172">
        <v>4294</v>
      </c>
      <c r="C4305" s="180"/>
      <c r="D4305" s="181"/>
      <c r="E4305" s="180"/>
      <c r="F4305" s="182"/>
    </row>
    <row r="4306" spans="2:6" x14ac:dyDescent="0.25">
      <c r="B4306" s="176">
        <v>4295</v>
      </c>
      <c r="C4306" s="177"/>
      <c r="D4306" s="178"/>
      <c r="E4306" s="177"/>
      <c r="F4306" s="179"/>
    </row>
    <row r="4307" spans="2:6" x14ac:dyDescent="0.25">
      <c r="B4307" s="172">
        <v>4296</v>
      </c>
      <c r="C4307" s="180"/>
      <c r="D4307" s="181"/>
      <c r="E4307" s="180"/>
      <c r="F4307" s="182"/>
    </row>
    <row r="4308" spans="2:6" x14ac:dyDescent="0.25">
      <c r="B4308" s="176">
        <v>4297</v>
      </c>
      <c r="C4308" s="177"/>
      <c r="D4308" s="178"/>
      <c r="E4308" s="177"/>
      <c r="F4308" s="179"/>
    </row>
    <row r="4309" spans="2:6" x14ac:dyDescent="0.25">
      <c r="B4309" s="172">
        <v>4298</v>
      </c>
      <c r="C4309" s="180"/>
      <c r="D4309" s="181"/>
      <c r="E4309" s="180"/>
      <c r="F4309" s="182"/>
    </row>
    <row r="4310" spans="2:6" x14ac:dyDescent="0.25">
      <c r="B4310" s="176">
        <v>4299</v>
      </c>
      <c r="C4310" s="177"/>
      <c r="D4310" s="178"/>
      <c r="E4310" s="177"/>
      <c r="F4310" s="179"/>
    </row>
    <row r="4311" spans="2:6" x14ac:dyDescent="0.25">
      <c r="B4311" s="172">
        <v>4300</v>
      </c>
      <c r="C4311" s="180"/>
      <c r="D4311" s="181"/>
      <c r="E4311" s="180"/>
      <c r="F4311" s="182"/>
    </row>
    <row r="4312" spans="2:6" x14ac:dyDescent="0.25">
      <c r="B4312" s="176">
        <v>4301</v>
      </c>
      <c r="C4312" s="177"/>
      <c r="D4312" s="178"/>
      <c r="E4312" s="177"/>
      <c r="F4312" s="179"/>
    </row>
    <row r="4313" spans="2:6" x14ac:dyDescent="0.25">
      <c r="B4313" s="172">
        <v>4302</v>
      </c>
      <c r="C4313" s="180"/>
      <c r="D4313" s="181"/>
      <c r="E4313" s="180"/>
      <c r="F4313" s="182"/>
    </row>
    <row r="4314" spans="2:6" x14ac:dyDescent="0.25">
      <c r="B4314" s="176">
        <v>4303</v>
      </c>
      <c r="C4314" s="177"/>
      <c r="D4314" s="178"/>
      <c r="E4314" s="177"/>
      <c r="F4314" s="179"/>
    </row>
    <row r="4315" spans="2:6" x14ac:dyDescent="0.25">
      <c r="B4315" s="172">
        <v>4304</v>
      </c>
      <c r="C4315" s="180"/>
      <c r="D4315" s="181"/>
      <c r="E4315" s="180"/>
      <c r="F4315" s="182"/>
    </row>
    <row r="4316" spans="2:6" x14ac:dyDescent="0.25">
      <c r="B4316" s="176">
        <v>4305</v>
      </c>
      <c r="C4316" s="177"/>
      <c r="D4316" s="178"/>
      <c r="E4316" s="177"/>
      <c r="F4316" s="179"/>
    </row>
    <row r="4317" spans="2:6" x14ac:dyDescent="0.25">
      <c r="B4317" s="172">
        <v>4306</v>
      </c>
      <c r="C4317" s="180"/>
      <c r="D4317" s="181"/>
      <c r="E4317" s="180"/>
      <c r="F4317" s="182"/>
    </row>
    <row r="4318" spans="2:6" x14ac:dyDescent="0.25">
      <c r="B4318" s="176">
        <v>4307</v>
      </c>
      <c r="C4318" s="177"/>
      <c r="D4318" s="178"/>
      <c r="E4318" s="177"/>
      <c r="F4318" s="179"/>
    </row>
    <row r="4319" spans="2:6" x14ac:dyDescent="0.25">
      <c r="B4319" s="172">
        <v>4308</v>
      </c>
      <c r="C4319" s="180"/>
      <c r="D4319" s="181"/>
      <c r="E4319" s="180"/>
      <c r="F4319" s="182"/>
    </row>
    <row r="4320" spans="2:6" x14ac:dyDescent="0.25">
      <c r="B4320" s="176">
        <v>4309</v>
      </c>
      <c r="C4320" s="177"/>
      <c r="D4320" s="178"/>
      <c r="E4320" s="177"/>
      <c r="F4320" s="179"/>
    </row>
    <row r="4321" spans="2:6" x14ac:dyDescent="0.25">
      <c r="B4321" s="172">
        <v>4310</v>
      </c>
      <c r="C4321" s="180"/>
      <c r="D4321" s="181"/>
      <c r="E4321" s="180"/>
      <c r="F4321" s="182"/>
    </row>
    <row r="4322" spans="2:6" x14ac:dyDescent="0.25">
      <c r="B4322" s="176">
        <v>4311</v>
      </c>
      <c r="C4322" s="177"/>
      <c r="D4322" s="178"/>
      <c r="E4322" s="177"/>
      <c r="F4322" s="179"/>
    </row>
    <row r="4323" spans="2:6" x14ac:dyDescent="0.25">
      <c r="B4323" s="172">
        <v>4312</v>
      </c>
      <c r="C4323" s="180"/>
      <c r="D4323" s="181"/>
      <c r="E4323" s="180"/>
      <c r="F4323" s="182"/>
    </row>
    <row r="4324" spans="2:6" x14ac:dyDescent="0.25">
      <c r="B4324" s="176">
        <v>4313</v>
      </c>
      <c r="C4324" s="177"/>
      <c r="D4324" s="178"/>
      <c r="E4324" s="177"/>
      <c r="F4324" s="179"/>
    </row>
    <row r="4325" spans="2:6" x14ac:dyDescent="0.25">
      <c r="B4325" s="172">
        <v>4314</v>
      </c>
      <c r="C4325" s="180"/>
      <c r="D4325" s="181"/>
      <c r="E4325" s="180"/>
      <c r="F4325" s="182"/>
    </row>
    <row r="4326" spans="2:6" x14ac:dyDescent="0.25">
      <c r="B4326" s="176">
        <v>4315</v>
      </c>
      <c r="C4326" s="177"/>
      <c r="D4326" s="178"/>
      <c r="E4326" s="177"/>
      <c r="F4326" s="179"/>
    </row>
    <row r="4327" spans="2:6" x14ac:dyDescent="0.25">
      <c r="B4327" s="172">
        <v>4316</v>
      </c>
      <c r="C4327" s="180"/>
      <c r="D4327" s="181"/>
      <c r="E4327" s="180"/>
      <c r="F4327" s="182"/>
    </row>
    <row r="4328" spans="2:6" x14ac:dyDescent="0.25">
      <c r="B4328" s="176">
        <v>4317</v>
      </c>
      <c r="C4328" s="177"/>
      <c r="D4328" s="178"/>
      <c r="E4328" s="177"/>
      <c r="F4328" s="179"/>
    </row>
    <row r="4329" spans="2:6" x14ac:dyDescent="0.25">
      <c r="B4329" s="172">
        <v>4318</v>
      </c>
      <c r="C4329" s="180"/>
      <c r="D4329" s="181"/>
      <c r="E4329" s="180"/>
      <c r="F4329" s="182"/>
    </row>
    <row r="4330" spans="2:6" x14ac:dyDescent="0.25">
      <c r="B4330" s="176">
        <v>4319</v>
      </c>
      <c r="C4330" s="177"/>
      <c r="D4330" s="178"/>
      <c r="E4330" s="177"/>
      <c r="F4330" s="179"/>
    </row>
    <row r="4331" spans="2:6" x14ac:dyDescent="0.25">
      <c r="B4331" s="172">
        <v>4320</v>
      </c>
      <c r="C4331" s="180"/>
      <c r="D4331" s="181"/>
      <c r="E4331" s="180"/>
      <c r="F4331" s="182"/>
    </row>
    <row r="4332" spans="2:6" x14ac:dyDescent="0.25">
      <c r="B4332" s="176">
        <v>4321</v>
      </c>
      <c r="C4332" s="177"/>
      <c r="D4332" s="178"/>
      <c r="E4332" s="177"/>
      <c r="F4332" s="179"/>
    </row>
    <row r="4333" spans="2:6" x14ac:dyDescent="0.25">
      <c r="B4333" s="172">
        <v>4322</v>
      </c>
      <c r="C4333" s="180"/>
      <c r="D4333" s="181"/>
      <c r="E4333" s="180"/>
      <c r="F4333" s="182"/>
    </row>
    <row r="4334" spans="2:6" x14ac:dyDescent="0.25">
      <c r="B4334" s="176">
        <v>4323</v>
      </c>
      <c r="C4334" s="177"/>
      <c r="D4334" s="178"/>
      <c r="E4334" s="177"/>
      <c r="F4334" s="179"/>
    </row>
    <row r="4335" spans="2:6" x14ac:dyDescent="0.25">
      <c r="B4335" s="172">
        <v>4324</v>
      </c>
      <c r="C4335" s="180"/>
      <c r="D4335" s="181"/>
      <c r="E4335" s="180"/>
      <c r="F4335" s="182"/>
    </row>
    <row r="4336" spans="2:6" x14ac:dyDescent="0.25">
      <c r="B4336" s="176">
        <v>4325</v>
      </c>
      <c r="C4336" s="177"/>
      <c r="D4336" s="178"/>
      <c r="E4336" s="177"/>
      <c r="F4336" s="179"/>
    </row>
    <row r="4337" spans="2:6" x14ac:dyDescent="0.25">
      <c r="B4337" s="172">
        <v>4326</v>
      </c>
      <c r="C4337" s="180"/>
      <c r="D4337" s="181"/>
      <c r="E4337" s="180"/>
      <c r="F4337" s="182"/>
    </row>
    <row r="4338" spans="2:6" x14ac:dyDescent="0.25">
      <c r="B4338" s="176">
        <v>4327</v>
      </c>
      <c r="C4338" s="177"/>
      <c r="D4338" s="178"/>
      <c r="E4338" s="177"/>
      <c r="F4338" s="179"/>
    </row>
    <row r="4339" spans="2:6" x14ac:dyDescent="0.25">
      <c r="B4339" s="172">
        <v>4328</v>
      </c>
      <c r="C4339" s="180"/>
      <c r="D4339" s="181"/>
      <c r="E4339" s="180"/>
      <c r="F4339" s="182"/>
    </row>
    <row r="4340" spans="2:6" x14ac:dyDescent="0.25">
      <c r="B4340" s="176">
        <v>4329</v>
      </c>
      <c r="C4340" s="177"/>
      <c r="D4340" s="178"/>
      <c r="E4340" s="177"/>
      <c r="F4340" s="179"/>
    </row>
    <row r="4341" spans="2:6" x14ac:dyDescent="0.25">
      <c r="B4341" s="172">
        <v>4330</v>
      </c>
      <c r="C4341" s="180"/>
      <c r="D4341" s="181"/>
      <c r="E4341" s="180"/>
      <c r="F4341" s="182"/>
    </row>
    <row r="4342" spans="2:6" x14ac:dyDescent="0.25">
      <c r="B4342" s="176">
        <v>4331</v>
      </c>
      <c r="C4342" s="177"/>
      <c r="D4342" s="178"/>
      <c r="E4342" s="177"/>
      <c r="F4342" s="179"/>
    </row>
    <row r="4343" spans="2:6" x14ac:dyDescent="0.25">
      <c r="B4343" s="172">
        <v>4332</v>
      </c>
      <c r="C4343" s="180"/>
      <c r="D4343" s="181"/>
      <c r="E4343" s="180"/>
      <c r="F4343" s="182"/>
    </row>
    <row r="4344" spans="2:6" x14ac:dyDescent="0.25">
      <c r="B4344" s="176">
        <v>4333</v>
      </c>
      <c r="C4344" s="177"/>
      <c r="D4344" s="178"/>
      <c r="E4344" s="177"/>
      <c r="F4344" s="179"/>
    </row>
    <row r="4345" spans="2:6" x14ac:dyDescent="0.25">
      <c r="B4345" s="172">
        <v>4334</v>
      </c>
      <c r="C4345" s="180"/>
      <c r="D4345" s="181"/>
      <c r="E4345" s="180"/>
      <c r="F4345" s="182"/>
    </row>
    <row r="4346" spans="2:6" x14ac:dyDescent="0.25">
      <c r="B4346" s="176">
        <v>4335</v>
      </c>
      <c r="C4346" s="177"/>
      <c r="D4346" s="178"/>
      <c r="E4346" s="177"/>
      <c r="F4346" s="179"/>
    </row>
    <row r="4347" spans="2:6" x14ac:dyDescent="0.25">
      <c r="B4347" s="172">
        <v>4336</v>
      </c>
      <c r="C4347" s="180"/>
      <c r="D4347" s="181"/>
      <c r="E4347" s="180"/>
      <c r="F4347" s="182"/>
    </row>
    <row r="4348" spans="2:6" x14ac:dyDescent="0.25">
      <c r="B4348" s="176">
        <v>4337</v>
      </c>
      <c r="C4348" s="177"/>
      <c r="D4348" s="178"/>
      <c r="E4348" s="177"/>
      <c r="F4348" s="179"/>
    </row>
    <row r="4349" spans="2:6" x14ac:dyDescent="0.25">
      <c r="B4349" s="172">
        <v>4338</v>
      </c>
      <c r="C4349" s="180"/>
      <c r="D4349" s="181"/>
      <c r="E4349" s="180"/>
      <c r="F4349" s="182"/>
    </row>
    <row r="4350" spans="2:6" x14ac:dyDescent="0.25">
      <c r="B4350" s="176">
        <v>4339</v>
      </c>
      <c r="C4350" s="177"/>
      <c r="D4350" s="178"/>
      <c r="E4350" s="177"/>
      <c r="F4350" s="179"/>
    </row>
    <row r="4351" spans="2:6" x14ac:dyDescent="0.25">
      <c r="B4351" s="172">
        <v>4340</v>
      </c>
      <c r="C4351" s="180"/>
      <c r="D4351" s="181"/>
      <c r="E4351" s="180"/>
      <c r="F4351" s="182"/>
    </row>
    <row r="4352" spans="2:6" x14ac:dyDescent="0.25">
      <c r="B4352" s="176">
        <v>4341</v>
      </c>
      <c r="C4352" s="177"/>
      <c r="D4352" s="178"/>
      <c r="E4352" s="177"/>
      <c r="F4352" s="179"/>
    </row>
    <row r="4353" spans="2:6" x14ac:dyDescent="0.25">
      <c r="B4353" s="172">
        <v>4342</v>
      </c>
      <c r="C4353" s="180"/>
      <c r="D4353" s="181"/>
      <c r="E4353" s="180"/>
      <c r="F4353" s="182"/>
    </row>
    <row r="4354" spans="2:6" x14ac:dyDescent="0.25">
      <c r="B4354" s="176">
        <v>4343</v>
      </c>
      <c r="C4354" s="177"/>
      <c r="D4354" s="178"/>
      <c r="E4354" s="177"/>
      <c r="F4354" s="179"/>
    </row>
    <row r="4355" spans="2:6" x14ac:dyDescent="0.25">
      <c r="B4355" s="172">
        <v>4344</v>
      </c>
      <c r="C4355" s="180"/>
      <c r="D4355" s="181"/>
      <c r="E4355" s="180"/>
      <c r="F4355" s="182"/>
    </row>
    <row r="4356" spans="2:6" x14ac:dyDescent="0.25">
      <c r="B4356" s="176">
        <v>4345</v>
      </c>
      <c r="C4356" s="177"/>
      <c r="D4356" s="178"/>
      <c r="E4356" s="177"/>
      <c r="F4356" s="179"/>
    </row>
    <row r="4357" spans="2:6" x14ac:dyDescent="0.25">
      <c r="B4357" s="172">
        <v>4346</v>
      </c>
      <c r="C4357" s="180"/>
      <c r="D4357" s="181"/>
      <c r="E4357" s="180"/>
      <c r="F4357" s="182"/>
    </row>
    <row r="4358" spans="2:6" x14ac:dyDescent="0.25">
      <c r="B4358" s="176">
        <v>4347</v>
      </c>
      <c r="C4358" s="177"/>
      <c r="D4358" s="178"/>
      <c r="E4358" s="177"/>
      <c r="F4358" s="179"/>
    </row>
    <row r="4359" spans="2:6" x14ac:dyDescent="0.25">
      <c r="B4359" s="172">
        <v>4348</v>
      </c>
      <c r="C4359" s="180"/>
      <c r="D4359" s="181"/>
      <c r="E4359" s="180"/>
      <c r="F4359" s="182"/>
    </row>
    <row r="4360" spans="2:6" x14ac:dyDescent="0.25">
      <c r="B4360" s="176">
        <v>4349</v>
      </c>
      <c r="C4360" s="177"/>
      <c r="D4360" s="178"/>
      <c r="E4360" s="177"/>
      <c r="F4360" s="179"/>
    </row>
    <row r="4361" spans="2:6" x14ac:dyDescent="0.25">
      <c r="B4361" s="172">
        <v>4350</v>
      </c>
      <c r="C4361" s="180"/>
      <c r="D4361" s="181"/>
      <c r="E4361" s="180"/>
      <c r="F4361" s="182"/>
    </row>
    <row r="4362" spans="2:6" x14ac:dyDescent="0.25">
      <c r="B4362" s="176">
        <v>4351</v>
      </c>
      <c r="C4362" s="177"/>
      <c r="D4362" s="178"/>
      <c r="E4362" s="177"/>
      <c r="F4362" s="179"/>
    </row>
    <row r="4363" spans="2:6" x14ac:dyDescent="0.25">
      <c r="B4363" s="172">
        <v>4352</v>
      </c>
      <c r="C4363" s="180"/>
      <c r="D4363" s="181"/>
      <c r="E4363" s="180"/>
      <c r="F4363" s="182"/>
    </row>
    <row r="4364" spans="2:6" x14ac:dyDescent="0.25">
      <c r="B4364" s="176">
        <v>4353</v>
      </c>
      <c r="C4364" s="177"/>
      <c r="D4364" s="178"/>
      <c r="E4364" s="177"/>
      <c r="F4364" s="179"/>
    </row>
    <row r="4365" spans="2:6" x14ac:dyDescent="0.25">
      <c r="B4365" s="172">
        <v>4354</v>
      </c>
      <c r="C4365" s="180"/>
      <c r="D4365" s="181"/>
      <c r="E4365" s="180"/>
      <c r="F4365" s="182"/>
    </row>
    <row r="4366" spans="2:6" x14ac:dyDescent="0.25">
      <c r="B4366" s="176">
        <v>4355</v>
      </c>
      <c r="C4366" s="177"/>
      <c r="D4366" s="178"/>
      <c r="E4366" s="177"/>
      <c r="F4366" s="179"/>
    </row>
    <row r="4367" spans="2:6" x14ac:dyDescent="0.25">
      <c r="B4367" s="172">
        <v>4356</v>
      </c>
      <c r="C4367" s="180"/>
      <c r="D4367" s="181"/>
      <c r="E4367" s="180"/>
      <c r="F4367" s="182"/>
    </row>
    <row r="4368" spans="2:6" x14ac:dyDescent="0.25">
      <c r="B4368" s="176">
        <v>4357</v>
      </c>
      <c r="C4368" s="177"/>
      <c r="D4368" s="178"/>
      <c r="E4368" s="177"/>
      <c r="F4368" s="179"/>
    </row>
    <row r="4369" spans="2:6" x14ac:dyDescent="0.25">
      <c r="B4369" s="172">
        <v>4358</v>
      </c>
      <c r="C4369" s="180"/>
      <c r="D4369" s="181"/>
      <c r="E4369" s="180"/>
      <c r="F4369" s="182"/>
    </row>
    <row r="4370" spans="2:6" x14ac:dyDescent="0.25">
      <c r="B4370" s="176">
        <v>4359</v>
      </c>
      <c r="C4370" s="177"/>
      <c r="D4370" s="178"/>
      <c r="E4370" s="177"/>
      <c r="F4370" s="179"/>
    </row>
    <row r="4371" spans="2:6" x14ac:dyDescent="0.25">
      <c r="B4371" s="172">
        <v>4360</v>
      </c>
      <c r="C4371" s="180"/>
      <c r="D4371" s="181"/>
      <c r="E4371" s="180"/>
      <c r="F4371" s="182"/>
    </row>
    <row r="4372" spans="2:6" x14ac:dyDescent="0.25">
      <c r="B4372" s="176">
        <v>4361</v>
      </c>
      <c r="C4372" s="177"/>
      <c r="D4372" s="178"/>
      <c r="E4372" s="177"/>
      <c r="F4372" s="179"/>
    </row>
    <row r="4373" spans="2:6" x14ac:dyDescent="0.25">
      <c r="B4373" s="172">
        <v>4362</v>
      </c>
      <c r="C4373" s="180"/>
      <c r="D4373" s="181"/>
      <c r="E4373" s="180"/>
      <c r="F4373" s="182"/>
    </row>
    <row r="4374" spans="2:6" x14ac:dyDescent="0.25">
      <c r="B4374" s="176">
        <v>4363</v>
      </c>
      <c r="C4374" s="177"/>
      <c r="D4374" s="178"/>
      <c r="E4374" s="177"/>
      <c r="F4374" s="179"/>
    </row>
    <row r="4375" spans="2:6" x14ac:dyDescent="0.25">
      <c r="B4375" s="172">
        <v>4364</v>
      </c>
      <c r="C4375" s="180"/>
      <c r="D4375" s="181"/>
      <c r="E4375" s="180"/>
      <c r="F4375" s="182"/>
    </row>
    <row r="4376" spans="2:6" x14ac:dyDescent="0.25">
      <c r="B4376" s="176">
        <v>4365</v>
      </c>
      <c r="C4376" s="177"/>
      <c r="D4376" s="178"/>
      <c r="E4376" s="177"/>
      <c r="F4376" s="179"/>
    </row>
    <row r="4377" spans="2:6" x14ac:dyDescent="0.25">
      <c r="B4377" s="172">
        <v>4366</v>
      </c>
      <c r="C4377" s="180"/>
      <c r="D4377" s="181"/>
      <c r="E4377" s="180"/>
      <c r="F4377" s="182"/>
    </row>
    <row r="4378" spans="2:6" x14ac:dyDescent="0.25">
      <c r="B4378" s="176">
        <v>4367</v>
      </c>
      <c r="C4378" s="177"/>
      <c r="D4378" s="178"/>
      <c r="E4378" s="177"/>
      <c r="F4378" s="179"/>
    </row>
    <row r="4379" spans="2:6" x14ac:dyDescent="0.25">
      <c r="B4379" s="172">
        <v>4368</v>
      </c>
      <c r="C4379" s="180"/>
      <c r="D4379" s="181"/>
      <c r="E4379" s="180"/>
      <c r="F4379" s="182"/>
    </row>
    <row r="4380" spans="2:6" x14ac:dyDescent="0.25">
      <c r="B4380" s="176">
        <v>4369</v>
      </c>
      <c r="C4380" s="177"/>
      <c r="D4380" s="178"/>
      <c r="E4380" s="177"/>
      <c r="F4380" s="179"/>
    </row>
    <row r="4381" spans="2:6" x14ac:dyDescent="0.25">
      <c r="B4381" s="172">
        <v>4370</v>
      </c>
      <c r="C4381" s="180"/>
      <c r="D4381" s="181"/>
      <c r="E4381" s="180"/>
      <c r="F4381" s="182"/>
    </row>
    <row r="4382" spans="2:6" x14ac:dyDescent="0.25">
      <c r="B4382" s="176">
        <v>4371</v>
      </c>
      <c r="C4382" s="177"/>
      <c r="D4382" s="178"/>
      <c r="E4382" s="177"/>
      <c r="F4382" s="179"/>
    </row>
    <row r="4383" spans="2:6" x14ac:dyDescent="0.25">
      <c r="B4383" s="172">
        <v>4372</v>
      </c>
      <c r="C4383" s="180"/>
      <c r="D4383" s="181"/>
      <c r="E4383" s="180"/>
      <c r="F4383" s="182"/>
    </row>
    <row r="4384" spans="2:6" x14ac:dyDescent="0.25">
      <c r="B4384" s="176">
        <v>4373</v>
      </c>
      <c r="C4384" s="177"/>
      <c r="D4384" s="178"/>
      <c r="E4384" s="177"/>
      <c r="F4384" s="179"/>
    </row>
    <row r="4385" spans="2:6" x14ac:dyDescent="0.25">
      <c r="B4385" s="172">
        <v>4374</v>
      </c>
      <c r="C4385" s="180"/>
      <c r="D4385" s="181"/>
      <c r="E4385" s="180"/>
      <c r="F4385" s="182"/>
    </row>
    <row r="4386" spans="2:6" x14ac:dyDescent="0.25">
      <c r="B4386" s="176">
        <v>4375</v>
      </c>
      <c r="C4386" s="177"/>
      <c r="D4386" s="178"/>
      <c r="E4386" s="177"/>
      <c r="F4386" s="179"/>
    </row>
    <row r="4387" spans="2:6" x14ac:dyDescent="0.25">
      <c r="B4387" s="172">
        <v>4376</v>
      </c>
      <c r="C4387" s="180"/>
      <c r="D4387" s="181"/>
      <c r="E4387" s="180"/>
      <c r="F4387" s="182"/>
    </row>
    <row r="4388" spans="2:6" x14ac:dyDescent="0.25">
      <c r="B4388" s="176">
        <v>4377</v>
      </c>
      <c r="C4388" s="177"/>
      <c r="D4388" s="178"/>
      <c r="E4388" s="177"/>
      <c r="F4388" s="179"/>
    </row>
    <row r="4389" spans="2:6" x14ac:dyDescent="0.25">
      <c r="B4389" s="172">
        <v>4378</v>
      </c>
      <c r="C4389" s="180"/>
      <c r="D4389" s="181"/>
      <c r="E4389" s="180"/>
      <c r="F4389" s="182"/>
    </row>
    <row r="4390" spans="2:6" x14ac:dyDescent="0.25">
      <c r="B4390" s="176">
        <v>4379</v>
      </c>
      <c r="C4390" s="177"/>
      <c r="D4390" s="178"/>
      <c r="E4390" s="177"/>
      <c r="F4390" s="179"/>
    </row>
    <row r="4391" spans="2:6" x14ac:dyDescent="0.25">
      <c r="B4391" s="172">
        <v>4380</v>
      </c>
      <c r="C4391" s="180"/>
      <c r="D4391" s="181"/>
      <c r="E4391" s="180"/>
      <c r="F4391" s="182"/>
    </row>
    <row r="4392" spans="2:6" x14ac:dyDescent="0.25">
      <c r="B4392" s="176">
        <v>4381</v>
      </c>
      <c r="C4392" s="177"/>
      <c r="D4392" s="178"/>
      <c r="E4392" s="177"/>
      <c r="F4392" s="179"/>
    </row>
    <row r="4393" spans="2:6" x14ac:dyDescent="0.25">
      <c r="B4393" s="172">
        <v>4382</v>
      </c>
      <c r="C4393" s="180"/>
      <c r="D4393" s="181"/>
      <c r="E4393" s="180"/>
      <c r="F4393" s="182"/>
    </row>
    <row r="4394" spans="2:6" x14ac:dyDescent="0.25">
      <c r="B4394" s="176">
        <v>4383</v>
      </c>
      <c r="C4394" s="177"/>
      <c r="D4394" s="178"/>
      <c r="E4394" s="177"/>
      <c r="F4394" s="179"/>
    </row>
    <row r="4395" spans="2:6" x14ac:dyDescent="0.25">
      <c r="B4395" s="172">
        <v>4384</v>
      </c>
      <c r="C4395" s="180"/>
      <c r="D4395" s="181"/>
      <c r="E4395" s="180"/>
      <c r="F4395" s="182"/>
    </row>
    <row r="4396" spans="2:6" x14ac:dyDescent="0.25">
      <c r="B4396" s="176">
        <v>4385</v>
      </c>
      <c r="C4396" s="177"/>
      <c r="D4396" s="178"/>
      <c r="E4396" s="177"/>
      <c r="F4396" s="179"/>
    </row>
    <row r="4397" spans="2:6" x14ac:dyDescent="0.25">
      <c r="B4397" s="172">
        <v>4386</v>
      </c>
      <c r="C4397" s="180"/>
      <c r="D4397" s="181"/>
      <c r="E4397" s="180"/>
      <c r="F4397" s="182"/>
    </row>
    <row r="4398" spans="2:6" x14ac:dyDescent="0.25">
      <c r="B4398" s="176">
        <v>4387</v>
      </c>
      <c r="C4398" s="177"/>
      <c r="D4398" s="178"/>
      <c r="E4398" s="177"/>
      <c r="F4398" s="179"/>
    </row>
    <row r="4399" spans="2:6" x14ac:dyDescent="0.25">
      <c r="B4399" s="172">
        <v>4388</v>
      </c>
      <c r="C4399" s="180"/>
      <c r="D4399" s="181"/>
      <c r="E4399" s="180"/>
      <c r="F4399" s="182"/>
    </row>
    <row r="4400" spans="2:6" x14ac:dyDescent="0.25">
      <c r="B4400" s="176">
        <v>4389</v>
      </c>
      <c r="C4400" s="177"/>
      <c r="D4400" s="178"/>
      <c r="E4400" s="177"/>
      <c r="F4400" s="179"/>
    </row>
    <row r="4401" spans="2:6" x14ac:dyDescent="0.25">
      <c r="B4401" s="172">
        <v>4390</v>
      </c>
      <c r="C4401" s="180"/>
      <c r="D4401" s="181"/>
      <c r="E4401" s="180"/>
      <c r="F4401" s="182"/>
    </row>
    <row r="4402" spans="2:6" x14ac:dyDescent="0.25">
      <c r="B4402" s="176">
        <v>4391</v>
      </c>
      <c r="C4402" s="177"/>
      <c r="D4402" s="178"/>
      <c r="E4402" s="177"/>
      <c r="F4402" s="179"/>
    </row>
    <row r="4403" spans="2:6" x14ac:dyDescent="0.25">
      <c r="B4403" s="172">
        <v>4392</v>
      </c>
      <c r="C4403" s="180"/>
      <c r="D4403" s="181"/>
      <c r="E4403" s="180"/>
      <c r="F4403" s="182"/>
    </row>
    <row r="4404" spans="2:6" x14ac:dyDescent="0.25">
      <c r="B4404" s="176">
        <v>4393</v>
      </c>
      <c r="C4404" s="177"/>
      <c r="D4404" s="178"/>
      <c r="E4404" s="177"/>
      <c r="F4404" s="179"/>
    </row>
    <row r="4405" spans="2:6" x14ac:dyDescent="0.25">
      <c r="B4405" s="172">
        <v>4394</v>
      </c>
      <c r="C4405" s="180"/>
      <c r="D4405" s="181"/>
      <c r="E4405" s="180"/>
      <c r="F4405" s="182"/>
    </row>
    <row r="4406" spans="2:6" x14ac:dyDescent="0.25">
      <c r="B4406" s="176">
        <v>4395</v>
      </c>
      <c r="C4406" s="177"/>
      <c r="D4406" s="178"/>
      <c r="E4406" s="177"/>
      <c r="F4406" s="179"/>
    </row>
    <row r="4407" spans="2:6" x14ac:dyDescent="0.25">
      <c r="B4407" s="172">
        <v>4396</v>
      </c>
      <c r="C4407" s="180"/>
      <c r="D4407" s="181"/>
      <c r="E4407" s="180"/>
      <c r="F4407" s="182"/>
    </row>
    <row r="4408" spans="2:6" x14ac:dyDescent="0.25">
      <c r="B4408" s="176">
        <v>4397</v>
      </c>
      <c r="C4408" s="177"/>
      <c r="D4408" s="178"/>
      <c r="E4408" s="177"/>
      <c r="F4408" s="179"/>
    </row>
    <row r="4409" spans="2:6" x14ac:dyDescent="0.25">
      <c r="B4409" s="172">
        <v>4398</v>
      </c>
      <c r="C4409" s="180"/>
      <c r="D4409" s="181"/>
      <c r="E4409" s="180"/>
      <c r="F4409" s="182"/>
    </row>
    <row r="4410" spans="2:6" x14ac:dyDescent="0.25">
      <c r="B4410" s="176">
        <v>4399</v>
      </c>
      <c r="C4410" s="177"/>
      <c r="D4410" s="178"/>
      <c r="E4410" s="177"/>
      <c r="F4410" s="179"/>
    </row>
    <row r="4411" spans="2:6" x14ac:dyDescent="0.25">
      <c r="B4411" s="172">
        <v>4400</v>
      </c>
      <c r="C4411" s="180"/>
      <c r="D4411" s="181"/>
      <c r="E4411" s="180"/>
      <c r="F4411" s="182"/>
    </row>
    <row r="4412" spans="2:6" x14ac:dyDescent="0.25">
      <c r="B4412" s="176">
        <v>4401</v>
      </c>
      <c r="C4412" s="177"/>
      <c r="D4412" s="178"/>
      <c r="E4412" s="177"/>
      <c r="F4412" s="179"/>
    </row>
    <row r="4413" spans="2:6" x14ac:dyDescent="0.25">
      <c r="B4413" s="172">
        <v>4402</v>
      </c>
      <c r="C4413" s="180"/>
      <c r="D4413" s="181"/>
      <c r="E4413" s="180"/>
      <c r="F4413" s="182"/>
    </row>
    <row r="4414" spans="2:6" x14ac:dyDescent="0.25">
      <c r="B4414" s="176">
        <v>4403</v>
      </c>
      <c r="C4414" s="177"/>
      <c r="D4414" s="178"/>
      <c r="E4414" s="177"/>
      <c r="F4414" s="179"/>
    </row>
    <row r="4415" spans="2:6" x14ac:dyDescent="0.25">
      <c r="B4415" s="172">
        <v>4404</v>
      </c>
      <c r="C4415" s="180"/>
      <c r="D4415" s="181"/>
      <c r="E4415" s="180"/>
      <c r="F4415" s="182"/>
    </row>
    <row r="4416" spans="2:6" x14ac:dyDescent="0.25">
      <c r="B4416" s="176">
        <v>4405</v>
      </c>
      <c r="C4416" s="177"/>
      <c r="D4416" s="178"/>
      <c r="E4416" s="177"/>
      <c r="F4416" s="179"/>
    </row>
    <row r="4417" spans="2:6" x14ac:dyDescent="0.25">
      <c r="B4417" s="172">
        <v>4406</v>
      </c>
      <c r="C4417" s="180"/>
      <c r="D4417" s="181"/>
      <c r="E4417" s="180"/>
      <c r="F4417" s="182"/>
    </row>
    <row r="4418" spans="2:6" x14ac:dyDescent="0.25">
      <c r="B4418" s="176">
        <v>4407</v>
      </c>
      <c r="C4418" s="177"/>
      <c r="D4418" s="178"/>
      <c r="E4418" s="177"/>
      <c r="F4418" s="179"/>
    </row>
    <row r="4419" spans="2:6" x14ac:dyDescent="0.25">
      <c r="B4419" s="172">
        <v>4408</v>
      </c>
      <c r="C4419" s="180"/>
      <c r="D4419" s="181"/>
      <c r="E4419" s="180"/>
      <c r="F4419" s="182"/>
    </row>
    <row r="4420" spans="2:6" x14ac:dyDescent="0.25">
      <c r="B4420" s="176">
        <v>4409</v>
      </c>
      <c r="C4420" s="177"/>
      <c r="D4420" s="178"/>
      <c r="E4420" s="177"/>
      <c r="F4420" s="179"/>
    </row>
    <row r="4421" spans="2:6" x14ac:dyDescent="0.25">
      <c r="B4421" s="172">
        <v>4410</v>
      </c>
      <c r="C4421" s="180"/>
      <c r="D4421" s="181"/>
      <c r="E4421" s="180"/>
      <c r="F4421" s="182"/>
    </row>
    <row r="4422" spans="2:6" x14ac:dyDescent="0.25">
      <c r="B4422" s="176">
        <v>4411</v>
      </c>
      <c r="C4422" s="177"/>
      <c r="D4422" s="178"/>
      <c r="E4422" s="177"/>
      <c r="F4422" s="179"/>
    </row>
    <row r="4423" spans="2:6" x14ac:dyDescent="0.25">
      <c r="B4423" s="172">
        <v>4412</v>
      </c>
      <c r="C4423" s="180"/>
      <c r="D4423" s="181"/>
      <c r="E4423" s="180"/>
      <c r="F4423" s="182"/>
    </row>
    <row r="4424" spans="2:6" x14ac:dyDescent="0.25">
      <c r="B4424" s="176">
        <v>4413</v>
      </c>
      <c r="C4424" s="177"/>
      <c r="D4424" s="178"/>
      <c r="E4424" s="177"/>
      <c r="F4424" s="179"/>
    </row>
    <row r="4425" spans="2:6" x14ac:dyDescent="0.25">
      <c r="B4425" s="172">
        <v>4414</v>
      </c>
      <c r="C4425" s="180"/>
      <c r="D4425" s="181"/>
      <c r="E4425" s="180"/>
      <c r="F4425" s="182"/>
    </row>
    <row r="4426" spans="2:6" x14ac:dyDescent="0.25">
      <c r="B4426" s="176">
        <v>4415</v>
      </c>
      <c r="C4426" s="177"/>
      <c r="D4426" s="178"/>
      <c r="E4426" s="177"/>
      <c r="F4426" s="179"/>
    </row>
    <row r="4427" spans="2:6" x14ac:dyDescent="0.25">
      <c r="B4427" s="172">
        <v>4416</v>
      </c>
      <c r="C4427" s="180"/>
      <c r="D4427" s="181"/>
      <c r="E4427" s="180"/>
      <c r="F4427" s="182"/>
    </row>
    <row r="4428" spans="2:6" x14ac:dyDescent="0.25">
      <c r="B4428" s="176">
        <v>4417</v>
      </c>
      <c r="C4428" s="177"/>
      <c r="D4428" s="178"/>
      <c r="E4428" s="177"/>
      <c r="F4428" s="179"/>
    </row>
    <row r="4429" spans="2:6" x14ac:dyDescent="0.25">
      <c r="B4429" s="172">
        <v>4418</v>
      </c>
      <c r="C4429" s="180"/>
      <c r="D4429" s="181"/>
      <c r="E4429" s="180"/>
      <c r="F4429" s="182"/>
    </row>
    <row r="4430" spans="2:6" x14ac:dyDescent="0.25">
      <c r="B4430" s="176">
        <v>4419</v>
      </c>
      <c r="C4430" s="177"/>
      <c r="D4430" s="178"/>
      <c r="E4430" s="177"/>
      <c r="F4430" s="179"/>
    </row>
    <row r="4431" spans="2:6" x14ac:dyDescent="0.25">
      <c r="B4431" s="172">
        <v>4420</v>
      </c>
      <c r="C4431" s="180"/>
      <c r="D4431" s="181"/>
      <c r="E4431" s="180"/>
      <c r="F4431" s="182"/>
    </row>
    <row r="4432" spans="2:6" x14ac:dyDescent="0.25">
      <c r="B4432" s="176">
        <v>4421</v>
      </c>
      <c r="C4432" s="177"/>
      <c r="D4432" s="178"/>
      <c r="E4432" s="177"/>
      <c r="F4432" s="179"/>
    </row>
    <row r="4433" spans="2:6" x14ac:dyDescent="0.25">
      <c r="B4433" s="172">
        <v>4422</v>
      </c>
      <c r="C4433" s="180"/>
      <c r="D4433" s="181"/>
      <c r="E4433" s="180"/>
      <c r="F4433" s="182"/>
    </row>
    <row r="4434" spans="2:6" x14ac:dyDescent="0.25">
      <c r="B4434" s="176">
        <v>4423</v>
      </c>
      <c r="C4434" s="177"/>
      <c r="D4434" s="178"/>
      <c r="E4434" s="177"/>
      <c r="F4434" s="179"/>
    </row>
    <row r="4435" spans="2:6" x14ac:dyDescent="0.25">
      <c r="B4435" s="172">
        <v>4424</v>
      </c>
      <c r="C4435" s="180"/>
      <c r="D4435" s="181"/>
      <c r="E4435" s="180"/>
      <c r="F4435" s="182"/>
    </row>
    <row r="4436" spans="2:6" x14ac:dyDescent="0.25">
      <c r="B4436" s="176">
        <v>4425</v>
      </c>
      <c r="C4436" s="177"/>
      <c r="D4436" s="178"/>
      <c r="E4436" s="177"/>
      <c r="F4436" s="179"/>
    </row>
    <row r="4437" spans="2:6" x14ac:dyDescent="0.25">
      <c r="B4437" s="172">
        <v>4426</v>
      </c>
      <c r="C4437" s="180"/>
      <c r="D4437" s="181"/>
      <c r="E4437" s="180"/>
      <c r="F4437" s="182"/>
    </row>
    <row r="4438" spans="2:6" x14ac:dyDescent="0.25">
      <c r="B4438" s="176">
        <v>4427</v>
      </c>
      <c r="C4438" s="177"/>
      <c r="D4438" s="178"/>
      <c r="E4438" s="177"/>
      <c r="F4438" s="179"/>
    </row>
    <row r="4439" spans="2:6" x14ac:dyDescent="0.25">
      <c r="B4439" s="172">
        <v>4428</v>
      </c>
      <c r="C4439" s="180"/>
      <c r="D4439" s="181"/>
      <c r="E4439" s="180"/>
      <c r="F4439" s="182"/>
    </row>
    <row r="4440" spans="2:6" x14ac:dyDescent="0.25">
      <c r="B4440" s="176">
        <v>4429</v>
      </c>
      <c r="C4440" s="177"/>
      <c r="D4440" s="178"/>
      <c r="E4440" s="177"/>
      <c r="F4440" s="179"/>
    </row>
    <row r="4441" spans="2:6" x14ac:dyDescent="0.25">
      <c r="B4441" s="172">
        <v>4430</v>
      </c>
      <c r="C4441" s="180"/>
      <c r="D4441" s="181"/>
      <c r="E4441" s="180"/>
      <c r="F4441" s="182"/>
    </row>
    <row r="4442" spans="2:6" x14ac:dyDescent="0.25">
      <c r="B4442" s="176">
        <v>4431</v>
      </c>
      <c r="C4442" s="177"/>
      <c r="D4442" s="178"/>
      <c r="E4442" s="177"/>
      <c r="F4442" s="179"/>
    </row>
    <row r="4443" spans="2:6" x14ac:dyDescent="0.25">
      <c r="B4443" s="172">
        <v>4432</v>
      </c>
      <c r="C4443" s="180"/>
      <c r="D4443" s="181"/>
      <c r="E4443" s="180"/>
      <c r="F4443" s="182"/>
    </row>
    <row r="4444" spans="2:6" x14ac:dyDescent="0.25">
      <c r="B4444" s="176">
        <v>4433</v>
      </c>
      <c r="C4444" s="177"/>
      <c r="D4444" s="178"/>
      <c r="E4444" s="177"/>
      <c r="F4444" s="179"/>
    </row>
    <row r="4445" spans="2:6" x14ac:dyDescent="0.25">
      <c r="B4445" s="172">
        <v>4434</v>
      </c>
      <c r="C4445" s="180"/>
      <c r="D4445" s="181"/>
      <c r="E4445" s="180"/>
      <c r="F4445" s="182"/>
    </row>
    <row r="4446" spans="2:6" x14ac:dyDescent="0.25">
      <c r="B4446" s="176">
        <v>4435</v>
      </c>
      <c r="C4446" s="177"/>
      <c r="D4446" s="178"/>
      <c r="E4446" s="177"/>
      <c r="F4446" s="179"/>
    </row>
    <row r="4447" spans="2:6" x14ac:dyDescent="0.25">
      <c r="B4447" s="172">
        <v>4436</v>
      </c>
      <c r="C4447" s="180"/>
      <c r="D4447" s="181"/>
      <c r="E4447" s="180"/>
      <c r="F4447" s="182"/>
    </row>
    <row r="4448" spans="2:6" x14ac:dyDescent="0.25">
      <c r="B4448" s="176">
        <v>4437</v>
      </c>
      <c r="C4448" s="177"/>
      <c r="D4448" s="178"/>
      <c r="E4448" s="177"/>
      <c r="F4448" s="179"/>
    </row>
    <row r="4449" spans="2:6" x14ac:dyDescent="0.25">
      <c r="B4449" s="172">
        <v>4438</v>
      </c>
      <c r="C4449" s="180"/>
      <c r="D4449" s="181"/>
      <c r="E4449" s="180"/>
      <c r="F4449" s="182"/>
    </row>
    <row r="4450" spans="2:6" x14ac:dyDescent="0.25">
      <c r="B4450" s="176">
        <v>4439</v>
      </c>
      <c r="C4450" s="177"/>
      <c r="D4450" s="178"/>
      <c r="E4450" s="177"/>
      <c r="F4450" s="179"/>
    </row>
    <row r="4451" spans="2:6" x14ac:dyDescent="0.25">
      <c r="B4451" s="172">
        <v>4440</v>
      </c>
      <c r="C4451" s="180"/>
      <c r="D4451" s="181"/>
      <c r="E4451" s="180"/>
      <c r="F4451" s="182"/>
    </row>
    <row r="4452" spans="2:6" x14ac:dyDescent="0.25">
      <c r="B4452" s="176">
        <v>4441</v>
      </c>
      <c r="C4452" s="177"/>
      <c r="D4452" s="178"/>
      <c r="E4452" s="177"/>
      <c r="F4452" s="179"/>
    </row>
    <row r="4453" spans="2:6" x14ac:dyDescent="0.25">
      <c r="B4453" s="172">
        <v>4442</v>
      </c>
      <c r="C4453" s="180"/>
      <c r="D4453" s="181"/>
      <c r="E4453" s="180"/>
      <c r="F4453" s="182"/>
    </row>
    <row r="4454" spans="2:6" x14ac:dyDescent="0.25">
      <c r="B4454" s="176">
        <v>4443</v>
      </c>
      <c r="C4454" s="177"/>
      <c r="D4454" s="178"/>
      <c r="E4454" s="177"/>
      <c r="F4454" s="179"/>
    </row>
    <row r="4455" spans="2:6" x14ac:dyDescent="0.25">
      <c r="B4455" s="172">
        <v>4444</v>
      </c>
      <c r="C4455" s="180"/>
      <c r="D4455" s="181"/>
      <c r="E4455" s="180"/>
      <c r="F4455" s="182"/>
    </row>
    <row r="4456" spans="2:6" x14ac:dyDescent="0.25">
      <c r="B4456" s="176">
        <v>4445</v>
      </c>
      <c r="C4456" s="177"/>
      <c r="D4456" s="178"/>
      <c r="E4456" s="177"/>
      <c r="F4456" s="179"/>
    </row>
    <row r="4457" spans="2:6" x14ac:dyDescent="0.25">
      <c r="B4457" s="172">
        <v>4446</v>
      </c>
      <c r="C4457" s="180"/>
      <c r="D4457" s="181"/>
      <c r="E4457" s="180"/>
      <c r="F4457" s="182"/>
    </row>
    <row r="4458" spans="2:6" x14ac:dyDescent="0.25">
      <c r="B4458" s="176">
        <v>4447</v>
      </c>
      <c r="C4458" s="177"/>
      <c r="D4458" s="178"/>
      <c r="E4458" s="177"/>
      <c r="F4458" s="179"/>
    </row>
    <row r="4459" spans="2:6" x14ac:dyDescent="0.25">
      <c r="B4459" s="172">
        <v>4448</v>
      </c>
      <c r="C4459" s="180"/>
      <c r="D4459" s="181"/>
      <c r="E4459" s="180"/>
      <c r="F4459" s="182"/>
    </row>
    <row r="4460" spans="2:6" x14ac:dyDescent="0.25">
      <c r="B4460" s="176">
        <v>4449</v>
      </c>
      <c r="C4460" s="177"/>
      <c r="D4460" s="178"/>
      <c r="E4460" s="177"/>
      <c r="F4460" s="179"/>
    </row>
    <row r="4461" spans="2:6" x14ac:dyDescent="0.25">
      <c r="B4461" s="172">
        <v>4450</v>
      </c>
      <c r="C4461" s="180"/>
      <c r="D4461" s="181"/>
      <c r="E4461" s="180"/>
      <c r="F4461" s="182"/>
    </row>
    <row r="4462" spans="2:6" x14ac:dyDescent="0.25">
      <c r="B4462" s="176">
        <v>4451</v>
      </c>
      <c r="C4462" s="177"/>
      <c r="D4462" s="178"/>
      <c r="E4462" s="177"/>
      <c r="F4462" s="179"/>
    </row>
    <row r="4463" spans="2:6" x14ac:dyDescent="0.25">
      <c r="B4463" s="172">
        <v>4452</v>
      </c>
      <c r="C4463" s="180"/>
      <c r="D4463" s="181"/>
      <c r="E4463" s="180"/>
      <c r="F4463" s="182"/>
    </row>
    <row r="4464" spans="2:6" x14ac:dyDescent="0.25">
      <c r="B4464" s="176">
        <v>4453</v>
      </c>
      <c r="C4464" s="177"/>
      <c r="D4464" s="178"/>
      <c r="E4464" s="177"/>
      <c r="F4464" s="179"/>
    </row>
    <row r="4465" spans="2:6" x14ac:dyDescent="0.25">
      <c r="B4465" s="172">
        <v>4454</v>
      </c>
      <c r="C4465" s="180"/>
      <c r="D4465" s="181"/>
      <c r="E4465" s="180"/>
      <c r="F4465" s="182"/>
    </row>
    <row r="4466" spans="2:6" x14ac:dyDescent="0.25">
      <c r="B4466" s="176">
        <v>4455</v>
      </c>
      <c r="C4466" s="177"/>
      <c r="D4466" s="178"/>
      <c r="E4466" s="177"/>
      <c r="F4466" s="179"/>
    </row>
    <row r="4467" spans="2:6" x14ac:dyDescent="0.25">
      <c r="B4467" s="172">
        <v>4456</v>
      </c>
      <c r="C4467" s="180"/>
      <c r="D4467" s="181"/>
      <c r="E4467" s="180"/>
      <c r="F4467" s="182"/>
    </row>
    <row r="4468" spans="2:6" x14ac:dyDescent="0.25">
      <c r="B4468" s="176">
        <v>4457</v>
      </c>
      <c r="C4468" s="177"/>
      <c r="D4468" s="178"/>
      <c r="E4468" s="177"/>
      <c r="F4468" s="179"/>
    </row>
    <row r="4469" spans="2:6" x14ac:dyDescent="0.25">
      <c r="B4469" s="172">
        <v>4458</v>
      </c>
      <c r="C4469" s="180"/>
      <c r="D4469" s="181"/>
      <c r="E4469" s="180"/>
      <c r="F4469" s="182"/>
    </row>
    <row r="4470" spans="2:6" x14ac:dyDescent="0.25">
      <c r="B4470" s="176">
        <v>4459</v>
      </c>
      <c r="C4470" s="177"/>
      <c r="D4470" s="178"/>
      <c r="E4470" s="177"/>
      <c r="F4470" s="179"/>
    </row>
    <row r="4471" spans="2:6" x14ac:dyDescent="0.25">
      <c r="B4471" s="172">
        <v>4460</v>
      </c>
      <c r="C4471" s="180"/>
      <c r="D4471" s="181"/>
      <c r="E4471" s="180"/>
      <c r="F4471" s="182"/>
    </row>
    <row r="4472" spans="2:6" x14ac:dyDescent="0.25">
      <c r="B4472" s="176">
        <v>4461</v>
      </c>
      <c r="C4472" s="177"/>
      <c r="D4472" s="178"/>
      <c r="E4472" s="177"/>
      <c r="F4472" s="179"/>
    </row>
    <row r="4473" spans="2:6" x14ac:dyDescent="0.25">
      <c r="B4473" s="172">
        <v>4462</v>
      </c>
      <c r="C4473" s="180"/>
      <c r="D4473" s="181"/>
      <c r="E4473" s="180"/>
      <c r="F4473" s="182"/>
    </row>
    <row r="4474" spans="2:6" x14ac:dyDescent="0.25">
      <c r="B4474" s="176">
        <v>4463</v>
      </c>
      <c r="C4474" s="177"/>
      <c r="D4474" s="178"/>
      <c r="E4474" s="177"/>
      <c r="F4474" s="179"/>
    </row>
    <row r="4475" spans="2:6" x14ac:dyDescent="0.25">
      <c r="B4475" s="172">
        <v>4464</v>
      </c>
      <c r="C4475" s="180"/>
      <c r="D4475" s="181"/>
      <c r="E4475" s="180"/>
      <c r="F4475" s="182"/>
    </row>
    <row r="4476" spans="2:6" x14ac:dyDescent="0.25">
      <c r="B4476" s="176">
        <v>4465</v>
      </c>
      <c r="C4476" s="177"/>
      <c r="D4476" s="178"/>
      <c r="E4476" s="177"/>
      <c r="F4476" s="179"/>
    </row>
    <row r="4477" spans="2:6" x14ac:dyDescent="0.25">
      <c r="B4477" s="172">
        <v>4466</v>
      </c>
      <c r="C4477" s="180"/>
      <c r="D4477" s="181"/>
      <c r="E4477" s="180"/>
      <c r="F4477" s="182"/>
    </row>
    <row r="4478" spans="2:6" x14ac:dyDescent="0.25">
      <c r="B4478" s="176">
        <v>4467</v>
      </c>
      <c r="C4478" s="177"/>
      <c r="D4478" s="178"/>
      <c r="E4478" s="177"/>
      <c r="F4478" s="179"/>
    </row>
    <row r="4479" spans="2:6" x14ac:dyDescent="0.25">
      <c r="B4479" s="172">
        <v>4468</v>
      </c>
      <c r="C4479" s="180"/>
      <c r="D4479" s="181"/>
      <c r="E4479" s="180"/>
      <c r="F4479" s="182"/>
    </row>
    <row r="4480" spans="2:6" x14ac:dyDescent="0.25">
      <c r="B4480" s="176">
        <v>4469</v>
      </c>
      <c r="C4480" s="177"/>
      <c r="D4480" s="178"/>
      <c r="E4480" s="177"/>
      <c r="F4480" s="179"/>
    </row>
    <row r="4481" spans="2:6" x14ac:dyDescent="0.25">
      <c r="B4481" s="172">
        <v>4470</v>
      </c>
      <c r="C4481" s="180"/>
      <c r="D4481" s="181"/>
      <c r="E4481" s="180"/>
      <c r="F4481" s="182"/>
    </row>
    <row r="4482" spans="2:6" x14ac:dyDescent="0.25">
      <c r="B4482" s="176">
        <v>4471</v>
      </c>
      <c r="C4482" s="177"/>
      <c r="D4482" s="178"/>
      <c r="E4482" s="177"/>
      <c r="F4482" s="179"/>
    </row>
    <row r="4483" spans="2:6" x14ac:dyDescent="0.25">
      <c r="B4483" s="172">
        <v>4472</v>
      </c>
      <c r="C4483" s="180"/>
      <c r="D4483" s="181"/>
      <c r="E4483" s="180"/>
      <c r="F4483" s="182"/>
    </row>
    <row r="4484" spans="2:6" x14ac:dyDescent="0.25">
      <c r="B4484" s="176">
        <v>4473</v>
      </c>
      <c r="C4484" s="177"/>
      <c r="D4484" s="178"/>
      <c r="E4484" s="177"/>
      <c r="F4484" s="179"/>
    </row>
    <row r="4485" spans="2:6" x14ac:dyDescent="0.25">
      <c r="B4485" s="172">
        <v>4474</v>
      </c>
      <c r="C4485" s="180"/>
      <c r="D4485" s="181"/>
      <c r="E4485" s="180"/>
      <c r="F4485" s="182"/>
    </row>
    <row r="4486" spans="2:6" x14ac:dyDescent="0.25">
      <c r="B4486" s="176">
        <v>4475</v>
      </c>
      <c r="C4486" s="177"/>
      <c r="D4486" s="178"/>
      <c r="E4486" s="177"/>
      <c r="F4486" s="179"/>
    </row>
    <row r="4487" spans="2:6" x14ac:dyDescent="0.25">
      <c r="B4487" s="172">
        <v>4476</v>
      </c>
      <c r="C4487" s="180"/>
      <c r="D4487" s="181"/>
      <c r="E4487" s="180"/>
      <c r="F4487" s="182"/>
    </row>
    <row r="4488" spans="2:6" x14ac:dyDescent="0.25">
      <c r="B4488" s="176">
        <v>4477</v>
      </c>
      <c r="C4488" s="177"/>
      <c r="D4488" s="178"/>
      <c r="E4488" s="177"/>
      <c r="F4488" s="179"/>
    </row>
    <row r="4489" spans="2:6" x14ac:dyDescent="0.25">
      <c r="B4489" s="172">
        <v>4478</v>
      </c>
      <c r="C4489" s="180"/>
      <c r="D4489" s="181"/>
      <c r="E4489" s="180"/>
      <c r="F4489" s="182"/>
    </row>
    <row r="4490" spans="2:6" x14ac:dyDescent="0.25">
      <c r="B4490" s="176">
        <v>4479</v>
      </c>
      <c r="C4490" s="177"/>
      <c r="D4490" s="178"/>
      <c r="E4490" s="177"/>
      <c r="F4490" s="179"/>
    </row>
    <row r="4491" spans="2:6" x14ac:dyDescent="0.25">
      <c r="B4491" s="172">
        <v>4480</v>
      </c>
      <c r="C4491" s="180"/>
      <c r="D4491" s="181"/>
      <c r="E4491" s="180"/>
      <c r="F4491" s="182"/>
    </row>
    <row r="4492" spans="2:6" x14ac:dyDescent="0.25">
      <c r="B4492" s="176">
        <v>4481</v>
      </c>
      <c r="C4492" s="177"/>
      <c r="D4492" s="178"/>
      <c r="E4492" s="177"/>
      <c r="F4492" s="179"/>
    </row>
    <row r="4493" spans="2:6" x14ac:dyDescent="0.25">
      <c r="B4493" s="172">
        <v>4482</v>
      </c>
      <c r="C4493" s="180"/>
      <c r="D4493" s="181"/>
      <c r="E4493" s="180"/>
      <c r="F4493" s="182"/>
    </row>
    <row r="4494" spans="2:6" x14ac:dyDescent="0.25">
      <c r="B4494" s="176">
        <v>4483</v>
      </c>
      <c r="C4494" s="177"/>
      <c r="D4494" s="178"/>
      <c r="E4494" s="177"/>
      <c r="F4494" s="179"/>
    </row>
    <row r="4495" spans="2:6" x14ac:dyDescent="0.25">
      <c r="B4495" s="172">
        <v>4484</v>
      </c>
      <c r="C4495" s="180"/>
      <c r="D4495" s="181"/>
      <c r="E4495" s="180"/>
      <c r="F4495" s="182"/>
    </row>
    <row r="4496" spans="2:6" x14ac:dyDescent="0.25">
      <c r="B4496" s="176">
        <v>4485</v>
      </c>
      <c r="C4496" s="177"/>
      <c r="D4496" s="178"/>
      <c r="E4496" s="177"/>
      <c r="F4496" s="179"/>
    </row>
    <row r="4497" spans="2:6" x14ac:dyDescent="0.25">
      <c r="B4497" s="172">
        <v>4486</v>
      </c>
      <c r="C4497" s="180"/>
      <c r="D4497" s="181"/>
      <c r="E4497" s="180"/>
      <c r="F4497" s="182"/>
    </row>
    <row r="4498" spans="2:6" x14ac:dyDescent="0.25">
      <c r="B4498" s="176">
        <v>4487</v>
      </c>
      <c r="C4498" s="177"/>
      <c r="D4498" s="178"/>
      <c r="E4498" s="177"/>
      <c r="F4498" s="179"/>
    </row>
    <row r="4499" spans="2:6" x14ac:dyDescent="0.25">
      <c r="B4499" s="172">
        <v>4488</v>
      </c>
      <c r="C4499" s="180"/>
      <c r="D4499" s="181"/>
      <c r="E4499" s="180"/>
      <c r="F4499" s="182"/>
    </row>
    <row r="4500" spans="2:6" x14ac:dyDescent="0.25">
      <c r="B4500" s="176">
        <v>4489</v>
      </c>
      <c r="C4500" s="177"/>
      <c r="D4500" s="178"/>
      <c r="E4500" s="177"/>
      <c r="F4500" s="179"/>
    </row>
    <row r="4501" spans="2:6" x14ac:dyDescent="0.25">
      <c r="B4501" s="172">
        <v>4490</v>
      </c>
      <c r="C4501" s="180"/>
      <c r="D4501" s="181"/>
      <c r="E4501" s="180"/>
      <c r="F4501" s="182"/>
    </row>
    <row r="4502" spans="2:6" x14ac:dyDescent="0.25">
      <c r="B4502" s="176">
        <v>4491</v>
      </c>
      <c r="C4502" s="177"/>
      <c r="D4502" s="178"/>
      <c r="E4502" s="177"/>
      <c r="F4502" s="179"/>
    </row>
    <row r="4503" spans="2:6" x14ac:dyDescent="0.25">
      <c r="B4503" s="172">
        <v>4492</v>
      </c>
      <c r="C4503" s="180"/>
      <c r="D4503" s="181"/>
      <c r="E4503" s="180"/>
      <c r="F4503" s="182"/>
    </row>
    <row r="4504" spans="2:6" x14ac:dyDescent="0.25">
      <c r="B4504" s="176">
        <v>4493</v>
      </c>
      <c r="C4504" s="177"/>
      <c r="D4504" s="178"/>
      <c r="E4504" s="177"/>
      <c r="F4504" s="179"/>
    </row>
    <row r="4505" spans="2:6" x14ac:dyDescent="0.25">
      <c r="B4505" s="172">
        <v>4494</v>
      </c>
      <c r="C4505" s="180"/>
      <c r="D4505" s="181"/>
      <c r="E4505" s="180"/>
      <c r="F4505" s="182"/>
    </row>
    <row r="4506" spans="2:6" x14ac:dyDescent="0.25">
      <c r="B4506" s="176">
        <v>4495</v>
      </c>
      <c r="C4506" s="177"/>
      <c r="D4506" s="178"/>
      <c r="E4506" s="177"/>
      <c r="F4506" s="179"/>
    </row>
    <row r="4507" spans="2:6" x14ac:dyDescent="0.25">
      <c r="B4507" s="172">
        <v>4496</v>
      </c>
      <c r="C4507" s="180"/>
      <c r="D4507" s="181"/>
      <c r="E4507" s="180"/>
      <c r="F4507" s="182"/>
    </row>
    <row r="4508" spans="2:6" x14ac:dyDescent="0.25">
      <c r="B4508" s="176">
        <v>4497</v>
      </c>
      <c r="C4508" s="177"/>
      <c r="D4508" s="178"/>
      <c r="E4508" s="177"/>
      <c r="F4508" s="179"/>
    </row>
    <row r="4509" spans="2:6" x14ac:dyDescent="0.25">
      <c r="B4509" s="172">
        <v>4498</v>
      </c>
      <c r="C4509" s="180"/>
      <c r="D4509" s="181"/>
      <c r="E4509" s="180"/>
      <c r="F4509" s="182"/>
    </row>
    <row r="4510" spans="2:6" x14ac:dyDescent="0.25">
      <c r="B4510" s="176">
        <v>4499</v>
      </c>
      <c r="C4510" s="177"/>
      <c r="D4510" s="178"/>
      <c r="E4510" s="177"/>
      <c r="F4510" s="179"/>
    </row>
    <row r="4511" spans="2:6" x14ac:dyDescent="0.25">
      <c r="B4511" s="172">
        <v>4500</v>
      </c>
      <c r="C4511" s="180"/>
      <c r="D4511" s="181"/>
      <c r="E4511" s="180"/>
      <c r="F4511" s="182"/>
    </row>
    <row r="4512" spans="2:6" x14ac:dyDescent="0.25">
      <c r="B4512" s="176">
        <v>4501</v>
      </c>
      <c r="C4512" s="177"/>
      <c r="D4512" s="178"/>
      <c r="E4512" s="177"/>
      <c r="F4512" s="179"/>
    </row>
    <row r="4513" spans="2:6" x14ac:dyDescent="0.25">
      <c r="B4513" s="172">
        <v>4502</v>
      </c>
      <c r="C4513" s="180"/>
      <c r="D4513" s="181"/>
      <c r="E4513" s="180"/>
      <c r="F4513" s="182"/>
    </row>
    <row r="4514" spans="2:6" x14ac:dyDescent="0.25">
      <c r="B4514" s="176">
        <v>4503</v>
      </c>
      <c r="C4514" s="177"/>
      <c r="D4514" s="178"/>
      <c r="E4514" s="177"/>
      <c r="F4514" s="179"/>
    </row>
    <row r="4515" spans="2:6" x14ac:dyDescent="0.25">
      <c r="B4515" s="172">
        <v>4504</v>
      </c>
      <c r="C4515" s="180"/>
      <c r="D4515" s="181"/>
      <c r="E4515" s="180"/>
      <c r="F4515" s="182"/>
    </row>
    <row r="4516" spans="2:6" x14ac:dyDescent="0.25">
      <c r="B4516" s="176">
        <v>4505</v>
      </c>
      <c r="C4516" s="177"/>
      <c r="D4516" s="178"/>
      <c r="E4516" s="177"/>
      <c r="F4516" s="179"/>
    </row>
    <row r="4517" spans="2:6" x14ac:dyDescent="0.25">
      <c r="B4517" s="172">
        <v>4506</v>
      </c>
      <c r="C4517" s="180"/>
      <c r="D4517" s="181"/>
      <c r="E4517" s="180"/>
      <c r="F4517" s="182"/>
    </row>
    <row r="4518" spans="2:6" x14ac:dyDescent="0.25">
      <c r="B4518" s="176">
        <v>4507</v>
      </c>
      <c r="C4518" s="177"/>
      <c r="D4518" s="178"/>
      <c r="E4518" s="177"/>
      <c r="F4518" s="179"/>
    </row>
    <row r="4519" spans="2:6" x14ac:dyDescent="0.25">
      <c r="B4519" s="172">
        <v>4508</v>
      </c>
      <c r="C4519" s="180"/>
      <c r="D4519" s="181"/>
      <c r="E4519" s="180"/>
      <c r="F4519" s="182"/>
    </row>
    <row r="4520" spans="2:6" x14ac:dyDescent="0.25">
      <c r="B4520" s="176">
        <v>4509</v>
      </c>
      <c r="C4520" s="177"/>
      <c r="D4520" s="178"/>
      <c r="E4520" s="177"/>
      <c r="F4520" s="179"/>
    </row>
    <row r="4521" spans="2:6" x14ac:dyDescent="0.25">
      <c r="B4521" s="172">
        <v>4510</v>
      </c>
      <c r="C4521" s="180"/>
      <c r="D4521" s="181"/>
      <c r="E4521" s="180"/>
      <c r="F4521" s="182"/>
    </row>
    <row r="4522" spans="2:6" x14ac:dyDescent="0.25">
      <c r="B4522" s="176">
        <v>4511</v>
      </c>
      <c r="C4522" s="177"/>
      <c r="D4522" s="178"/>
      <c r="E4522" s="177"/>
      <c r="F4522" s="179"/>
    </row>
    <row r="4523" spans="2:6" x14ac:dyDescent="0.25">
      <c r="B4523" s="172">
        <v>4512</v>
      </c>
      <c r="C4523" s="180"/>
      <c r="D4523" s="181"/>
      <c r="E4523" s="180"/>
      <c r="F4523" s="182"/>
    </row>
    <row r="4524" spans="2:6" x14ac:dyDescent="0.25">
      <c r="B4524" s="176">
        <v>4513</v>
      </c>
      <c r="C4524" s="177"/>
      <c r="D4524" s="178"/>
      <c r="E4524" s="177"/>
      <c r="F4524" s="179"/>
    </row>
    <row r="4525" spans="2:6" x14ac:dyDescent="0.25">
      <c r="B4525" s="172">
        <v>4514</v>
      </c>
      <c r="C4525" s="180"/>
      <c r="D4525" s="181"/>
      <c r="E4525" s="180"/>
      <c r="F4525" s="182"/>
    </row>
    <row r="4526" spans="2:6" x14ac:dyDescent="0.25">
      <c r="B4526" s="176">
        <v>4515</v>
      </c>
      <c r="C4526" s="177"/>
      <c r="D4526" s="178"/>
      <c r="E4526" s="177"/>
      <c r="F4526" s="179"/>
    </row>
    <row r="4527" spans="2:6" x14ac:dyDescent="0.25">
      <c r="B4527" s="172">
        <v>4516</v>
      </c>
      <c r="C4527" s="180"/>
      <c r="D4527" s="181"/>
      <c r="E4527" s="180"/>
      <c r="F4527" s="182"/>
    </row>
    <row r="4528" spans="2:6" x14ac:dyDescent="0.25">
      <c r="B4528" s="176">
        <v>4517</v>
      </c>
      <c r="C4528" s="177"/>
      <c r="D4528" s="178"/>
      <c r="E4528" s="177"/>
      <c r="F4528" s="179"/>
    </row>
    <row r="4529" spans="2:6" x14ac:dyDescent="0.25">
      <c r="B4529" s="172">
        <v>4518</v>
      </c>
      <c r="C4529" s="180"/>
      <c r="D4529" s="181"/>
      <c r="E4529" s="180"/>
      <c r="F4529" s="182"/>
    </row>
    <row r="4530" spans="2:6" x14ac:dyDescent="0.25">
      <c r="B4530" s="176">
        <v>4519</v>
      </c>
      <c r="C4530" s="177"/>
      <c r="D4530" s="178"/>
      <c r="E4530" s="177"/>
      <c r="F4530" s="179"/>
    </row>
    <row r="4531" spans="2:6" x14ac:dyDescent="0.25">
      <c r="B4531" s="172">
        <v>4520</v>
      </c>
      <c r="C4531" s="180"/>
      <c r="D4531" s="181"/>
      <c r="E4531" s="180"/>
      <c r="F4531" s="182"/>
    </row>
    <row r="4532" spans="2:6" x14ac:dyDescent="0.25">
      <c r="B4532" s="176">
        <v>4521</v>
      </c>
      <c r="C4532" s="177"/>
      <c r="D4532" s="178"/>
      <c r="E4532" s="177"/>
      <c r="F4532" s="179"/>
    </row>
    <row r="4533" spans="2:6" x14ac:dyDescent="0.25">
      <c r="B4533" s="172">
        <v>4522</v>
      </c>
      <c r="C4533" s="180"/>
      <c r="D4533" s="181"/>
      <c r="E4533" s="180"/>
      <c r="F4533" s="182"/>
    </row>
    <row r="4534" spans="2:6" x14ac:dyDescent="0.25">
      <c r="B4534" s="176">
        <v>4523</v>
      </c>
      <c r="C4534" s="177"/>
      <c r="D4534" s="178"/>
      <c r="E4534" s="177"/>
      <c r="F4534" s="179"/>
    </row>
    <row r="4535" spans="2:6" x14ac:dyDescent="0.25">
      <c r="B4535" s="172">
        <v>4524</v>
      </c>
      <c r="C4535" s="180"/>
      <c r="D4535" s="181"/>
      <c r="E4535" s="180"/>
      <c r="F4535" s="182"/>
    </row>
    <row r="4536" spans="2:6" x14ac:dyDescent="0.25">
      <c r="B4536" s="176">
        <v>4525</v>
      </c>
      <c r="C4536" s="177"/>
      <c r="D4536" s="178"/>
      <c r="E4536" s="177"/>
      <c r="F4536" s="179"/>
    </row>
    <row r="4537" spans="2:6" x14ac:dyDescent="0.25">
      <c r="B4537" s="172">
        <v>4526</v>
      </c>
      <c r="C4537" s="180"/>
      <c r="D4537" s="181"/>
      <c r="E4537" s="180"/>
      <c r="F4537" s="182"/>
    </row>
    <row r="4538" spans="2:6" x14ac:dyDescent="0.25">
      <c r="B4538" s="176">
        <v>4527</v>
      </c>
      <c r="C4538" s="177"/>
      <c r="D4538" s="178"/>
      <c r="E4538" s="177"/>
      <c r="F4538" s="179"/>
    </row>
    <row r="4539" spans="2:6" x14ac:dyDescent="0.25">
      <c r="B4539" s="172">
        <v>4528</v>
      </c>
      <c r="C4539" s="180"/>
      <c r="D4539" s="181"/>
      <c r="E4539" s="180"/>
      <c r="F4539" s="182"/>
    </row>
    <row r="4540" spans="2:6" x14ac:dyDescent="0.25">
      <c r="B4540" s="176">
        <v>4529</v>
      </c>
      <c r="C4540" s="177"/>
      <c r="D4540" s="178"/>
      <c r="E4540" s="177"/>
      <c r="F4540" s="179"/>
    </row>
    <row r="4541" spans="2:6" x14ac:dyDescent="0.25">
      <c r="B4541" s="172">
        <v>4530</v>
      </c>
      <c r="C4541" s="180"/>
      <c r="D4541" s="181"/>
      <c r="E4541" s="180"/>
      <c r="F4541" s="182"/>
    </row>
    <row r="4542" spans="2:6" x14ac:dyDescent="0.25">
      <c r="B4542" s="176">
        <v>4531</v>
      </c>
      <c r="C4542" s="177"/>
      <c r="D4542" s="178"/>
      <c r="E4542" s="177"/>
      <c r="F4542" s="179"/>
    </row>
    <row r="4543" spans="2:6" x14ac:dyDescent="0.25">
      <c r="B4543" s="172">
        <v>4532</v>
      </c>
      <c r="C4543" s="180"/>
      <c r="D4543" s="181"/>
      <c r="E4543" s="180"/>
      <c r="F4543" s="182"/>
    </row>
    <row r="4544" spans="2:6" x14ac:dyDescent="0.25">
      <c r="B4544" s="176">
        <v>4533</v>
      </c>
      <c r="C4544" s="177"/>
      <c r="D4544" s="178"/>
      <c r="E4544" s="177"/>
      <c r="F4544" s="179"/>
    </row>
    <row r="4545" spans="2:6" x14ac:dyDescent="0.25">
      <c r="B4545" s="172">
        <v>4534</v>
      </c>
      <c r="C4545" s="180"/>
      <c r="D4545" s="181"/>
      <c r="E4545" s="180"/>
      <c r="F4545" s="182"/>
    </row>
    <row r="4546" spans="2:6" x14ac:dyDescent="0.25">
      <c r="B4546" s="176">
        <v>4535</v>
      </c>
      <c r="C4546" s="177"/>
      <c r="D4546" s="178"/>
      <c r="E4546" s="177"/>
      <c r="F4546" s="179"/>
    </row>
    <row r="4547" spans="2:6" x14ac:dyDescent="0.25">
      <c r="B4547" s="172">
        <v>4536</v>
      </c>
      <c r="C4547" s="180"/>
      <c r="D4547" s="181"/>
      <c r="E4547" s="180"/>
      <c r="F4547" s="182"/>
    </row>
    <row r="4548" spans="2:6" x14ac:dyDescent="0.25">
      <c r="B4548" s="176">
        <v>4537</v>
      </c>
      <c r="C4548" s="177"/>
      <c r="D4548" s="178"/>
      <c r="E4548" s="177"/>
      <c r="F4548" s="179"/>
    </row>
    <row r="4549" spans="2:6" x14ac:dyDescent="0.25">
      <c r="B4549" s="172">
        <v>4538</v>
      </c>
      <c r="C4549" s="180"/>
      <c r="D4549" s="181"/>
      <c r="E4549" s="180"/>
      <c r="F4549" s="182"/>
    </row>
    <row r="4550" spans="2:6" x14ac:dyDescent="0.25">
      <c r="B4550" s="176">
        <v>4539</v>
      </c>
      <c r="C4550" s="177"/>
      <c r="D4550" s="178"/>
      <c r="E4550" s="177"/>
      <c r="F4550" s="179"/>
    </row>
    <row r="4551" spans="2:6" x14ac:dyDescent="0.25">
      <c r="B4551" s="172">
        <v>4540</v>
      </c>
      <c r="C4551" s="180"/>
      <c r="D4551" s="181"/>
      <c r="E4551" s="180"/>
      <c r="F4551" s="182"/>
    </row>
    <row r="4552" spans="2:6" x14ac:dyDescent="0.25">
      <c r="B4552" s="176">
        <v>4541</v>
      </c>
      <c r="C4552" s="177"/>
      <c r="D4552" s="178"/>
      <c r="E4552" s="177"/>
      <c r="F4552" s="179"/>
    </row>
    <row r="4553" spans="2:6" x14ac:dyDescent="0.25">
      <c r="B4553" s="172">
        <v>4542</v>
      </c>
      <c r="C4553" s="180"/>
      <c r="D4553" s="181"/>
      <c r="E4553" s="180"/>
      <c r="F4553" s="182"/>
    </row>
    <row r="4554" spans="2:6" x14ac:dyDescent="0.25">
      <c r="B4554" s="176">
        <v>4543</v>
      </c>
      <c r="C4554" s="177"/>
      <c r="D4554" s="178"/>
      <c r="E4554" s="177"/>
      <c r="F4554" s="179"/>
    </row>
    <row r="4555" spans="2:6" x14ac:dyDescent="0.25">
      <c r="B4555" s="172">
        <v>4544</v>
      </c>
      <c r="C4555" s="180"/>
      <c r="D4555" s="181"/>
      <c r="E4555" s="180"/>
      <c r="F4555" s="182"/>
    </row>
    <row r="4556" spans="2:6" x14ac:dyDescent="0.25">
      <c r="B4556" s="176">
        <v>4545</v>
      </c>
      <c r="C4556" s="177"/>
      <c r="D4556" s="178"/>
      <c r="E4556" s="177"/>
      <c r="F4556" s="179"/>
    </row>
    <row r="4557" spans="2:6" x14ac:dyDescent="0.25">
      <c r="B4557" s="172">
        <v>4546</v>
      </c>
      <c r="C4557" s="180"/>
      <c r="D4557" s="181"/>
      <c r="E4557" s="180"/>
      <c r="F4557" s="182"/>
    </row>
    <row r="4558" spans="2:6" x14ac:dyDescent="0.25">
      <c r="B4558" s="176">
        <v>4547</v>
      </c>
      <c r="C4558" s="177"/>
      <c r="D4558" s="178"/>
      <c r="E4558" s="177"/>
      <c r="F4558" s="179"/>
    </row>
    <row r="4559" spans="2:6" x14ac:dyDescent="0.25">
      <c r="B4559" s="172">
        <v>4548</v>
      </c>
      <c r="C4559" s="180"/>
      <c r="D4559" s="181"/>
      <c r="E4559" s="180"/>
      <c r="F4559" s="182"/>
    </row>
    <row r="4560" spans="2:6" x14ac:dyDescent="0.25">
      <c r="B4560" s="176">
        <v>4549</v>
      </c>
      <c r="C4560" s="177"/>
      <c r="D4560" s="178"/>
      <c r="E4560" s="177"/>
      <c r="F4560" s="179"/>
    </row>
    <row r="4561" spans="2:6" x14ac:dyDescent="0.25">
      <c r="B4561" s="172">
        <v>4550</v>
      </c>
      <c r="C4561" s="180"/>
      <c r="D4561" s="181"/>
      <c r="E4561" s="180"/>
      <c r="F4561" s="182"/>
    </row>
    <row r="4562" spans="2:6" x14ac:dyDescent="0.25">
      <c r="B4562" s="176">
        <v>4551</v>
      </c>
      <c r="C4562" s="177"/>
      <c r="D4562" s="178"/>
      <c r="E4562" s="177"/>
      <c r="F4562" s="179"/>
    </row>
    <row r="4563" spans="2:6" x14ac:dyDescent="0.25">
      <c r="B4563" s="172">
        <v>4552</v>
      </c>
      <c r="C4563" s="180"/>
      <c r="D4563" s="181"/>
      <c r="E4563" s="180"/>
      <c r="F4563" s="182"/>
    </row>
    <row r="4564" spans="2:6" x14ac:dyDescent="0.25">
      <c r="B4564" s="176">
        <v>4553</v>
      </c>
      <c r="C4564" s="177"/>
      <c r="D4564" s="178"/>
      <c r="E4564" s="177"/>
      <c r="F4564" s="179"/>
    </row>
    <row r="4565" spans="2:6" x14ac:dyDescent="0.25">
      <c r="B4565" s="172">
        <v>4554</v>
      </c>
      <c r="C4565" s="180"/>
      <c r="D4565" s="181"/>
      <c r="E4565" s="180"/>
      <c r="F4565" s="182"/>
    </row>
    <row r="4566" spans="2:6" x14ac:dyDescent="0.25">
      <c r="B4566" s="176">
        <v>4555</v>
      </c>
      <c r="C4566" s="177"/>
      <c r="D4566" s="178"/>
      <c r="E4566" s="177"/>
      <c r="F4566" s="179"/>
    </row>
    <row r="4567" spans="2:6" x14ac:dyDescent="0.25">
      <c r="B4567" s="172">
        <v>4556</v>
      </c>
      <c r="C4567" s="180"/>
      <c r="D4567" s="181"/>
      <c r="E4567" s="180"/>
      <c r="F4567" s="182"/>
    </row>
    <row r="4568" spans="2:6" x14ac:dyDescent="0.25">
      <c r="B4568" s="176">
        <v>4557</v>
      </c>
      <c r="C4568" s="177"/>
      <c r="D4568" s="178"/>
      <c r="E4568" s="177"/>
      <c r="F4568" s="179"/>
    </row>
    <row r="4569" spans="2:6" x14ac:dyDescent="0.25">
      <c r="B4569" s="172">
        <v>4558</v>
      </c>
      <c r="C4569" s="180"/>
      <c r="D4569" s="181"/>
      <c r="E4569" s="180"/>
      <c r="F4569" s="182"/>
    </row>
    <row r="4570" spans="2:6" x14ac:dyDescent="0.25">
      <c r="B4570" s="176">
        <v>4559</v>
      </c>
      <c r="C4570" s="177"/>
      <c r="D4570" s="178"/>
      <c r="E4570" s="177"/>
      <c r="F4570" s="179"/>
    </row>
    <row r="4571" spans="2:6" x14ac:dyDescent="0.25">
      <c r="B4571" s="172">
        <v>4560</v>
      </c>
      <c r="C4571" s="180"/>
      <c r="D4571" s="181"/>
      <c r="E4571" s="180"/>
      <c r="F4571" s="182"/>
    </row>
    <row r="4572" spans="2:6" x14ac:dyDescent="0.25">
      <c r="B4572" s="176">
        <v>4561</v>
      </c>
      <c r="C4572" s="177"/>
      <c r="D4572" s="178"/>
      <c r="E4572" s="177"/>
      <c r="F4572" s="179"/>
    </row>
    <row r="4573" spans="2:6" x14ac:dyDescent="0.25">
      <c r="B4573" s="172">
        <v>4562</v>
      </c>
      <c r="C4573" s="180"/>
      <c r="D4573" s="181"/>
      <c r="E4573" s="180"/>
      <c r="F4573" s="182"/>
    </row>
    <row r="4574" spans="2:6" x14ac:dyDescent="0.25">
      <c r="B4574" s="176">
        <v>4563</v>
      </c>
      <c r="C4574" s="177"/>
      <c r="D4574" s="178"/>
      <c r="E4574" s="177"/>
      <c r="F4574" s="179"/>
    </row>
    <row r="4575" spans="2:6" x14ac:dyDescent="0.25">
      <c r="B4575" s="172">
        <v>4564</v>
      </c>
      <c r="C4575" s="180"/>
      <c r="D4575" s="181"/>
      <c r="E4575" s="180"/>
      <c r="F4575" s="182"/>
    </row>
    <row r="4576" spans="2:6" x14ac:dyDescent="0.25">
      <c r="B4576" s="176">
        <v>4565</v>
      </c>
      <c r="C4576" s="177"/>
      <c r="D4576" s="178"/>
      <c r="E4576" s="177"/>
      <c r="F4576" s="179"/>
    </row>
    <row r="4577" spans="2:6" x14ac:dyDescent="0.25">
      <c r="B4577" s="172">
        <v>4566</v>
      </c>
      <c r="C4577" s="180"/>
      <c r="D4577" s="181"/>
      <c r="E4577" s="180"/>
      <c r="F4577" s="182"/>
    </row>
    <row r="4578" spans="2:6" x14ac:dyDescent="0.25">
      <c r="B4578" s="176">
        <v>4567</v>
      </c>
      <c r="C4578" s="177"/>
      <c r="D4578" s="178"/>
      <c r="E4578" s="177"/>
      <c r="F4578" s="179"/>
    </row>
    <row r="4579" spans="2:6" x14ac:dyDescent="0.25">
      <c r="B4579" s="172">
        <v>4568</v>
      </c>
      <c r="C4579" s="180"/>
      <c r="D4579" s="181"/>
      <c r="E4579" s="180"/>
      <c r="F4579" s="182"/>
    </row>
    <row r="4580" spans="2:6" x14ac:dyDescent="0.25">
      <c r="B4580" s="176">
        <v>4569</v>
      </c>
      <c r="C4580" s="177"/>
      <c r="D4580" s="178"/>
      <c r="E4580" s="177"/>
      <c r="F4580" s="179"/>
    </row>
    <row r="4581" spans="2:6" x14ac:dyDescent="0.25">
      <c r="B4581" s="172">
        <v>4570</v>
      </c>
      <c r="C4581" s="180"/>
      <c r="D4581" s="181"/>
      <c r="E4581" s="180"/>
      <c r="F4581" s="182"/>
    </row>
    <row r="4582" spans="2:6" x14ac:dyDescent="0.25">
      <c r="B4582" s="176">
        <v>4571</v>
      </c>
      <c r="C4582" s="177"/>
      <c r="D4582" s="178"/>
      <c r="E4582" s="177"/>
      <c r="F4582" s="179"/>
    </row>
    <row r="4583" spans="2:6" x14ac:dyDescent="0.25">
      <c r="B4583" s="172">
        <v>4572</v>
      </c>
      <c r="C4583" s="180"/>
      <c r="D4583" s="181"/>
      <c r="E4583" s="180"/>
      <c r="F4583" s="182"/>
    </row>
    <row r="4584" spans="2:6" x14ac:dyDescent="0.25">
      <c r="B4584" s="176">
        <v>4573</v>
      </c>
      <c r="C4584" s="177"/>
      <c r="D4584" s="178"/>
      <c r="E4584" s="177"/>
      <c r="F4584" s="179"/>
    </row>
    <row r="4585" spans="2:6" x14ac:dyDescent="0.25">
      <c r="B4585" s="172">
        <v>4574</v>
      </c>
      <c r="C4585" s="180"/>
      <c r="D4585" s="181"/>
      <c r="E4585" s="180"/>
      <c r="F4585" s="182"/>
    </row>
    <row r="4586" spans="2:6" x14ac:dyDescent="0.25">
      <c r="B4586" s="176">
        <v>4575</v>
      </c>
      <c r="C4586" s="177"/>
      <c r="D4586" s="178"/>
      <c r="E4586" s="177"/>
      <c r="F4586" s="179"/>
    </row>
    <row r="4587" spans="2:6" x14ac:dyDescent="0.25">
      <c r="B4587" s="172">
        <v>4576</v>
      </c>
      <c r="C4587" s="180"/>
      <c r="D4587" s="181"/>
      <c r="E4587" s="180"/>
      <c r="F4587" s="182"/>
    </row>
    <row r="4588" spans="2:6" x14ac:dyDescent="0.25">
      <c r="B4588" s="176">
        <v>4577</v>
      </c>
      <c r="C4588" s="177"/>
      <c r="D4588" s="178"/>
      <c r="E4588" s="177"/>
      <c r="F4588" s="179"/>
    </row>
    <row r="4589" spans="2:6" x14ac:dyDescent="0.25">
      <c r="B4589" s="172">
        <v>4578</v>
      </c>
      <c r="C4589" s="180"/>
      <c r="D4589" s="181"/>
      <c r="E4589" s="180"/>
      <c r="F4589" s="182"/>
    </row>
    <row r="4590" spans="2:6" x14ac:dyDescent="0.25">
      <c r="B4590" s="176">
        <v>4579</v>
      </c>
      <c r="C4590" s="177"/>
      <c r="D4590" s="178"/>
      <c r="E4590" s="177"/>
      <c r="F4590" s="179"/>
    </row>
    <row r="4591" spans="2:6" x14ac:dyDescent="0.25">
      <c r="B4591" s="172">
        <v>4580</v>
      </c>
      <c r="C4591" s="180"/>
      <c r="D4591" s="181"/>
      <c r="E4591" s="180"/>
      <c r="F4591" s="182"/>
    </row>
    <row r="4592" spans="2:6" x14ac:dyDescent="0.25">
      <c r="B4592" s="176">
        <v>4581</v>
      </c>
      <c r="C4592" s="177"/>
      <c r="D4592" s="178"/>
      <c r="E4592" s="177"/>
      <c r="F4592" s="179"/>
    </row>
    <row r="4593" spans="2:6" x14ac:dyDescent="0.25">
      <c r="B4593" s="172">
        <v>4582</v>
      </c>
      <c r="C4593" s="180"/>
      <c r="D4593" s="181"/>
      <c r="E4593" s="180"/>
      <c r="F4593" s="182"/>
    </row>
    <row r="4594" spans="2:6" x14ac:dyDescent="0.25">
      <c r="B4594" s="176">
        <v>4583</v>
      </c>
      <c r="C4594" s="177"/>
      <c r="D4594" s="178"/>
      <c r="E4594" s="177"/>
      <c r="F4594" s="179"/>
    </row>
    <row r="4595" spans="2:6" x14ac:dyDescent="0.25">
      <c r="B4595" s="172">
        <v>4584</v>
      </c>
      <c r="C4595" s="180"/>
      <c r="D4595" s="181"/>
      <c r="E4595" s="180"/>
      <c r="F4595" s="182"/>
    </row>
    <row r="4596" spans="2:6" x14ac:dyDescent="0.25">
      <c r="B4596" s="176">
        <v>4585</v>
      </c>
      <c r="C4596" s="177"/>
      <c r="D4596" s="178"/>
      <c r="E4596" s="177"/>
      <c r="F4596" s="179"/>
    </row>
    <row r="4597" spans="2:6" x14ac:dyDescent="0.25">
      <c r="B4597" s="172">
        <v>4586</v>
      </c>
      <c r="C4597" s="180"/>
      <c r="D4597" s="181"/>
      <c r="E4597" s="180"/>
      <c r="F4597" s="182"/>
    </row>
    <row r="4598" spans="2:6" x14ac:dyDescent="0.25">
      <c r="B4598" s="176">
        <v>4587</v>
      </c>
      <c r="C4598" s="177"/>
      <c r="D4598" s="178"/>
      <c r="E4598" s="177"/>
      <c r="F4598" s="179"/>
    </row>
    <row r="4599" spans="2:6" x14ac:dyDescent="0.25">
      <c r="B4599" s="172">
        <v>4588</v>
      </c>
      <c r="C4599" s="180"/>
      <c r="D4599" s="181"/>
      <c r="E4599" s="180"/>
      <c r="F4599" s="182"/>
    </row>
    <row r="4600" spans="2:6" x14ac:dyDescent="0.25">
      <c r="B4600" s="176">
        <v>4589</v>
      </c>
      <c r="C4600" s="177"/>
      <c r="D4600" s="178"/>
      <c r="E4600" s="177"/>
      <c r="F4600" s="179"/>
    </row>
    <row r="4601" spans="2:6" x14ac:dyDescent="0.25">
      <c r="B4601" s="172">
        <v>4590</v>
      </c>
      <c r="C4601" s="180"/>
      <c r="D4601" s="181"/>
      <c r="E4601" s="180"/>
      <c r="F4601" s="182"/>
    </row>
    <row r="4602" spans="2:6" x14ac:dyDescent="0.25">
      <c r="B4602" s="176">
        <v>4591</v>
      </c>
      <c r="C4602" s="177"/>
      <c r="D4602" s="178"/>
      <c r="E4602" s="177"/>
      <c r="F4602" s="179"/>
    </row>
    <row r="4603" spans="2:6" x14ac:dyDescent="0.25">
      <c r="B4603" s="172">
        <v>4592</v>
      </c>
      <c r="C4603" s="180"/>
      <c r="D4603" s="181"/>
      <c r="E4603" s="180"/>
      <c r="F4603" s="182"/>
    </row>
    <row r="4604" spans="2:6" x14ac:dyDescent="0.25">
      <c r="B4604" s="176">
        <v>4593</v>
      </c>
      <c r="C4604" s="177"/>
      <c r="D4604" s="178"/>
      <c r="E4604" s="177"/>
      <c r="F4604" s="179"/>
    </row>
    <row r="4605" spans="2:6" x14ac:dyDescent="0.25">
      <c r="B4605" s="172">
        <v>4594</v>
      </c>
      <c r="C4605" s="180"/>
      <c r="D4605" s="181"/>
      <c r="E4605" s="180"/>
      <c r="F4605" s="182"/>
    </row>
    <row r="4606" spans="2:6" x14ac:dyDescent="0.25">
      <c r="B4606" s="176">
        <v>4595</v>
      </c>
      <c r="C4606" s="177"/>
      <c r="D4606" s="178"/>
      <c r="E4606" s="177"/>
      <c r="F4606" s="179"/>
    </row>
    <row r="4607" spans="2:6" x14ac:dyDescent="0.25">
      <c r="B4607" s="172">
        <v>4596</v>
      </c>
      <c r="C4607" s="180"/>
      <c r="D4607" s="181"/>
      <c r="E4607" s="180"/>
      <c r="F4607" s="182"/>
    </row>
    <row r="4608" spans="2:6" x14ac:dyDescent="0.25">
      <c r="B4608" s="176">
        <v>4597</v>
      </c>
      <c r="C4608" s="177"/>
      <c r="D4608" s="178"/>
      <c r="E4608" s="177"/>
      <c r="F4608" s="179"/>
    </row>
    <row r="4609" spans="2:6" x14ac:dyDescent="0.25">
      <c r="B4609" s="172">
        <v>4598</v>
      </c>
      <c r="C4609" s="180"/>
      <c r="D4609" s="181"/>
      <c r="E4609" s="180"/>
      <c r="F4609" s="182"/>
    </row>
    <row r="4610" spans="2:6" x14ac:dyDescent="0.25">
      <c r="B4610" s="176">
        <v>4599</v>
      </c>
      <c r="C4610" s="177"/>
      <c r="D4610" s="178"/>
      <c r="E4610" s="177"/>
      <c r="F4610" s="179"/>
    </row>
    <row r="4611" spans="2:6" x14ac:dyDescent="0.25">
      <c r="B4611" s="172">
        <v>4600</v>
      </c>
      <c r="C4611" s="180"/>
      <c r="D4611" s="181"/>
      <c r="E4611" s="180"/>
      <c r="F4611" s="182"/>
    </row>
    <row r="4612" spans="2:6" x14ac:dyDescent="0.25">
      <c r="B4612" s="176">
        <v>4601</v>
      </c>
      <c r="C4612" s="177"/>
      <c r="D4612" s="178"/>
      <c r="E4612" s="177"/>
      <c r="F4612" s="179"/>
    </row>
    <row r="4613" spans="2:6" x14ac:dyDescent="0.25">
      <c r="B4613" s="172">
        <v>4602</v>
      </c>
      <c r="C4613" s="180"/>
      <c r="D4613" s="181"/>
      <c r="E4613" s="180"/>
      <c r="F4613" s="182"/>
    </row>
    <row r="4614" spans="2:6" x14ac:dyDescent="0.25">
      <c r="B4614" s="176">
        <v>4603</v>
      </c>
      <c r="C4614" s="177"/>
      <c r="D4614" s="178"/>
      <c r="E4614" s="177"/>
      <c r="F4614" s="179"/>
    </row>
    <row r="4615" spans="2:6" x14ac:dyDescent="0.25">
      <c r="B4615" s="172">
        <v>4604</v>
      </c>
      <c r="C4615" s="180"/>
      <c r="D4615" s="181"/>
      <c r="E4615" s="180"/>
      <c r="F4615" s="182"/>
    </row>
    <row r="4616" spans="2:6" x14ac:dyDescent="0.25">
      <c r="B4616" s="176">
        <v>4605</v>
      </c>
      <c r="C4616" s="177"/>
      <c r="D4616" s="178"/>
      <c r="E4616" s="177"/>
      <c r="F4616" s="179"/>
    </row>
    <row r="4617" spans="2:6" x14ac:dyDescent="0.25">
      <c r="B4617" s="172">
        <v>4606</v>
      </c>
      <c r="C4617" s="180"/>
      <c r="D4617" s="181"/>
      <c r="E4617" s="180"/>
      <c r="F4617" s="182"/>
    </row>
    <row r="4618" spans="2:6" x14ac:dyDescent="0.25">
      <c r="B4618" s="176">
        <v>4607</v>
      </c>
      <c r="C4618" s="177"/>
      <c r="D4618" s="178"/>
      <c r="E4618" s="177"/>
      <c r="F4618" s="179"/>
    </row>
    <row r="4619" spans="2:6" x14ac:dyDescent="0.25">
      <c r="B4619" s="172">
        <v>4608</v>
      </c>
      <c r="C4619" s="180"/>
      <c r="D4619" s="181"/>
      <c r="E4619" s="180"/>
      <c r="F4619" s="182"/>
    </row>
    <row r="4620" spans="2:6" x14ac:dyDescent="0.25">
      <c r="B4620" s="176">
        <v>4609</v>
      </c>
      <c r="C4620" s="177"/>
      <c r="D4620" s="178"/>
      <c r="E4620" s="177"/>
      <c r="F4620" s="179"/>
    </row>
    <row r="4621" spans="2:6" x14ac:dyDescent="0.25">
      <c r="B4621" s="172">
        <v>4610</v>
      </c>
      <c r="C4621" s="180"/>
      <c r="D4621" s="181"/>
      <c r="E4621" s="180"/>
      <c r="F4621" s="182"/>
    </row>
    <row r="4622" spans="2:6" x14ac:dyDescent="0.25">
      <c r="B4622" s="176">
        <v>4611</v>
      </c>
      <c r="C4622" s="177"/>
      <c r="D4622" s="178"/>
      <c r="E4622" s="177"/>
      <c r="F4622" s="179"/>
    </row>
    <row r="4623" spans="2:6" x14ac:dyDescent="0.25">
      <c r="B4623" s="172">
        <v>4612</v>
      </c>
      <c r="C4623" s="180"/>
      <c r="D4623" s="181"/>
      <c r="E4623" s="180"/>
      <c r="F4623" s="182"/>
    </row>
    <row r="4624" spans="2:6" x14ac:dyDescent="0.25">
      <c r="B4624" s="176">
        <v>4613</v>
      </c>
      <c r="C4624" s="177"/>
      <c r="D4624" s="178"/>
      <c r="E4624" s="177"/>
      <c r="F4624" s="179"/>
    </row>
    <row r="4625" spans="2:6" x14ac:dyDescent="0.25">
      <c r="B4625" s="172">
        <v>4614</v>
      </c>
      <c r="C4625" s="180"/>
      <c r="D4625" s="181"/>
      <c r="E4625" s="180"/>
      <c r="F4625" s="182"/>
    </row>
    <row r="4626" spans="2:6" x14ac:dyDescent="0.25">
      <c r="B4626" s="176">
        <v>4615</v>
      </c>
      <c r="C4626" s="177"/>
      <c r="D4626" s="178"/>
      <c r="E4626" s="177"/>
      <c r="F4626" s="179"/>
    </row>
    <row r="4627" spans="2:6" x14ac:dyDescent="0.25">
      <c r="B4627" s="172">
        <v>4616</v>
      </c>
      <c r="C4627" s="180"/>
      <c r="D4627" s="181"/>
      <c r="E4627" s="180"/>
      <c r="F4627" s="182"/>
    </row>
    <row r="4628" spans="2:6" x14ac:dyDescent="0.25">
      <c r="B4628" s="176">
        <v>4617</v>
      </c>
      <c r="C4628" s="177"/>
      <c r="D4628" s="178"/>
      <c r="E4628" s="177"/>
      <c r="F4628" s="179"/>
    </row>
    <row r="4629" spans="2:6" x14ac:dyDescent="0.25">
      <c r="B4629" s="172">
        <v>4618</v>
      </c>
      <c r="C4629" s="180"/>
      <c r="D4629" s="181"/>
      <c r="E4629" s="180"/>
      <c r="F4629" s="182"/>
    </row>
    <row r="4630" spans="2:6" x14ac:dyDescent="0.25">
      <c r="B4630" s="176">
        <v>4619</v>
      </c>
      <c r="C4630" s="177"/>
      <c r="D4630" s="178"/>
      <c r="E4630" s="177"/>
      <c r="F4630" s="179"/>
    </row>
    <row r="4631" spans="2:6" x14ac:dyDescent="0.25">
      <c r="B4631" s="172">
        <v>4620</v>
      </c>
      <c r="C4631" s="180"/>
      <c r="D4631" s="181"/>
      <c r="E4631" s="180"/>
      <c r="F4631" s="182"/>
    </row>
    <row r="4632" spans="2:6" x14ac:dyDescent="0.25">
      <c r="B4632" s="176">
        <v>4621</v>
      </c>
      <c r="C4632" s="177"/>
      <c r="D4632" s="178"/>
      <c r="E4632" s="177"/>
      <c r="F4632" s="179"/>
    </row>
    <row r="4633" spans="2:6" x14ac:dyDescent="0.25">
      <c r="B4633" s="172">
        <v>4622</v>
      </c>
      <c r="C4633" s="180"/>
      <c r="D4633" s="181"/>
      <c r="E4633" s="180"/>
      <c r="F4633" s="182"/>
    </row>
    <row r="4634" spans="2:6" x14ac:dyDescent="0.25">
      <c r="B4634" s="176">
        <v>4623</v>
      </c>
      <c r="C4634" s="177"/>
      <c r="D4634" s="178"/>
      <c r="E4634" s="177"/>
      <c r="F4634" s="179"/>
    </row>
    <row r="4635" spans="2:6" x14ac:dyDescent="0.25">
      <c r="B4635" s="172">
        <v>4624</v>
      </c>
      <c r="C4635" s="180"/>
      <c r="D4635" s="181"/>
      <c r="E4635" s="180"/>
      <c r="F4635" s="182"/>
    </row>
    <row r="4636" spans="2:6" x14ac:dyDescent="0.25">
      <c r="B4636" s="176">
        <v>4625</v>
      </c>
      <c r="C4636" s="177"/>
      <c r="D4636" s="178"/>
      <c r="E4636" s="177"/>
      <c r="F4636" s="179"/>
    </row>
    <row r="4637" spans="2:6" x14ac:dyDescent="0.25">
      <c r="B4637" s="172">
        <v>4626</v>
      </c>
      <c r="C4637" s="180"/>
      <c r="D4637" s="181"/>
      <c r="E4637" s="180"/>
      <c r="F4637" s="182"/>
    </row>
    <row r="4638" spans="2:6" x14ac:dyDescent="0.25">
      <c r="B4638" s="176">
        <v>4627</v>
      </c>
      <c r="C4638" s="177"/>
      <c r="D4638" s="178"/>
      <c r="E4638" s="177"/>
      <c r="F4638" s="179"/>
    </row>
    <row r="4639" spans="2:6" x14ac:dyDescent="0.25">
      <c r="B4639" s="172">
        <v>4628</v>
      </c>
      <c r="C4639" s="180"/>
      <c r="D4639" s="181"/>
      <c r="E4639" s="180"/>
      <c r="F4639" s="182"/>
    </row>
    <row r="4640" spans="2:6" x14ac:dyDescent="0.25">
      <c r="B4640" s="176">
        <v>4629</v>
      </c>
      <c r="C4640" s="177"/>
      <c r="D4640" s="178"/>
      <c r="E4640" s="177"/>
      <c r="F4640" s="179"/>
    </row>
    <row r="4641" spans="2:6" x14ac:dyDescent="0.25">
      <c r="B4641" s="172">
        <v>4630</v>
      </c>
      <c r="C4641" s="180"/>
      <c r="D4641" s="181"/>
      <c r="E4641" s="180"/>
      <c r="F4641" s="182"/>
    </row>
    <row r="4642" spans="2:6" x14ac:dyDescent="0.25">
      <c r="B4642" s="176">
        <v>4631</v>
      </c>
      <c r="C4642" s="177"/>
      <c r="D4642" s="178"/>
      <c r="E4642" s="177"/>
      <c r="F4642" s="179"/>
    </row>
    <row r="4643" spans="2:6" x14ac:dyDescent="0.25">
      <c r="B4643" s="172">
        <v>4632</v>
      </c>
      <c r="C4643" s="180"/>
      <c r="D4643" s="181"/>
      <c r="E4643" s="180"/>
      <c r="F4643" s="182"/>
    </row>
    <row r="4644" spans="2:6" x14ac:dyDescent="0.25">
      <c r="B4644" s="176">
        <v>4633</v>
      </c>
      <c r="C4644" s="177"/>
      <c r="D4644" s="178"/>
      <c r="E4644" s="177"/>
      <c r="F4644" s="179"/>
    </row>
    <row r="4645" spans="2:6" x14ac:dyDescent="0.25">
      <c r="B4645" s="172">
        <v>4634</v>
      </c>
      <c r="C4645" s="180"/>
      <c r="D4645" s="181"/>
      <c r="E4645" s="180"/>
      <c r="F4645" s="182"/>
    </row>
    <row r="4646" spans="2:6" x14ac:dyDescent="0.25">
      <c r="B4646" s="176">
        <v>4635</v>
      </c>
      <c r="C4646" s="177"/>
      <c r="D4646" s="178"/>
      <c r="E4646" s="177"/>
      <c r="F4646" s="179"/>
    </row>
    <row r="4647" spans="2:6" x14ac:dyDescent="0.25">
      <c r="B4647" s="172">
        <v>4636</v>
      </c>
      <c r="C4647" s="180"/>
      <c r="D4647" s="181"/>
      <c r="E4647" s="180"/>
      <c r="F4647" s="182"/>
    </row>
    <row r="4648" spans="2:6" x14ac:dyDescent="0.25">
      <c r="B4648" s="176">
        <v>4637</v>
      </c>
      <c r="C4648" s="177"/>
      <c r="D4648" s="178"/>
      <c r="E4648" s="177"/>
      <c r="F4648" s="179"/>
    </row>
    <row r="4649" spans="2:6" x14ac:dyDescent="0.25">
      <c r="B4649" s="172">
        <v>4638</v>
      </c>
      <c r="C4649" s="180"/>
      <c r="D4649" s="181"/>
      <c r="E4649" s="180"/>
      <c r="F4649" s="182"/>
    </row>
    <row r="4650" spans="2:6" x14ac:dyDescent="0.25">
      <c r="B4650" s="176">
        <v>4639</v>
      </c>
      <c r="C4650" s="177"/>
      <c r="D4650" s="178"/>
      <c r="E4650" s="177"/>
      <c r="F4650" s="179"/>
    </row>
    <row r="4651" spans="2:6" x14ac:dyDescent="0.25">
      <c r="B4651" s="172">
        <v>4640</v>
      </c>
      <c r="C4651" s="180"/>
      <c r="D4651" s="181"/>
      <c r="E4651" s="180"/>
      <c r="F4651" s="182"/>
    </row>
    <row r="4652" spans="2:6" x14ac:dyDescent="0.25">
      <c r="B4652" s="176">
        <v>4641</v>
      </c>
      <c r="C4652" s="177"/>
      <c r="D4652" s="178"/>
      <c r="E4652" s="177"/>
      <c r="F4652" s="179"/>
    </row>
    <row r="4653" spans="2:6" x14ac:dyDescent="0.25">
      <c r="B4653" s="172">
        <v>4642</v>
      </c>
      <c r="C4653" s="180"/>
      <c r="D4653" s="181"/>
      <c r="E4653" s="180"/>
      <c r="F4653" s="182"/>
    </row>
    <row r="4654" spans="2:6" x14ac:dyDescent="0.25">
      <c r="B4654" s="176">
        <v>4643</v>
      </c>
      <c r="C4654" s="177"/>
      <c r="D4654" s="178"/>
      <c r="E4654" s="177"/>
      <c r="F4654" s="179"/>
    </row>
    <row r="4655" spans="2:6" x14ac:dyDescent="0.25">
      <c r="B4655" s="172">
        <v>4644</v>
      </c>
      <c r="C4655" s="180"/>
      <c r="D4655" s="181"/>
      <c r="E4655" s="180"/>
      <c r="F4655" s="182"/>
    </row>
    <row r="4656" spans="2:6" x14ac:dyDescent="0.25">
      <c r="B4656" s="176">
        <v>4645</v>
      </c>
      <c r="C4656" s="177"/>
      <c r="D4656" s="178"/>
      <c r="E4656" s="177"/>
      <c r="F4656" s="179"/>
    </row>
    <row r="4657" spans="2:6" x14ac:dyDescent="0.25">
      <c r="B4657" s="172">
        <v>4646</v>
      </c>
      <c r="C4657" s="180"/>
      <c r="D4657" s="181"/>
      <c r="E4657" s="180"/>
      <c r="F4657" s="182"/>
    </row>
    <row r="4658" spans="2:6" x14ac:dyDescent="0.25">
      <c r="B4658" s="176">
        <v>4647</v>
      </c>
      <c r="C4658" s="177"/>
      <c r="D4658" s="178"/>
      <c r="E4658" s="177"/>
      <c r="F4658" s="179"/>
    </row>
    <row r="4659" spans="2:6" x14ac:dyDescent="0.25">
      <c r="B4659" s="172">
        <v>4648</v>
      </c>
      <c r="C4659" s="180"/>
      <c r="D4659" s="181"/>
      <c r="E4659" s="180"/>
      <c r="F4659" s="182"/>
    </row>
    <row r="4660" spans="2:6" x14ac:dyDescent="0.25">
      <c r="B4660" s="176">
        <v>4649</v>
      </c>
      <c r="C4660" s="177"/>
      <c r="D4660" s="178"/>
      <c r="E4660" s="177"/>
      <c r="F4660" s="179"/>
    </row>
    <row r="4661" spans="2:6" x14ac:dyDescent="0.25">
      <c r="B4661" s="172">
        <v>4650</v>
      </c>
      <c r="C4661" s="180"/>
      <c r="D4661" s="181"/>
      <c r="E4661" s="180"/>
      <c r="F4661" s="182"/>
    </row>
    <row r="4662" spans="2:6" x14ac:dyDescent="0.25">
      <c r="B4662" s="176">
        <v>4651</v>
      </c>
      <c r="C4662" s="177"/>
      <c r="D4662" s="178"/>
      <c r="E4662" s="177"/>
      <c r="F4662" s="179"/>
    </row>
    <row r="4663" spans="2:6" x14ac:dyDescent="0.25">
      <c r="B4663" s="172">
        <v>4652</v>
      </c>
      <c r="C4663" s="180"/>
      <c r="D4663" s="181"/>
      <c r="E4663" s="180"/>
      <c r="F4663" s="182"/>
    </row>
    <row r="4664" spans="2:6" x14ac:dyDescent="0.25">
      <c r="B4664" s="176">
        <v>4653</v>
      </c>
      <c r="C4664" s="177"/>
      <c r="D4664" s="178"/>
      <c r="E4664" s="177"/>
      <c r="F4664" s="179"/>
    </row>
    <row r="4665" spans="2:6" x14ac:dyDescent="0.25">
      <c r="B4665" s="172">
        <v>4654</v>
      </c>
      <c r="C4665" s="180"/>
      <c r="D4665" s="181"/>
      <c r="E4665" s="180"/>
      <c r="F4665" s="182"/>
    </row>
    <row r="4666" spans="2:6" x14ac:dyDescent="0.25">
      <c r="B4666" s="176">
        <v>4655</v>
      </c>
      <c r="C4666" s="177"/>
      <c r="D4666" s="178"/>
      <c r="E4666" s="177"/>
      <c r="F4666" s="179"/>
    </row>
    <row r="4667" spans="2:6" x14ac:dyDescent="0.25">
      <c r="B4667" s="172">
        <v>4656</v>
      </c>
      <c r="C4667" s="180"/>
      <c r="D4667" s="181"/>
      <c r="E4667" s="180"/>
      <c r="F4667" s="182"/>
    </row>
    <row r="4668" spans="2:6" x14ac:dyDescent="0.25">
      <c r="B4668" s="176">
        <v>4657</v>
      </c>
      <c r="C4668" s="177"/>
      <c r="D4668" s="178"/>
      <c r="E4668" s="177"/>
      <c r="F4668" s="179"/>
    </row>
    <row r="4669" spans="2:6" x14ac:dyDescent="0.25">
      <c r="B4669" s="172">
        <v>4658</v>
      </c>
      <c r="C4669" s="180"/>
      <c r="D4669" s="181"/>
      <c r="E4669" s="180"/>
      <c r="F4669" s="182"/>
    </row>
    <row r="4670" spans="2:6" x14ac:dyDescent="0.25">
      <c r="B4670" s="176">
        <v>4659</v>
      </c>
      <c r="C4670" s="177"/>
      <c r="D4670" s="178"/>
      <c r="E4670" s="177"/>
      <c r="F4670" s="179"/>
    </row>
    <row r="4671" spans="2:6" x14ac:dyDescent="0.25">
      <c r="B4671" s="172">
        <v>4660</v>
      </c>
      <c r="C4671" s="180"/>
      <c r="D4671" s="181"/>
      <c r="E4671" s="180"/>
      <c r="F4671" s="182"/>
    </row>
    <row r="4672" spans="2:6" x14ac:dyDescent="0.25">
      <c r="B4672" s="176">
        <v>4661</v>
      </c>
      <c r="C4672" s="177"/>
      <c r="D4672" s="178"/>
      <c r="E4672" s="177"/>
      <c r="F4672" s="179"/>
    </row>
    <row r="4673" spans="2:6" x14ac:dyDescent="0.25">
      <c r="B4673" s="172">
        <v>4662</v>
      </c>
      <c r="C4673" s="180"/>
      <c r="D4673" s="181"/>
      <c r="E4673" s="180"/>
      <c r="F4673" s="182"/>
    </row>
    <row r="4674" spans="2:6" x14ac:dyDescent="0.25">
      <c r="B4674" s="176">
        <v>4663</v>
      </c>
      <c r="C4674" s="177"/>
      <c r="D4674" s="178"/>
      <c r="E4674" s="177"/>
      <c r="F4674" s="179"/>
    </row>
    <row r="4675" spans="2:6" x14ac:dyDescent="0.25">
      <c r="B4675" s="172">
        <v>4664</v>
      </c>
      <c r="C4675" s="180"/>
      <c r="D4675" s="181"/>
      <c r="E4675" s="180"/>
      <c r="F4675" s="182"/>
    </row>
    <row r="4676" spans="2:6" x14ac:dyDescent="0.25">
      <c r="B4676" s="176">
        <v>4665</v>
      </c>
      <c r="C4676" s="177"/>
      <c r="D4676" s="178"/>
      <c r="E4676" s="177"/>
      <c r="F4676" s="179"/>
    </row>
    <row r="4677" spans="2:6" x14ac:dyDescent="0.25">
      <c r="B4677" s="172">
        <v>4666</v>
      </c>
      <c r="C4677" s="180"/>
      <c r="D4677" s="181"/>
      <c r="E4677" s="180"/>
      <c r="F4677" s="182"/>
    </row>
    <row r="4678" spans="2:6" x14ac:dyDescent="0.25">
      <c r="B4678" s="176">
        <v>4667</v>
      </c>
      <c r="C4678" s="177"/>
      <c r="D4678" s="178"/>
      <c r="E4678" s="177"/>
      <c r="F4678" s="179"/>
    </row>
    <row r="4679" spans="2:6" x14ac:dyDescent="0.25">
      <c r="B4679" s="172">
        <v>4668</v>
      </c>
      <c r="C4679" s="180"/>
      <c r="D4679" s="181"/>
      <c r="E4679" s="180"/>
      <c r="F4679" s="182"/>
    </row>
    <row r="4680" spans="2:6" x14ac:dyDescent="0.25">
      <c r="B4680" s="176">
        <v>4669</v>
      </c>
      <c r="C4680" s="177"/>
      <c r="D4680" s="178"/>
      <c r="E4680" s="177"/>
      <c r="F4680" s="179"/>
    </row>
    <row r="4681" spans="2:6" x14ac:dyDescent="0.25">
      <c r="B4681" s="172">
        <v>4670</v>
      </c>
      <c r="C4681" s="180"/>
      <c r="D4681" s="181"/>
      <c r="E4681" s="180"/>
      <c r="F4681" s="182"/>
    </row>
    <row r="4682" spans="2:6" x14ac:dyDescent="0.25">
      <c r="B4682" s="176">
        <v>4671</v>
      </c>
      <c r="C4682" s="177"/>
      <c r="D4682" s="178"/>
      <c r="E4682" s="177"/>
      <c r="F4682" s="179"/>
    </row>
    <row r="4683" spans="2:6" x14ac:dyDescent="0.25">
      <c r="B4683" s="172">
        <v>4672</v>
      </c>
      <c r="C4683" s="180"/>
      <c r="D4683" s="181"/>
      <c r="E4683" s="180"/>
      <c r="F4683" s="182"/>
    </row>
    <row r="4684" spans="2:6" x14ac:dyDescent="0.25">
      <c r="B4684" s="176">
        <v>4673</v>
      </c>
      <c r="C4684" s="177"/>
      <c r="D4684" s="178"/>
      <c r="E4684" s="177"/>
      <c r="F4684" s="179"/>
    </row>
    <row r="4685" spans="2:6" x14ac:dyDescent="0.25">
      <c r="B4685" s="172">
        <v>4674</v>
      </c>
      <c r="C4685" s="180"/>
      <c r="D4685" s="181"/>
      <c r="E4685" s="180"/>
      <c r="F4685" s="182"/>
    </row>
    <row r="4686" spans="2:6" x14ac:dyDescent="0.25">
      <c r="B4686" s="176">
        <v>4675</v>
      </c>
      <c r="C4686" s="177"/>
      <c r="D4686" s="178"/>
      <c r="E4686" s="177"/>
      <c r="F4686" s="179"/>
    </row>
    <row r="4687" spans="2:6" x14ac:dyDescent="0.25">
      <c r="B4687" s="172">
        <v>4676</v>
      </c>
      <c r="C4687" s="180"/>
      <c r="D4687" s="181"/>
      <c r="E4687" s="180"/>
      <c r="F4687" s="182"/>
    </row>
    <row r="4688" spans="2:6" x14ac:dyDescent="0.25">
      <c r="B4688" s="176">
        <v>4677</v>
      </c>
      <c r="C4688" s="177"/>
      <c r="D4688" s="178"/>
      <c r="E4688" s="177"/>
      <c r="F4688" s="179"/>
    </row>
    <row r="4689" spans="2:6" x14ac:dyDescent="0.25">
      <c r="B4689" s="172">
        <v>4678</v>
      </c>
      <c r="C4689" s="180"/>
      <c r="D4689" s="181"/>
      <c r="E4689" s="180"/>
      <c r="F4689" s="182"/>
    </row>
    <row r="4690" spans="2:6" x14ac:dyDescent="0.25">
      <c r="B4690" s="176">
        <v>4679</v>
      </c>
      <c r="C4690" s="177"/>
      <c r="D4690" s="178"/>
      <c r="E4690" s="177"/>
      <c r="F4690" s="179"/>
    </row>
    <row r="4691" spans="2:6" x14ac:dyDescent="0.25">
      <c r="B4691" s="172">
        <v>4680</v>
      </c>
      <c r="C4691" s="180"/>
      <c r="D4691" s="181"/>
      <c r="E4691" s="180"/>
      <c r="F4691" s="182"/>
    </row>
    <row r="4692" spans="2:6" x14ac:dyDescent="0.25">
      <c r="B4692" s="176">
        <v>4681</v>
      </c>
      <c r="C4692" s="177"/>
      <c r="D4692" s="178"/>
      <c r="E4692" s="177"/>
      <c r="F4692" s="179"/>
    </row>
    <row r="4693" spans="2:6" x14ac:dyDescent="0.25">
      <c r="B4693" s="172">
        <v>4682</v>
      </c>
      <c r="C4693" s="180"/>
      <c r="D4693" s="181"/>
      <c r="E4693" s="180"/>
      <c r="F4693" s="182"/>
    </row>
    <row r="4694" spans="2:6" x14ac:dyDescent="0.25">
      <c r="B4694" s="176">
        <v>4683</v>
      </c>
      <c r="C4694" s="177"/>
      <c r="D4694" s="178"/>
      <c r="E4694" s="177"/>
      <c r="F4694" s="179"/>
    </row>
    <row r="4695" spans="2:6" x14ac:dyDescent="0.25">
      <c r="B4695" s="172">
        <v>4684</v>
      </c>
      <c r="C4695" s="180"/>
      <c r="D4695" s="181"/>
      <c r="E4695" s="180"/>
      <c r="F4695" s="182"/>
    </row>
    <row r="4696" spans="2:6" x14ac:dyDescent="0.25">
      <c r="B4696" s="176">
        <v>4685</v>
      </c>
      <c r="C4696" s="177"/>
      <c r="D4696" s="178"/>
      <c r="E4696" s="177"/>
      <c r="F4696" s="179"/>
    </row>
    <row r="4697" spans="2:6" x14ac:dyDescent="0.25">
      <c r="B4697" s="172">
        <v>4686</v>
      </c>
      <c r="C4697" s="180"/>
      <c r="D4697" s="181"/>
      <c r="E4697" s="180"/>
      <c r="F4697" s="182"/>
    </row>
    <row r="4698" spans="2:6" x14ac:dyDescent="0.25">
      <c r="B4698" s="176">
        <v>4687</v>
      </c>
      <c r="C4698" s="177"/>
      <c r="D4698" s="178"/>
      <c r="E4698" s="177"/>
      <c r="F4698" s="179"/>
    </row>
    <row r="4699" spans="2:6" x14ac:dyDescent="0.25">
      <c r="B4699" s="172">
        <v>4688</v>
      </c>
      <c r="C4699" s="180"/>
      <c r="D4699" s="181"/>
      <c r="E4699" s="180"/>
      <c r="F4699" s="182"/>
    </row>
    <row r="4700" spans="2:6" x14ac:dyDescent="0.25">
      <c r="B4700" s="176">
        <v>4689</v>
      </c>
      <c r="C4700" s="177"/>
      <c r="D4700" s="178"/>
      <c r="E4700" s="177"/>
      <c r="F4700" s="179"/>
    </row>
    <row r="4701" spans="2:6" x14ac:dyDescent="0.25">
      <c r="B4701" s="172">
        <v>4690</v>
      </c>
      <c r="C4701" s="180"/>
      <c r="D4701" s="181"/>
      <c r="E4701" s="180"/>
      <c r="F4701" s="182"/>
    </row>
    <row r="4702" spans="2:6" x14ac:dyDescent="0.25">
      <c r="B4702" s="176">
        <v>4691</v>
      </c>
      <c r="C4702" s="177"/>
      <c r="D4702" s="178"/>
      <c r="E4702" s="177"/>
      <c r="F4702" s="179"/>
    </row>
    <row r="4703" spans="2:6" x14ac:dyDescent="0.25">
      <c r="B4703" s="172">
        <v>4692</v>
      </c>
      <c r="C4703" s="180"/>
      <c r="D4703" s="181"/>
      <c r="E4703" s="180"/>
      <c r="F4703" s="182"/>
    </row>
    <row r="4704" spans="2:6" x14ac:dyDescent="0.25">
      <c r="B4704" s="176">
        <v>4693</v>
      </c>
      <c r="C4704" s="177"/>
      <c r="D4704" s="178"/>
      <c r="E4704" s="177"/>
      <c r="F4704" s="179"/>
    </row>
    <row r="4705" spans="2:6" x14ac:dyDescent="0.25">
      <c r="B4705" s="172">
        <v>4694</v>
      </c>
      <c r="C4705" s="180"/>
      <c r="D4705" s="181"/>
      <c r="E4705" s="180"/>
      <c r="F4705" s="182"/>
    </row>
    <row r="4706" spans="2:6" x14ac:dyDescent="0.25">
      <c r="B4706" s="176">
        <v>4695</v>
      </c>
      <c r="C4706" s="177"/>
      <c r="D4706" s="178"/>
      <c r="E4706" s="177"/>
      <c r="F4706" s="179"/>
    </row>
    <row r="4707" spans="2:6" x14ac:dyDescent="0.25">
      <c r="B4707" s="172">
        <v>4696</v>
      </c>
      <c r="C4707" s="180"/>
      <c r="D4707" s="181"/>
      <c r="E4707" s="180"/>
      <c r="F4707" s="182"/>
    </row>
    <row r="4708" spans="2:6" x14ac:dyDescent="0.25">
      <c r="B4708" s="176">
        <v>4697</v>
      </c>
      <c r="C4708" s="177"/>
      <c r="D4708" s="178"/>
      <c r="E4708" s="177"/>
      <c r="F4708" s="179"/>
    </row>
    <row r="4709" spans="2:6" x14ac:dyDescent="0.25">
      <c r="B4709" s="172">
        <v>4698</v>
      </c>
      <c r="C4709" s="180"/>
      <c r="D4709" s="181"/>
      <c r="E4709" s="180"/>
      <c r="F4709" s="182"/>
    </row>
    <row r="4710" spans="2:6" x14ac:dyDescent="0.25">
      <c r="B4710" s="176">
        <v>4699</v>
      </c>
      <c r="C4710" s="177"/>
      <c r="D4710" s="178"/>
      <c r="E4710" s="177"/>
      <c r="F4710" s="179"/>
    </row>
    <row r="4711" spans="2:6" x14ac:dyDescent="0.25">
      <c r="B4711" s="172">
        <v>4700</v>
      </c>
      <c r="C4711" s="180"/>
      <c r="D4711" s="181"/>
      <c r="E4711" s="180"/>
      <c r="F4711" s="182"/>
    </row>
    <row r="4712" spans="2:6" x14ac:dyDescent="0.25">
      <c r="B4712" s="176">
        <v>4701</v>
      </c>
      <c r="C4712" s="177"/>
      <c r="D4712" s="178"/>
      <c r="E4712" s="177"/>
      <c r="F4712" s="179"/>
    </row>
    <row r="4713" spans="2:6" x14ac:dyDescent="0.25">
      <c r="B4713" s="172">
        <v>4702</v>
      </c>
      <c r="C4713" s="180"/>
      <c r="D4713" s="181"/>
      <c r="E4713" s="180"/>
      <c r="F4713" s="182"/>
    </row>
    <row r="4714" spans="2:6" x14ac:dyDescent="0.25">
      <c r="B4714" s="176">
        <v>4703</v>
      </c>
      <c r="C4714" s="177"/>
      <c r="D4714" s="178"/>
      <c r="E4714" s="177"/>
      <c r="F4714" s="179"/>
    </row>
    <row r="4715" spans="2:6" x14ac:dyDescent="0.25">
      <c r="B4715" s="172">
        <v>4704</v>
      </c>
      <c r="C4715" s="180"/>
      <c r="D4715" s="181"/>
      <c r="E4715" s="180"/>
      <c r="F4715" s="182"/>
    </row>
    <row r="4716" spans="2:6" x14ac:dyDescent="0.25">
      <c r="B4716" s="176">
        <v>4705</v>
      </c>
      <c r="C4716" s="177"/>
      <c r="D4716" s="178"/>
      <c r="E4716" s="177"/>
      <c r="F4716" s="179"/>
    </row>
    <row r="4717" spans="2:6" x14ac:dyDescent="0.25">
      <c r="B4717" s="172">
        <v>4706</v>
      </c>
      <c r="C4717" s="180"/>
      <c r="D4717" s="181"/>
      <c r="E4717" s="180"/>
      <c r="F4717" s="182"/>
    </row>
    <row r="4718" spans="2:6" x14ac:dyDescent="0.25">
      <c r="B4718" s="176">
        <v>4707</v>
      </c>
      <c r="C4718" s="177"/>
      <c r="D4718" s="178"/>
      <c r="E4718" s="177"/>
      <c r="F4718" s="179"/>
    </row>
    <row r="4719" spans="2:6" x14ac:dyDescent="0.25">
      <c r="B4719" s="172">
        <v>4708</v>
      </c>
      <c r="C4719" s="180"/>
      <c r="D4719" s="181"/>
      <c r="E4719" s="180"/>
      <c r="F4719" s="182"/>
    </row>
    <row r="4720" spans="2:6" x14ac:dyDescent="0.25">
      <c r="B4720" s="176">
        <v>4709</v>
      </c>
      <c r="C4720" s="177"/>
      <c r="D4720" s="178"/>
      <c r="E4720" s="177"/>
      <c r="F4720" s="179"/>
    </row>
    <row r="4721" spans="2:6" x14ac:dyDescent="0.25">
      <c r="B4721" s="172">
        <v>4710</v>
      </c>
      <c r="C4721" s="180"/>
      <c r="D4721" s="181"/>
      <c r="E4721" s="180"/>
      <c r="F4721" s="182"/>
    </row>
    <row r="4722" spans="2:6" x14ac:dyDescent="0.25">
      <c r="B4722" s="176">
        <v>4711</v>
      </c>
      <c r="C4722" s="177"/>
      <c r="D4722" s="178"/>
      <c r="E4722" s="177"/>
      <c r="F4722" s="179"/>
    </row>
    <row r="4723" spans="2:6" x14ac:dyDescent="0.25">
      <c r="B4723" s="172">
        <v>4712</v>
      </c>
      <c r="C4723" s="180"/>
      <c r="D4723" s="181"/>
      <c r="E4723" s="180"/>
      <c r="F4723" s="182"/>
    </row>
    <row r="4724" spans="2:6" x14ac:dyDescent="0.25">
      <c r="B4724" s="176">
        <v>4713</v>
      </c>
      <c r="C4724" s="177"/>
      <c r="D4724" s="178"/>
      <c r="E4724" s="177"/>
      <c r="F4724" s="179"/>
    </row>
    <row r="4725" spans="2:6" x14ac:dyDescent="0.25">
      <c r="B4725" s="172">
        <v>4714</v>
      </c>
      <c r="C4725" s="180"/>
      <c r="D4725" s="181"/>
      <c r="E4725" s="180"/>
      <c r="F4725" s="182"/>
    </row>
    <row r="4726" spans="2:6" x14ac:dyDescent="0.25">
      <c r="B4726" s="176">
        <v>4715</v>
      </c>
      <c r="C4726" s="177"/>
      <c r="D4726" s="178"/>
      <c r="E4726" s="177"/>
      <c r="F4726" s="179"/>
    </row>
    <row r="4727" spans="2:6" x14ac:dyDescent="0.25">
      <c r="B4727" s="172">
        <v>4716</v>
      </c>
      <c r="C4727" s="180"/>
      <c r="D4727" s="181"/>
      <c r="E4727" s="180"/>
      <c r="F4727" s="182"/>
    </row>
    <row r="4728" spans="2:6" x14ac:dyDescent="0.25">
      <c r="B4728" s="176">
        <v>4717</v>
      </c>
      <c r="C4728" s="177"/>
      <c r="D4728" s="178"/>
      <c r="E4728" s="177"/>
      <c r="F4728" s="179"/>
    </row>
    <row r="4729" spans="2:6" x14ac:dyDescent="0.25">
      <c r="B4729" s="172">
        <v>4718</v>
      </c>
      <c r="C4729" s="180"/>
      <c r="D4729" s="181"/>
      <c r="E4729" s="180"/>
      <c r="F4729" s="182"/>
    </row>
    <row r="4730" spans="2:6" x14ac:dyDescent="0.25">
      <c r="B4730" s="176">
        <v>4719</v>
      </c>
      <c r="C4730" s="177"/>
      <c r="D4730" s="178"/>
      <c r="E4730" s="177"/>
      <c r="F4730" s="179"/>
    </row>
    <row r="4731" spans="2:6" x14ac:dyDescent="0.25">
      <c r="B4731" s="172">
        <v>4720</v>
      </c>
      <c r="C4731" s="180"/>
      <c r="D4731" s="181"/>
      <c r="E4731" s="180"/>
      <c r="F4731" s="182"/>
    </row>
    <row r="4732" spans="2:6" x14ac:dyDescent="0.25">
      <c r="B4732" s="176">
        <v>4721</v>
      </c>
      <c r="C4732" s="177"/>
      <c r="D4732" s="178"/>
      <c r="E4732" s="177"/>
      <c r="F4732" s="179"/>
    </row>
    <row r="4733" spans="2:6" x14ac:dyDescent="0.25">
      <c r="B4733" s="172">
        <v>4722</v>
      </c>
      <c r="C4733" s="180"/>
      <c r="D4733" s="181"/>
      <c r="E4733" s="180"/>
      <c r="F4733" s="182"/>
    </row>
    <row r="4734" spans="2:6" x14ac:dyDescent="0.25">
      <c r="B4734" s="176">
        <v>4723</v>
      </c>
      <c r="C4734" s="177"/>
      <c r="D4734" s="178"/>
      <c r="E4734" s="177"/>
      <c r="F4734" s="179"/>
    </row>
    <row r="4735" spans="2:6" x14ac:dyDescent="0.25">
      <c r="B4735" s="172">
        <v>4724</v>
      </c>
      <c r="C4735" s="180"/>
      <c r="D4735" s="181"/>
      <c r="E4735" s="180"/>
      <c r="F4735" s="182"/>
    </row>
    <row r="4736" spans="2:6" x14ac:dyDescent="0.25">
      <c r="B4736" s="176">
        <v>4725</v>
      </c>
      <c r="C4736" s="177"/>
      <c r="D4736" s="178"/>
      <c r="E4736" s="177"/>
      <c r="F4736" s="179"/>
    </row>
    <row r="4737" spans="2:6" x14ac:dyDescent="0.25">
      <c r="B4737" s="172">
        <v>4726</v>
      </c>
      <c r="C4737" s="180"/>
      <c r="D4737" s="181"/>
      <c r="E4737" s="180"/>
      <c r="F4737" s="182"/>
    </row>
    <row r="4738" spans="2:6" x14ac:dyDescent="0.25">
      <c r="B4738" s="176">
        <v>4727</v>
      </c>
      <c r="C4738" s="177"/>
      <c r="D4738" s="178"/>
      <c r="E4738" s="177"/>
      <c r="F4738" s="179"/>
    </row>
    <row r="4739" spans="2:6" x14ac:dyDescent="0.25">
      <c r="B4739" s="172">
        <v>4728</v>
      </c>
      <c r="C4739" s="180"/>
      <c r="D4739" s="181"/>
      <c r="E4739" s="180"/>
      <c r="F4739" s="182"/>
    </row>
    <row r="4740" spans="2:6" x14ac:dyDescent="0.25">
      <c r="B4740" s="176">
        <v>4729</v>
      </c>
      <c r="C4740" s="177"/>
      <c r="D4740" s="178"/>
      <c r="E4740" s="177"/>
      <c r="F4740" s="179"/>
    </row>
    <row r="4741" spans="2:6" x14ac:dyDescent="0.25">
      <c r="B4741" s="172">
        <v>4730</v>
      </c>
      <c r="C4741" s="180"/>
      <c r="D4741" s="181"/>
      <c r="E4741" s="180"/>
      <c r="F4741" s="182"/>
    </row>
    <row r="4742" spans="2:6" x14ac:dyDescent="0.25">
      <c r="B4742" s="176">
        <v>4731</v>
      </c>
      <c r="C4742" s="177"/>
      <c r="D4742" s="178"/>
      <c r="E4742" s="177"/>
      <c r="F4742" s="179"/>
    </row>
    <row r="4743" spans="2:6" x14ac:dyDescent="0.25">
      <c r="B4743" s="172">
        <v>4732</v>
      </c>
      <c r="C4743" s="180"/>
      <c r="D4743" s="181"/>
      <c r="E4743" s="180"/>
      <c r="F4743" s="182"/>
    </row>
    <row r="4744" spans="2:6" x14ac:dyDescent="0.25">
      <c r="B4744" s="176">
        <v>4733</v>
      </c>
      <c r="C4744" s="177"/>
      <c r="D4744" s="178"/>
      <c r="E4744" s="177"/>
      <c r="F4744" s="179"/>
    </row>
    <row r="4745" spans="2:6" x14ac:dyDescent="0.25">
      <c r="B4745" s="172">
        <v>4734</v>
      </c>
      <c r="C4745" s="180"/>
      <c r="D4745" s="181"/>
      <c r="E4745" s="180"/>
      <c r="F4745" s="182"/>
    </row>
    <row r="4746" spans="2:6" x14ac:dyDescent="0.25">
      <c r="B4746" s="176">
        <v>4735</v>
      </c>
      <c r="C4746" s="177"/>
      <c r="D4746" s="178"/>
      <c r="E4746" s="177"/>
      <c r="F4746" s="179"/>
    </row>
    <row r="4747" spans="2:6" x14ac:dyDescent="0.25">
      <c r="B4747" s="172">
        <v>4736</v>
      </c>
      <c r="C4747" s="180"/>
      <c r="D4747" s="181"/>
      <c r="E4747" s="180"/>
      <c r="F4747" s="182"/>
    </row>
    <row r="4748" spans="2:6" x14ac:dyDescent="0.25">
      <c r="B4748" s="176">
        <v>4737</v>
      </c>
      <c r="C4748" s="177"/>
      <c r="D4748" s="178"/>
      <c r="E4748" s="177"/>
      <c r="F4748" s="179"/>
    </row>
    <row r="4749" spans="2:6" x14ac:dyDescent="0.25">
      <c r="B4749" s="172">
        <v>4738</v>
      </c>
      <c r="C4749" s="180"/>
      <c r="D4749" s="181"/>
      <c r="E4749" s="180"/>
      <c r="F4749" s="182"/>
    </row>
    <row r="4750" spans="2:6" x14ac:dyDescent="0.25">
      <c r="B4750" s="176">
        <v>4739</v>
      </c>
      <c r="C4750" s="177"/>
      <c r="D4750" s="178"/>
      <c r="E4750" s="177"/>
      <c r="F4750" s="179"/>
    </row>
    <row r="4751" spans="2:6" x14ac:dyDescent="0.25">
      <c r="B4751" s="172">
        <v>4740</v>
      </c>
      <c r="C4751" s="180"/>
      <c r="D4751" s="181"/>
      <c r="E4751" s="180"/>
      <c r="F4751" s="182"/>
    </row>
    <row r="4752" spans="2:6" x14ac:dyDescent="0.25">
      <c r="B4752" s="176">
        <v>4741</v>
      </c>
      <c r="C4752" s="177"/>
      <c r="D4752" s="178"/>
      <c r="E4752" s="177"/>
      <c r="F4752" s="179"/>
    </row>
    <row r="4753" spans="2:6" x14ac:dyDescent="0.25">
      <c r="B4753" s="172">
        <v>4742</v>
      </c>
      <c r="C4753" s="180"/>
      <c r="D4753" s="181"/>
      <c r="E4753" s="180"/>
      <c r="F4753" s="182"/>
    </row>
    <row r="4754" spans="2:6" x14ac:dyDescent="0.25">
      <c r="B4754" s="176">
        <v>4743</v>
      </c>
      <c r="C4754" s="177"/>
      <c r="D4754" s="178"/>
      <c r="E4754" s="177"/>
      <c r="F4754" s="179"/>
    </row>
    <row r="4755" spans="2:6" x14ac:dyDescent="0.25">
      <c r="B4755" s="172">
        <v>4744</v>
      </c>
      <c r="C4755" s="180"/>
      <c r="D4755" s="181"/>
      <c r="E4755" s="180"/>
      <c r="F4755" s="182"/>
    </row>
    <row r="4756" spans="2:6" x14ac:dyDescent="0.25">
      <c r="B4756" s="176">
        <v>4745</v>
      </c>
      <c r="C4756" s="177"/>
      <c r="D4756" s="178"/>
      <c r="E4756" s="177"/>
      <c r="F4756" s="179"/>
    </row>
    <row r="4757" spans="2:6" x14ac:dyDescent="0.25">
      <c r="B4757" s="172">
        <v>4746</v>
      </c>
      <c r="C4757" s="180"/>
      <c r="D4757" s="181"/>
      <c r="E4757" s="180"/>
      <c r="F4757" s="182"/>
    </row>
    <row r="4758" spans="2:6" x14ac:dyDescent="0.25">
      <c r="B4758" s="176">
        <v>4747</v>
      </c>
      <c r="C4758" s="177"/>
      <c r="D4758" s="178"/>
      <c r="E4758" s="177"/>
      <c r="F4758" s="179"/>
    </row>
    <row r="4759" spans="2:6" x14ac:dyDescent="0.25">
      <c r="B4759" s="172">
        <v>4748</v>
      </c>
      <c r="C4759" s="180"/>
      <c r="D4759" s="181"/>
      <c r="E4759" s="180"/>
      <c r="F4759" s="182"/>
    </row>
    <row r="4760" spans="2:6" x14ac:dyDescent="0.25">
      <c r="B4760" s="176">
        <v>4749</v>
      </c>
      <c r="C4760" s="177"/>
      <c r="D4760" s="178"/>
      <c r="E4760" s="177"/>
      <c r="F4760" s="179"/>
    </row>
    <row r="4761" spans="2:6" x14ac:dyDescent="0.25">
      <c r="B4761" s="172">
        <v>4750</v>
      </c>
      <c r="C4761" s="180"/>
      <c r="D4761" s="181"/>
      <c r="E4761" s="180"/>
      <c r="F4761" s="182"/>
    </row>
    <row r="4762" spans="2:6" x14ac:dyDescent="0.25">
      <c r="B4762" s="176">
        <v>4751</v>
      </c>
      <c r="C4762" s="177"/>
      <c r="D4762" s="178"/>
      <c r="E4762" s="177"/>
      <c r="F4762" s="179"/>
    </row>
    <row r="4763" spans="2:6" x14ac:dyDescent="0.25">
      <c r="B4763" s="172">
        <v>4752</v>
      </c>
      <c r="C4763" s="180"/>
      <c r="D4763" s="181"/>
      <c r="E4763" s="180"/>
      <c r="F4763" s="182"/>
    </row>
    <row r="4764" spans="2:6" x14ac:dyDescent="0.25">
      <c r="B4764" s="176">
        <v>4753</v>
      </c>
      <c r="C4764" s="177"/>
      <c r="D4764" s="178"/>
      <c r="E4764" s="177"/>
      <c r="F4764" s="179"/>
    </row>
    <row r="4765" spans="2:6" x14ac:dyDescent="0.25">
      <c r="B4765" s="172">
        <v>4754</v>
      </c>
      <c r="C4765" s="180"/>
      <c r="D4765" s="181"/>
      <c r="E4765" s="180"/>
      <c r="F4765" s="182"/>
    </row>
    <row r="4766" spans="2:6" x14ac:dyDescent="0.25">
      <c r="B4766" s="176">
        <v>4755</v>
      </c>
      <c r="C4766" s="177"/>
      <c r="D4766" s="178"/>
      <c r="E4766" s="177"/>
      <c r="F4766" s="179"/>
    </row>
    <row r="4767" spans="2:6" x14ac:dyDescent="0.25">
      <c r="B4767" s="172">
        <v>4756</v>
      </c>
      <c r="C4767" s="180"/>
      <c r="D4767" s="181"/>
      <c r="E4767" s="180"/>
      <c r="F4767" s="182"/>
    </row>
    <row r="4768" spans="2:6" x14ac:dyDescent="0.25">
      <c r="B4768" s="176">
        <v>4757</v>
      </c>
      <c r="C4768" s="177"/>
      <c r="D4768" s="178"/>
      <c r="E4768" s="177"/>
      <c r="F4768" s="179"/>
    </row>
    <row r="4769" spans="2:6" x14ac:dyDescent="0.25">
      <c r="B4769" s="172">
        <v>4758</v>
      </c>
      <c r="C4769" s="180"/>
      <c r="D4769" s="181"/>
      <c r="E4769" s="180"/>
      <c r="F4769" s="182"/>
    </row>
    <row r="4770" spans="2:6" x14ac:dyDescent="0.25">
      <c r="B4770" s="176">
        <v>4759</v>
      </c>
      <c r="C4770" s="177"/>
      <c r="D4770" s="178"/>
      <c r="E4770" s="177"/>
      <c r="F4770" s="179"/>
    </row>
    <row r="4771" spans="2:6" x14ac:dyDescent="0.25">
      <c r="B4771" s="172">
        <v>4760</v>
      </c>
      <c r="C4771" s="180"/>
      <c r="D4771" s="181"/>
      <c r="E4771" s="180"/>
      <c r="F4771" s="182"/>
    </row>
    <row r="4772" spans="2:6" x14ac:dyDescent="0.25">
      <c r="B4772" s="176">
        <v>4761</v>
      </c>
      <c r="C4772" s="177"/>
      <c r="D4772" s="178"/>
      <c r="E4772" s="177"/>
      <c r="F4772" s="179"/>
    </row>
    <row r="4773" spans="2:6" x14ac:dyDescent="0.25">
      <c r="B4773" s="172">
        <v>4762</v>
      </c>
      <c r="C4773" s="180"/>
      <c r="D4773" s="181"/>
      <c r="E4773" s="180"/>
      <c r="F4773" s="182"/>
    </row>
    <row r="4774" spans="2:6" x14ac:dyDescent="0.25">
      <c r="B4774" s="176">
        <v>4763</v>
      </c>
      <c r="C4774" s="177"/>
      <c r="D4774" s="178"/>
      <c r="E4774" s="177"/>
      <c r="F4774" s="179"/>
    </row>
    <row r="4775" spans="2:6" x14ac:dyDescent="0.25">
      <c r="B4775" s="172">
        <v>4764</v>
      </c>
      <c r="C4775" s="180"/>
      <c r="D4775" s="181"/>
      <c r="E4775" s="180"/>
      <c r="F4775" s="182"/>
    </row>
    <row r="4776" spans="2:6" x14ac:dyDescent="0.25">
      <c r="B4776" s="176">
        <v>4765</v>
      </c>
      <c r="C4776" s="177"/>
      <c r="D4776" s="178"/>
      <c r="E4776" s="177"/>
      <c r="F4776" s="179"/>
    </row>
    <row r="4777" spans="2:6" x14ac:dyDescent="0.25">
      <c r="B4777" s="172">
        <v>4766</v>
      </c>
      <c r="C4777" s="180"/>
      <c r="D4777" s="181"/>
      <c r="E4777" s="180"/>
      <c r="F4777" s="182"/>
    </row>
    <row r="4778" spans="2:6" x14ac:dyDescent="0.25">
      <c r="B4778" s="176">
        <v>4767</v>
      </c>
      <c r="C4778" s="177"/>
      <c r="D4778" s="178"/>
      <c r="E4778" s="177"/>
      <c r="F4778" s="179"/>
    </row>
    <row r="4779" spans="2:6" x14ac:dyDescent="0.25">
      <c r="B4779" s="172">
        <v>4768</v>
      </c>
      <c r="C4779" s="180"/>
      <c r="D4779" s="181"/>
      <c r="E4779" s="180"/>
      <c r="F4779" s="182"/>
    </row>
    <row r="4780" spans="2:6" x14ac:dyDescent="0.25">
      <c r="B4780" s="176">
        <v>4769</v>
      </c>
      <c r="C4780" s="177"/>
      <c r="D4780" s="178"/>
      <c r="E4780" s="177"/>
      <c r="F4780" s="179"/>
    </row>
    <row r="4781" spans="2:6" x14ac:dyDescent="0.25">
      <c r="B4781" s="172">
        <v>4770</v>
      </c>
      <c r="C4781" s="180"/>
      <c r="D4781" s="181"/>
      <c r="E4781" s="180"/>
      <c r="F4781" s="182"/>
    </row>
    <row r="4782" spans="2:6" x14ac:dyDescent="0.25">
      <c r="B4782" s="176">
        <v>4771</v>
      </c>
      <c r="C4782" s="177"/>
      <c r="D4782" s="178"/>
      <c r="E4782" s="177"/>
      <c r="F4782" s="179"/>
    </row>
    <row r="4783" spans="2:6" x14ac:dyDescent="0.25">
      <c r="B4783" s="172">
        <v>4772</v>
      </c>
      <c r="C4783" s="180"/>
      <c r="D4783" s="181"/>
      <c r="E4783" s="180"/>
      <c r="F4783" s="182"/>
    </row>
    <row r="4784" spans="2:6" x14ac:dyDescent="0.25">
      <c r="B4784" s="176">
        <v>4773</v>
      </c>
      <c r="C4784" s="177"/>
      <c r="D4784" s="178"/>
      <c r="E4784" s="177"/>
      <c r="F4784" s="179"/>
    </row>
    <row r="4785" spans="2:6" x14ac:dyDescent="0.25">
      <c r="B4785" s="172">
        <v>4774</v>
      </c>
      <c r="C4785" s="180"/>
      <c r="D4785" s="181"/>
      <c r="E4785" s="180"/>
      <c r="F4785" s="182"/>
    </row>
    <row r="4786" spans="2:6" x14ac:dyDescent="0.25">
      <c r="B4786" s="176">
        <v>4775</v>
      </c>
      <c r="C4786" s="177"/>
      <c r="D4786" s="178"/>
      <c r="E4786" s="177"/>
      <c r="F4786" s="179"/>
    </row>
    <row r="4787" spans="2:6" x14ac:dyDescent="0.25">
      <c r="B4787" s="172">
        <v>4776</v>
      </c>
      <c r="C4787" s="180"/>
      <c r="D4787" s="181"/>
      <c r="E4787" s="180"/>
      <c r="F4787" s="182"/>
    </row>
    <row r="4788" spans="2:6" x14ac:dyDescent="0.25">
      <c r="B4788" s="176">
        <v>4777</v>
      </c>
      <c r="C4788" s="177"/>
      <c r="D4788" s="178"/>
      <c r="E4788" s="177"/>
      <c r="F4788" s="179"/>
    </row>
    <row r="4789" spans="2:6" x14ac:dyDescent="0.25">
      <c r="B4789" s="172">
        <v>4778</v>
      </c>
      <c r="C4789" s="180"/>
      <c r="D4789" s="181"/>
      <c r="E4789" s="180"/>
      <c r="F4789" s="182"/>
    </row>
    <row r="4790" spans="2:6" x14ac:dyDescent="0.25">
      <c r="B4790" s="176">
        <v>4779</v>
      </c>
      <c r="C4790" s="177"/>
      <c r="D4790" s="178"/>
      <c r="E4790" s="177"/>
      <c r="F4790" s="179"/>
    </row>
    <row r="4791" spans="2:6" x14ac:dyDescent="0.25">
      <c r="B4791" s="172">
        <v>4780</v>
      </c>
      <c r="C4791" s="180"/>
      <c r="D4791" s="181"/>
      <c r="E4791" s="180"/>
      <c r="F4791" s="182"/>
    </row>
    <row r="4792" spans="2:6" x14ac:dyDescent="0.25">
      <c r="B4792" s="176">
        <v>4781</v>
      </c>
      <c r="C4792" s="177"/>
      <c r="D4792" s="178"/>
      <c r="E4792" s="177"/>
      <c r="F4792" s="179"/>
    </row>
    <row r="4793" spans="2:6" x14ac:dyDescent="0.25">
      <c r="B4793" s="172">
        <v>4782</v>
      </c>
      <c r="C4793" s="180"/>
      <c r="D4793" s="181"/>
      <c r="E4793" s="180"/>
      <c r="F4793" s="182"/>
    </row>
    <row r="4794" spans="2:6" x14ac:dyDescent="0.25">
      <c r="B4794" s="176">
        <v>4783</v>
      </c>
      <c r="C4794" s="177"/>
      <c r="D4794" s="178"/>
      <c r="E4794" s="177"/>
      <c r="F4794" s="179"/>
    </row>
    <row r="4795" spans="2:6" x14ac:dyDescent="0.25">
      <c r="B4795" s="172">
        <v>4784</v>
      </c>
      <c r="C4795" s="180"/>
      <c r="D4795" s="181"/>
      <c r="E4795" s="180"/>
      <c r="F4795" s="182"/>
    </row>
    <row r="4796" spans="2:6" x14ac:dyDescent="0.25">
      <c r="B4796" s="176">
        <v>4785</v>
      </c>
      <c r="C4796" s="177"/>
      <c r="D4796" s="178"/>
      <c r="E4796" s="177"/>
      <c r="F4796" s="179"/>
    </row>
    <row r="4797" spans="2:6" x14ac:dyDescent="0.25">
      <c r="B4797" s="172">
        <v>4786</v>
      </c>
      <c r="C4797" s="180"/>
      <c r="D4797" s="181"/>
      <c r="E4797" s="180"/>
      <c r="F4797" s="182"/>
    </row>
    <row r="4798" spans="2:6" x14ac:dyDescent="0.25">
      <c r="B4798" s="176">
        <v>4787</v>
      </c>
      <c r="C4798" s="177"/>
      <c r="D4798" s="178"/>
      <c r="E4798" s="177"/>
      <c r="F4798" s="179"/>
    </row>
    <row r="4799" spans="2:6" x14ac:dyDescent="0.25">
      <c r="B4799" s="172">
        <v>4788</v>
      </c>
      <c r="C4799" s="180"/>
      <c r="D4799" s="181"/>
      <c r="E4799" s="180"/>
      <c r="F4799" s="182"/>
    </row>
    <row r="4800" spans="2:6" x14ac:dyDescent="0.25">
      <c r="B4800" s="176">
        <v>4789</v>
      </c>
      <c r="C4800" s="177"/>
      <c r="D4800" s="178"/>
      <c r="E4800" s="177"/>
      <c r="F4800" s="179"/>
    </row>
    <row r="4801" spans="2:6" x14ac:dyDescent="0.25">
      <c r="B4801" s="172">
        <v>4790</v>
      </c>
      <c r="C4801" s="180"/>
      <c r="D4801" s="181"/>
      <c r="E4801" s="180"/>
      <c r="F4801" s="182"/>
    </row>
    <row r="4802" spans="2:6" x14ac:dyDescent="0.25">
      <c r="B4802" s="176">
        <v>4791</v>
      </c>
      <c r="C4802" s="177"/>
      <c r="D4802" s="178"/>
      <c r="E4802" s="177"/>
      <c r="F4802" s="179"/>
    </row>
    <row r="4803" spans="2:6" x14ac:dyDescent="0.25">
      <c r="B4803" s="172">
        <v>4792</v>
      </c>
      <c r="C4803" s="180"/>
      <c r="D4803" s="181"/>
      <c r="E4803" s="180"/>
      <c r="F4803" s="182"/>
    </row>
    <row r="4804" spans="2:6" x14ac:dyDescent="0.25">
      <c r="B4804" s="176">
        <v>4793</v>
      </c>
      <c r="C4804" s="177"/>
      <c r="D4804" s="178"/>
      <c r="E4804" s="177"/>
      <c r="F4804" s="179"/>
    </row>
    <row r="4805" spans="2:6" x14ac:dyDescent="0.25">
      <c r="B4805" s="172">
        <v>4794</v>
      </c>
      <c r="C4805" s="180"/>
      <c r="D4805" s="181"/>
      <c r="E4805" s="180"/>
      <c r="F4805" s="182"/>
    </row>
    <row r="4806" spans="2:6" x14ac:dyDescent="0.25">
      <c r="B4806" s="176">
        <v>4795</v>
      </c>
      <c r="C4806" s="177"/>
      <c r="D4806" s="178"/>
      <c r="E4806" s="177"/>
      <c r="F4806" s="179"/>
    </row>
    <row r="4807" spans="2:6" x14ac:dyDescent="0.25">
      <c r="B4807" s="172">
        <v>4796</v>
      </c>
      <c r="C4807" s="180"/>
      <c r="D4807" s="181"/>
      <c r="E4807" s="180"/>
      <c r="F4807" s="182"/>
    </row>
    <row r="4808" spans="2:6" x14ac:dyDescent="0.25">
      <c r="B4808" s="176">
        <v>4797</v>
      </c>
      <c r="C4808" s="177"/>
      <c r="D4808" s="178"/>
      <c r="E4808" s="177"/>
      <c r="F4808" s="179"/>
    </row>
    <row r="4809" spans="2:6" x14ac:dyDescent="0.25">
      <c r="B4809" s="172">
        <v>4798</v>
      </c>
      <c r="C4809" s="180"/>
      <c r="D4809" s="181"/>
      <c r="E4809" s="180"/>
      <c r="F4809" s="182"/>
    </row>
    <row r="4810" spans="2:6" x14ac:dyDescent="0.25">
      <c r="B4810" s="176">
        <v>4799</v>
      </c>
      <c r="C4810" s="177"/>
      <c r="D4810" s="178"/>
      <c r="E4810" s="177"/>
      <c r="F4810" s="179"/>
    </row>
    <row r="4811" spans="2:6" x14ac:dyDescent="0.25">
      <c r="B4811" s="172">
        <v>4800</v>
      </c>
      <c r="C4811" s="180"/>
      <c r="D4811" s="181"/>
      <c r="E4811" s="180"/>
      <c r="F4811" s="182"/>
    </row>
    <row r="4812" spans="2:6" x14ac:dyDescent="0.25">
      <c r="B4812" s="176">
        <v>4801</v>
      </c>
      <c r="C4812" s="177"/>
      <c r="D4812" s="178"/>
      <c r="E4812" s="177"/>
      <c r="F4812" s="179"/>
    </row>
    <row r="4813" spans="2:6" x14ac:dyDescent="0.25">
      <c r="B4813" s="172">
        <v>4802</v>
      </c>
      <c r="C4813" s="180"/>
      <c r="D4813" s="181"/>
      <c r="E4813" s="180"/>
      <c r="F4813" s="182"/>
    </row>
    <row r="4814" spans="2:6" x14ac:dyDescent="0.25">
      <c r="B4814" s="176">
        <v>4803</v>
      </c>
      <c r="C4814" s="177"/>
      <c r="D4814" s="178"/>
      <c r="E4814" s="177"/>
      <c r="F4814" s="179"/>
    </row>
    <row r="4815" spans="2:6" x14ac:dyDescent="0.25">
      <c r="B4815" s="172">
        <v>4804</v>
      </c>
      <c r="C4815" s="180"/>
      <c r="D4815" s="181"/>
      <c r="E4815" s="180"/>
      <c r="F4815" s="182"/>
    </row>
    <row r="4816" spans="2:6" x14ac:dyDescent="0.25">
      <c r="B4816" s="176">
        <v>4805</v>
      </c>
      <c r="C4816" s="177"/>
      <c r="D4816" s="178"/>
      <c r="E4816" s="177"/>
      <c r="F4816" s="179"/>
    </row>
    <row r="4817" spans="2:6" x14ac:dyDescent="0.25">
      <c r="B4817" s="172">
        <v>4806</v>
      </c>
      <c r="C4817" s="180"/>
      <c r="D4817" s="181"/>
      <c r="E4817" s="180"/>
      <c r="F4817" s="182"/>
    </row>
    <row r="4818" spans="2:6" x14ac:dyDescent="0.25">
      <c r="B4818" s="176">
        <v>4807</v>
      </c>
      <c r="C4818" s="177"/>
      <c r="D4818" s="178"/>
      <c r="E4818" s="177"/>
      <c r="F4818" s="179"/>
    </row>
    <row r="4819" spans="2:6" x14ac:dyDescent="0.25">
      <c r="B4819" s="172">
        <v>4808</v>
      </c>
      <c r="C4819" s="180"/>
      <c r="D4819" s="181"/>
      <c r="E4819" s="180"/>
      <c r="F4819" s="182"/>
    </row>
    <row r="4820" spans="2:6" x14ac:dyDescent="0.25">
      <c r="B4820" s="176">
        <v>4809</v>
      </c>
      <c r="C4820" s="177"/>
      <c r="D4820" s="178"/>
      <c r="E4820" s="177"/>
      <c r="F4820" s="179"/>
    </row>
    <row r="4821" spans="2:6" x14ac:dyDescent="0.25">
      <c r="B4821" s="172">
        <v>4810</v>
      </c>
      <c r="C4821" s="180"/>
      <c r="D4821" s="181"/>
      <c r="E4821" s="180"/>
      <c r="F4821" s="182"/>
    </row>
    <row r="4822" spans="2:6" x14ac:dyDescent="0.25">
      <c r="B4822" s="176">
        <v>4811</v>
      </c>
      <c r="C4822" s="177"/>
      <c r="D4822" s="178"/>
      <c r="E4822" s="177"/>
      <c r="F4822" s="179"/>
    </row>
    <row r="4823" spans="2:6" x14ac:dyDescent="0.25">
      <c r="B4823" s="172">
        <v>4812</v>
      </c>
      <c r="C4823" s="180"/>
      <c r="D4823" s="181"/>
      <c r="E4823" s="180"/>
      <c r="F4823" s="182"/>
    </row>
    <row r="4824" spans="2:6" x14ac:dyDescent="0.25">
      <c r="B4824" s="176">
        <v>4813</v>
      </c>
      <c r="C4824" s="177"/>
      <c r="D4824" s="178"/>
      <c r="E4824" s="177"/>
      <c r="F4824" s="179"/>
    </row>
    <row r="4825" spans="2:6" x14ac:dyDescent="0.25">
      <c r="B4825" s="172">
        <v>4814</v>
      </c>
      <c r="C4825" s="180"/>
      <c r="D4825" s="181"/>
      <c r="E4825" s="180"/>
      <c r="F4825" s="182"/>
    </row>
    <row r="4826" spans="2:6" x14ac:dyDescent="0.25">
      <c r="B4826" s="176">
        <v>4815</v>
      </c>
      <c r="C4826" s="177"/>
      <c r="D4826" s="178"/>
      <c r="E4826" s="177"/>
      <c r="F4826" s="179"/>
    </row>
    <row r="4827" spans="2:6" x14ac:dyDescent="0.25">
      <c r="B4827" s="172">
        <v>4816</v>
      </c>
      <c r="C4827" s="180"/>
      <c r="D4827" s="181"/>
      <c r="E4827" s="180"/>
      <c r="F4827" s="182"/>
    </row>
    <row r="4828" spans="2:6" x14ac:dyDescent="0.25">
      <c r="B4828" s="176">
        <v>4817</v>
      </c>
      <c r="C4828" s="177"/>
      <c r="D4828" s="178"/>
      <c r="E4828" s="177"/>
      <c r="F4828" s="179"/>
    </row>
    <row r="4829" spans="2:6" x14ac:dyDescent="0.25">
      <c r="B4829" s="172">
        <v>4818</v>
      </c>
      <c r="C4829" s="180"/>
      <c r="D4829" s="181"/>
      <c r="E4829" s="180"/>
      <c r="F4829" s="182"/>
    </row>
    <row r="4830" spans="2:6" x14ac:dyDescent="0.25">
      <c r="B4830" s="176">
        <v>4819</v>
      </c>
      <c r="C4830" s="177"/>
      <c r="D4830" s="178"/>
      <c r="E4830" s="177"/>
      <c r="F4830" s="179"/>
    </row>
    <row r="4831" spans="2:6" x14ac:dyDescent="0.25">
      <c r="B4831" s="172">
        <v>4820</v>
      </c>
      <c r="C4831" s="180"/>
      <c r="D4831" s="181"/>
      <c r="E4831" s="180"/>
      <c r="F4831" s="182"/>
    </row>
    <row r="4832" spans="2:6" x14ac:dyDescent="0.25">
      <c r="B4832" s="176">
        <v>4821</v>
      </c>
      <c r="C4832" s="177"/>
      <c r="D4832" s="178"/>
      <c r="E4832" s="177"/>
      <c r="F4832" s="179"/>
    </row>
    <row r="4833" spans="2:6" x14ac:dyDescent="0.25">
      <c r="B4833" s="172">
        <v>4822</v>
      </c>
      <c r="C4833" s="180"/>
      <c r="D4833" s="181"/>
      <c r="E4833" s="180"/>
      <c r="F4833" s="182"/>
    </row>
    <row r="4834" spans="2:6" x14ac:dyDescent="0.25">
      <c r="B4834" s="176">
        <v>4823</v>
      </c>
      <c r="C4834" s="177"/>
      <c r="D4834" s="178"/>
      <c r="E4834" s="177"/>
      <c r="F4834" s="179"/>
    </row>
    <row r="4835" spans="2:6" x14ac:dyDescent="0.25">
      <c r="B4835" s="172">
        <v>4824</v>
      </c>
      <c r="C4835" s="180"/>
      <c r="D4835" s="181"/>
      <c r="E4835" s="180"/>
      <c r="F4835" s="182"/>
    </row>
    <row r="4836" spans="2:6" x14ac:dyDescent="0.25">
      <c r="B4836" s="176">
        <v>4825</v>
      </c>
      <c r="C4836" s="177"/>
      <c r="D4836" s="178"/>
      <c r="E4836" s="177"/>
      <c r="F4836" s="179"/>
    </row>
    <row r="4837" spans="2:6" x14ac:dyDescent="0.25">
      <c r="B4837" s="172">
        <v>4826</v>
      </c>
      <c r="C4837" s="180"/>
      <c r="D4837" s="181"/>
      <c r="E4837" s="180"/>
      <c r="F4837" s="182"/>
    </row>
    <row r="4838" spans="2:6" x14ac:dyDescent="0.25">
      <c r="B4838" s="176">
        <v>4827</v>
      </c>
      <c r="C4838" s="177"/>
      <c r="D4838" s="178"/>
      <c r="E4838" s="177"/>
      <c r="F4838" s="179"/>
    </row>
    <row r="4839" spans="2:6" x14ac:dyDescent="0.25">
      <c r="B4839" s="172">
        <v>4828</v>
      </c>
      <c r="C4839" s="180"/>
      <c r="D4839" s="181"/>
      <c r="E4839" s="180"/>
      <c r="F4839" s="182"/>
    </row>
    <row r="4840" spans="2:6" x14ac:dyDescent="0.25">
      <c r="B4840" s="176">
        <v>4829</v>
      </c>
      <c r="C4840" s="177"/>
      <c r="D4840" s="178"/>
      <c r="E4840" s="177"/>
      <c r="F4840" s="179"/>
    </row>
    <row r="4841" spans="2:6" x14ac:dyDescent="0.25">
      <c r="B4841" s="172">
        <v>4830</v>
      </c>
      <c r="C4841" s="180"/>
      <c r="D4841" s="181"/>
      <c r="E4841" s="180"/>
      <c r="F4841" s="182"/>
    </row>
    <row r="4842" spans="2:6" x14ac:dyDescent="0.25">
      <c r="B4842" s="176">
        <v>4831</v>
      </c>
      <c r="C4842" s="177"/>
      <c r="D4842" s="178"/>
      <c r="E4842" s="177"/>
      <c r="F4842" s="179"/>
    </row>
    <row r="4843" spans="2:6" x14ac:dyDescent="0.25">
      <c r="B4843" s="172">
        <v>4832</v>
      </c>
      <c r="C4843" s="180"/>
      <c r="D4843" s="181"/>
      <c r="E4843" s="180"/>
      <c r="F4843" s="182"/>
    </row>
    <row r="4844" spans="2:6" x14ac:dyDescent="0.25">
      <c r="B4844" s="176">
        <v>4833</v>
      </c>
      <c r="C4844" s="177"/>
      <c r="D4844" s="178"/>
      <c r="E4844" s="177"/>
      <c r="F4844" s="179"/>
    </row>
    <row r="4845" spans="2:6" x14ac:dyDescent="0.25">
      <c r="B4845" s="172">
        <v>4834</v>
      </c>
      <c r="C4845" s="180"/>
      <c r="D4845" s="181"/>
      <c r="E4845" s="180"/>
      <c r="F4845" s="182"/>
    </row>
    <row r="4846" spans="2:6" x14ac:dyDescent="0.25">
      <c r="B4846" s="176">
        <v>4835</v>
      </c>
      <c r="C4846" s="177"/>
      <c r="D4846" s="178"/>
      <c r="E4846" s="177"/>
      <c r="F4846" s="179"/>
    </row>
    <row r="4847" spans="2:6" x14ac:dyDescent="0.25">
      <c r="B4847" s="172">
        <v>4836</v>
      </c>
      <c r="C4847" s="180"/>
      <c r="D4847" s="181"/>
      <c r="E4847" s="180"/>
      <c r="F4847" s="182"/>
    </row>
    <row r="4848" spans="2:6" x14ac:dyDescent="0.25">
      <c r="B4848" s="176">
        <v>4837</v>
      </c>
      <c r="C4848" s="177"/>
      <c r="D4848" s="178"/>
      <c r="E4848" s="177"/>
      <c r="F4848" s="179"/>
    </row>
    <row r="4849" spans="2:6" x14ac:dyDescent="0.25">
      <c r="B4849" s="172">
        <v>4838</v>
      </c>
      <c r="C4849" s="180"/>
      <c r="D4849" s="181"/>
      <c r="E4849" s="180"/>
      <c r="F4849" s="182"/>
    </row>
    <row r="4850" spans="2:6" x14ac:dyDescent="0.25">
      <c r="B4850" s="176">
        <v>4839</v>
      </c>
      <c r="C4850" s="177"/>
      <c r="D4850" s="178"/>
      <c r="E4850" s="177"/>
      <c r="F4850" s="179"/>
    </row>
    <row r="4851" spans="2:6" x14ac:dyDescent="0.25">
      <c r="B4851" s="172">
        <v>4840</v>
      </c>
      <c r="C4851" s="180"/>
      <c r="D4851" s="181"/>
      <c r="E4851" s="180"/>
      <c r="F4851" s="182"/>
    </row>
    <row r="4852" spans="2:6" x14ac:dyDescent="0.25">
      <c r="B4852" s="176">
        <v>4841</v>
      </c>
      <c r="C4852" s="177"/>
      <c r="D4852" s="178"/>
      <c r="E4852" s="177"/>
      <c r="F4852" s="179"/>
    </row>
    <row r="4853" spans="2:6" x14ac:dyDescent="0.25">
      <c r="B4853" s="172">
        <v>4842</v>
      </c>
      <c r="C4853" s="180"/>
      <c r="D4853" s="181"/>
      <c r="E4853" s="180"/>
      <c r="F4853" s="182"/>
    </row>
    <row r="4854" spans="2:6" x14ac:dyDescent="0.25">
      <c r="B4854" s="176">
        <v>4843</v>
      </c>
      <c r="C4854" s="177"/>
      <c r="D4854" s="178"/>
      <c r="E4854" s="177"/>
      <c r="F4854" s="179"/>
    </row>
    <row r="4855" spans="2:6" x14ac:dyDescent="0.25">
      <c r="B4855" s="172">
        <v>4844</v>
      </c>
      <c r="C4855" s="180"/>
      <c r="D4855" s="181"/>
      <c r="E4855" s="180"/>
      <c r="F4855" s="182"/>
    </row>
    <row r="4856" spans="2:6" x14ac:dyDescent="0.25">
      <c r="B4856" s="176">
        <v>4845</v>
      </c>
      <c r="C4856" s="177"/>
      <c r="D4856" s="178"/>
      <c r="E4856" s="177"/>
      <c r="F4856" s="179"/>
    </row>
    <row r="4857" spans="2:6" x14ac:dyDescent="0.25">
      <c r="B4857" s="172">
        <v>4846</v>
      </c>
      <c r="C4857" s="180"/>
      <c r="D4857" s="181"/>
      <c r="E4857" s="180"/>
      <c r="F4857" s="182"/>
    </row>
    <row r="4858" spans="2:6" x14ac:dyDescent="0.25">
      <c r="B4858" s="176">
        <v>4847</v>
      </c>
      <c r="C4858" s="177"/>
      <c r="D4858" s="178"/>
      <c r="E4858" s="177"/>
      <c r="F4858" s="179"/>
    </row>
    <row r="4859" spans="2:6" x14ac:dyDescent="0.25">
      <c r="B4859" s="172">
        <v>4848</v>
      </c>
      <c r="C4859" s="180"/>
      <c r="D4859" s="181"/>
      <c r="E4859" s="180"/>
      <c r="F4859" s="182"/>
    </row>
    <row r="4860" spans="2:6" x14ac:dyDescent="0.25">
      <c r="B4860" s="176">
        <v>4849</v>
      </c>
      <c r="C4860" s="177"/>
      <c r="D4860" s="178"/>
      <c r="E4860" s="177"/>
      <c r="F4860" s="179"/>
    </row>
    <row r="4861" spans="2:6" x14ac:dyDescent="0.25">
      <c r="B4861" s="172">
        <v>4850</v>
      </c>
      <c r="C4861" s="180"/>
      <c r="D4861" s="181"/>
      <c r="E4861" s="180"/>
      <c r="F4861" s="182"/>
    </row>
    <row r="4862" spans="2:6" x14ac:dyDescent="0.25">
      <c r="B4862" s="176">
        <v>4851</v>
      </c>
      <c r="C4862" s="177"/>
      <c r="D4862" s="178"/>
      <c r="E4862" s="177"/>
      <c r="F4862" s="179"/>
    </row>
    <row r="4863" spans="2:6" x14ac:dyDescent="0.25">
      <c r="B4863" s="172">
        <v>4852</v>
      </c>
      <c r="C4863" s="180"/>
      <c r="D4863" s="181"/>
      <c r="E4863" s="180"/>
      <c r="F4863" s="182"/>
    </row>
    <row r="4864" spans="2:6" x14ac:dyDescent="0.25">
      <c r="B4864" s="176">
        <v>4853</v>
      </c>
      <c r="C4864" s="177"/>
      <c r="D4864" s="178"/>
      <c r="E4864" s="177"/>
      <c r="F4864" s="179"/>
    </row>
    <row r="4865" spans="2:6" x14ac:dyDescent="0.25">
      <c r="B4865" s="172">
        <v>4854</v>
      </c>
      <c r="C4865" s="180"/>
      <c r="D4865" s="181"/>
      <c r="E4865" s="180"/>
      <c r="F4865" s="182"/>
    </row>
    <row r="4866" spans="2:6" x14ac:dyDescent="0.25">
      <c r="B4866" s="176">
        <v>4855</v>
      </c>
      <c r="C4866" s="177"/>
      <c r="D4866" s="178"/>
      <c r="E4866" s="177"/>
      <c r="F4866" s="179"/>
    </row>
    <row r="4867" spans="2:6" x14ac:dyDescent="0.25">
      <c r="B4867" s="172">
        <v>4856</v>
      </c>
      <c r="C4867" s="180"/>
      <c r="D4867" s="181"/>
      <c r="E4867" s="180"/>
      <c r="F4867" s="182"/>
    </row>
    <row r="4868" spans="2:6" x14ac:dyDescent="0.25">
      <c r="B4868" s="176">
        <v>4857</v>
      </c>
      <c r="C4868" s="177"/>
      <c r="D4868" s="178"/>
      <c r="E4868" s="177"/>
      <c r="F4868" s="179"/>
    </row>
    <row r="4869" spans="2:6" x14ac:dyDescent="0.25">
      <c r="B4869" s="172">
        <v>4858</v>
      </c>
      <c r="C4869" s="180"/>
      <c r="D4869" s="181"/>
      <c r="E4869" s="180"/>
      <c r="F4869" s="182"/>
    </row>
    <row r="4870" spans="2:6" x14ac:dyDescent="0.25">
      <c r="B4870" s="176">
        <v>4859</v>
      </c>
      <c r="C4870" s="177"/>
      <c r="D4870" s="178"/>
      <c r="E4870" s="177"/>
      <c r="F4870" s="179"/>
    </row>
    <row r="4871" spans="2:6" x14ac:dyDescent="0.25">
      <c r="B4871" s="172">
        <v>4860</v>
      </c>
      <c r="C4871" s="180"/>
      <c r="D4871" s="181"/>
      <c r="E4871" s="180"/>
      <c r="F4871" s="182"/>
    </row>
    <row r="4872" spans="2:6" x14ac:dyDescent="0.25">
      <c r="B4872" s="176">
        <v>4861</v>
      </c>
      <c r="C4872" s="177"/>
      <c r="D4872" s="178"/>
      <c r="E4872" s="177"/>
      <c r="F4872" s="179"/>
    </row>
    <row r="4873" spans="2:6" x14ac:dyDescent="0.25">
      <c r="B4873" s="172">
        <v>4862</v>
      </c>
      <c r="C4873" s="180"/>
      <c r="D4873" s="181"/>
      <c r="E4873" s="180"/>
      <c r="F4873" s="182"/>
    </row>
    <row r="4874" spans="2:6" x14ac:dyDescent="0.25">
      <c r="B4874" s="176">
        <v>4863</v>
      </c>
      <c r="C4874" s="177"/>
      <c r="D4874" s="178"/>
      <c r="E4874" s="177"/>
      <c r="F4874" s="179"/>
    </row>
    <row r="4875" spans="2:6" x14ac:dyDescent="0.25">
      <c r="B4875" s="172">
        <v>4864</v>
      </c>
      <c r="C4875" s="180"/>
      <c r="D4875" s="181"/>
      <c r="E4875" s="180"/>
      <c r="F4875" s="182"/>
    </row>
    <row r="4876" spans="2:6" x14ac:dyDescent="0.25">
      <c r="B4876" s="176">
        <v>4865</v>
      </c>
      <c r="C4876" s="177"/>
      <c r="D4876" s="178"/>
      <c r="E4876" s="177"/>
      <c r="F4876" s="179"/>
    </row>
    <row r="4877" spans="2:6" x14ac:dyDescent="0.25">
      <c r="B4877" s="172">
        <v>4866</v>
      </c>
      <c r="C4877" s="180"/>
      <c r="D4877" s="181"/>
      <c r="E4877" s="180"/>
      <c r="F4877" s="182"/>
    </row>
    <row r="4878" spans="2:6" x14ac:dyDescent="0.25">
      <c r="B4878" s="176">
        <v>4867</v>
      </c>
      <c r="C4878" s="177"/>
      <c r="D4878" s="178"/>
      <c r="E4878" s="177"/>
      <c r="F4878" s="179"/>
    </row>
    <row r="4879" spans="2:6" x14ac:dyDescent="0.25">
      <c r="B4879" s="172">
        <v>4868</v>
      </c>
      <c r="C4879" s="180"/>
      <c r="D4879" s="181"/>
      <c r="E4879" s="180"/>
      <c r="F4879" s="182"/>
    </row>
    <row r="4880" spans="2:6" x14ac:dyDescent="0.25">
      <c r="B4880" s="176">
        <v>4869</v>
      </c>
      <c r="C4880" s="177"/>
      <c r="D4880" s="178"/>
      <c r="E4880" s="177"/>
      <c r="F4880" s="179"/>
    </row>
    <row r="4881" spans="2:6" x14ac:dyDescent="0.25">
      <c r="B4881" s="172">
        <v>4870</v>
      </c>
      <c r="C4881" s="180"/>
      <c r="D4881" s="181"/>
      <c r="E4881" s="180"/>
      <c r="F4881" s="182"/>
    </row>
    <row r="4882" spans="2:6" x14ac:dyDescent="0.25">
      <c r="B4882" s="176">
        <v>4871</v>
      </c>
      <c r="C4882" s="177"/>
      <c r="D4882" s="178"/>
      <c r="E4882" s="177"/>
      <c r="F4882" s="179"/>
    </row>
    <row r="4883" spans="2:6" x14ac:dyDescent="0.25">
      <c r="B4883" s="172">
        <v>4872</v>
      </c>
      <c r="C4883" s="180"/>
      <c r="D4883" s="181"/>
      <c r="E4883" s="180"/>
      <c r="F4883" s="182"/>
    </row>
    <row r="4884" spans="2:6" x14ac:dyDescent="0.25">
      <c r="B4884" s="176">
        <v>4873</v>
      </c>
      <c r="C4884" s="177"/>
      <c r="D4884" s="178"/>
      <c r="E4884" s="177"/>
      <c r="F4884" s="179"/>
    </row>
    <row r="4885" spans="2:6" x14ac:dyDescent="0.25">
      <c r="B4885" s="172">
        <v>4874</v>
      </c>
      <c r="C4885" s="180"/>
      <c r="D4885" s="181"/>
      <c r="E4885" s="180"/>
      <c r="F4885" s="182"/>
    </row>
    <row r="4886" spans="2:6" x14ac:dyDescent="0.25">
      <c r="B4886" s="176">
        <v>4875</v>
      </c>
      <c r="C4886" s="177"/>
      <c r="D4886" s="178"/>
      <c r="E4886" s="177"/>
      <c r="F4886" s="179"/>
    </row>
    <row r="4887" spans="2:6" x14ac:dyDescent="0.25">
      <c r="B4887" s="172">
        <v>4876</v>
      </c>
      <c r="C4887" s="180"/>
      <c r="D4887" s="181"/>
      <c r="E4887" s="180"/>
      <c r="F4887" s="182"/>
    </row>
    <row r="4888" spans="2:6" x14ac:dyDescent="0.25">
      <c r="B4888" s="176">
        <v>4877</v>
      </c>
      <c r="C4888" s="177"/>
      <c r="D4888" s="178"/>
      <c r="E4888" s="177"/>
      <c r="F4888" s="179"/>
    </row>
    <row r="4889" spans="2:6" x14ac:dyDescent="0.25">
      <c r="B4889" s="172">
        <v>4878</v>
      </c>
      <c r="C4889" s="180"/>
      <c r="D4889" s="181"/>
      <c r="E4889" s="180"/>
      <c r="F4889" s="182"/>
    </row>
    <row r="4890" spans="2:6" x14ac:dyDescent="0.25">
      <c r="B4890" s="176">
        <v>4879</v>
      </c>
      <c r="C4890" s="177"/>
      <c r="D4890" s="178"/>
      <c r="E4890" s="177"/>
      <c r="F4890" s="179"/>
    </row>
    <row r="4891" spans="2:6" x14ac:dyDescent="0.25">
      <c r="B4891" s="172">
        <v>4880</v>
      </c>
      <c r="C4891" s="180"/>
      <c r="D4891" s="181"/>
      <c r="E4891" s="180"/>
      <c r="F4891" s="182"/>
    </row>
    <row r="4892" spans="2:6" x14ac:dyDescent="0.25">
      <c r="B4892" s="176">
        <v>4881</v>
      </c>
      <c r="C4892" s="177"/>
      <c r="D4892" s="178"/>
      <c r="E4892" s="177"/>
      <c r="F4892" s="179"/>
    </row>
    <row r="4893" spans="2:6" x14ac:dyDescent="0.25">
      <c r="B4893" s="172">
        <v>4882</v>
      </c>
      <c r="C4893" s="180"/>
      <c r="D4893" s="181"/>
      <c r="E4893" s="180"/>
      <c r="F4893" s="182"/>
    </row>
    <row r="4894" spans="2:6" x14ac:dyDescent="0.25">
      <c r="B4894" s="176">
        <v>4883</v>
      </c>
      <c r="C4894" s="177"/>
      <c r="D4894" s="178"/>
      <c r="E4894" s="177"/>
      <c r="F4894" s="179"/>
    </row>
    <row r="4895" spans="2:6" x14ac:dyDescent="0.25">
      <c r="B4895" s="172">
        <v>4884</v>
      </c>
      <c r="C4895" s="180"/>
      <c r="D4895" s="181"/>
      <c r="E4895" s="180"/>
      <c r="F4895" s="182"/>
    </row>
    <row r="4896" spans="2:6" x14ac:dyDescent="0.25">
      <c r="B4896" s="176">
        <v>4885</v>
      </c>
      <c r="C4896" s="177"/>
      <c r="D4896" s="178"/>
      <c r="E4896" s="177"/>
      <c r="F4896" s="179"/>
    </row>
    <row r="4897" spans="2:6" x14ac:dyDescent="0.25">
      <c r="B4897" s="172">
        <v>4886</v>
      </c>
      <c r="C4897" s="180"/>
      <c r="D4897" s="181"/>
      <c r="E4897" s="180"/>
      <c r="F4897" s="182"/>
    </row>
    <row r="4898" spans="2:6" x14ac:dyDescent="0.25">
      <c r="B4898" s="176">
        <v>4887</v>
      </c>
      <c r="C4898" s="177"/>
      <c r="D4898" s="178"/>
      <c r="E4898" s="177"/>
      <c r="F4898" s="179"/>
    </row>
    <row r="4899" spans="2:6" x14ac:dyDescent="0.25">
      <c r="B4899" s="172">
        <v>4888</v>
      </c>
      <c r="C4899" s="180"/>
      <c r="D4899" s="181"/>
      <c r="E4899" s="180"/>
      <c r="F4899" s="182"/>
    </row>
    <row r="4900" spans="2:6" x14ac:dyDescent="0.25">
      <c r="B4900" s="176">
        <v>4889</v>
      </c>
      <c r="C4900" s="177"/>
      <c r="D4900" s="178"/>
      <c r="E4900" s="177"/>
      <c r="F4900" s="179"/>
    </row>
    <row r="4901" spans="2:6" x14ac:dyDescent="0.25">
      <c r="B4901" s="172">
        <v>4890</v>
      </c>
      <c r="C4901" s="180"/>
      <c r="D4901" s="181"/>
      <c r="E4901" s="180"/>
      <c r="F4901" s="182"/>
    </row>
    <row r="4902" spans="2:6" x14ac:dyDescent="0.25">
      <c r="B4902" s="176">
        <v>4891</v>
      </c>
      <c r="C4902" s="177"/>
      <c r="D4902" s="178"/>
      <c r="E4902" s="177"/>
      <c r="F4902" s="179"/>
    </row>
    <row r="4903" spans="2:6" x14ac:dyDescent="0.25">
      <c r="B4903" s="172">
        <v>4892</v>
      </c>
      <c r="C4903" s="180"/>
      <c r="D4903" s="181"/>
      <c r="E4903" s="180"/>
      <c r="F4903" s="182"/>
    </row>
    <row r="4904" spans="2:6" x14ac:dyDescent="0.25">
      <c r="B4904" s="176">
        <v>4893</v>
      </c>
      <c r="C4904" s="177"/>
      <c r="D4904" s="178"/>
      <c r="E4904" s="177"/>
      <c r="F4904" s="179"/>
    </row>
    <row r="4905" spans="2:6" x14ac:dyDescent="0.25">
      <c r="B4905" s="172">
        <v>4894</v>
      </c>
      <c r="C4905" s="180"/>
      <c r="D4905" s="181"/>
      <c r="E4905" s="180"/>
      <c r="F4905" s="182"/>
    </row>
    <row r="4906" spans="2:6" x14ac:dyDescent="0.25">
      <c r="B4906" s="176">
        <v>4895</v>
      </c>
      <c r="C4906" s="177"/>
      <c r="D4906" s="178"/>
      <c r="E4906" s="177"/>
      <c r="F4906" s="179"/>
    </row>
    <row r="4907" spans="2:6" x14ac:dyDescent="0.25">
      <c r="B4907" s="172">
        <v>4896</v>
      </c>
      <c r="C4907" s="180"/>
      <c r="D4907" s="181"/>
      <c r="E4907" s="180"/>
      <c r="F4907" s="182"/>
    </row>
    <row r="4908" spans="2:6" x14ac:dyDescent="0.25">
      <c r="B4908" s="176">
        <v>4897</v>
      </c>
      <c r="C4908" s="177"/>
      <c r="D4908" s="178"/>
      <c r="E4908" s="177"/>
      <c r="F4908" s="179"/>
    </row>
    <row r="4909" spans="2:6" x14ac:dyDescent="0.25">
      <c r="B4909" s="172">
        <v>4898</v>
      </c>
      <c r="C4909" s="180"/>
      <c r="D4909" s="181"/>
      <c r="E4909" s="180"/>
      <c r="F4909" s="182"/>
    </row>
    <row r="4910" spans="2:6" x14ac:dyDescent="0.25">
      <c r="B4910" s="176">
        <v>4899</v>
      </c>
      <c r="C4910" s="177"/>
      <c r="D4910" s="178"/>
      <c r="E4910" s="177"/>
      <c r="F4910" s="179"/>
    </row>
    <row r="4911" spans="2:6" x14ac:dyDescent="0.25">
      <c r="B4911" s="172">
        <v>4900</v>
      </c>
      <c r="C4911" s="180"/>
      <c r="D4911" s="181"/>
      <c r="E4911" s="180"/>
      <c r="F4911" s="182"/>
    </row>
    <row r="4912" spans="2:6" x14ac:dyDescent="0.25">
      <c r="B4912" s="176">
        <v>4901</v>
      </c>
      <c r="C4912" s="177"/>
      <c r="D4912" s="178"/>
      <c r="E4912" s="177"/>
      <c r="F4912" s="179"/>
    </row>
    <row r="4913" spans="2:6" x14ac:dyDescent="0.25">
      <c r="B4913" s="172">
        <v>4902</v>
      </c>
      <c r="C4913" s="180"/>
      <c r="D4913" s="181"/>
      <c r="E4913" s="180"/>
      <c r="F4913" s="182"/>
    </row>
    <row r="4914" spans="2:6" x14ac:dyDescent="0.25">
      <c r="B4914" s="176">
        <v>4903</v>
      </c>
      <c r="C4914" s="177"/>
      <c r="D4914" s="178"/>
      <c r="E4914" s="177"/>
      <c r="F4914" s="179"/>
    </row>
    <row r="4915" spans="2:6" x14ac:dyDescent="0.25">
      <c r="B4915" s="172">
        <v>4904</v>
      </c>
      <c r="C4915" s="180"/>
      <c r="D4915" s="181"/>
      <c r="E4915" s="180"/>
      <c r="F4915" s="182"/>
    </row>
    <row r="4916" spans="2:6" x14ac:dyDescent="0.25">
      <c r="B4916" s="176">
        <v>4905</v>
      </c>
      <c r="C4916" s="177"/>
      <c r="D4916" s="178"/>
      <c r="E4916" s="177"/>
      <c r="F4916" s="179"/>
    </row>
    <row r="4917" spans="2:6" x14ac:dyDescent="0.25">
      <c r="B4917" s="172">
        <v>4906</v>
      </c>
      <c r="C4917" s="180"/>
      <c r="D4917" s="181"/>
      <c r="E4917" s="180"/>
      <c r="F4917" s="182"/>
    </row>
    <row r="4918" spans="2:6" x14ac:dyDescent="0.25">
      <c r="B4918" s="176">
        <v>4907</v>
      </c>
      <c r="C4918" s="177"/>
      <c r="D4918" s="178"/>
      <c r="E4918" s="177"/>
      <c r="F4918" s="179"/>
    </row>
    <row r="4919" spans="2:6" x14ac:dyDescent="0.25">
      <c r="B4919" s="172">
        <v>4908</v>
      </c>
      <c r="C4919" s="180"/>
      <c r="D4919" s="181"/>
      <c r="E4919" s="180"/>
      <c r="F4919" s="182"/>
    </row>
    <row r="4920" spans="2:6" x14ac:dyDescent="0.25">
      <c r="B4920" s="176">
        <v>4909</v>
      </c>
      <c r="C4920" s="177"/>
      <c r="D4920" s="178"/>
      <c r="E4920" s="177"/>
      <c r="F4920" s="179"/>
    </row>
    <row r="4921" spans="2:6" x14ac:dyDescent="0.25">
      <c r="B4921" s="172">
        <v>4910</v>
      </c>
      <c r="C4921" s="180"/>
      <c r="D4921" s="181"/>
      <c r="E4921" s="180"/>
      <c r="F4921" s="182"/>
    </row>
    <row r="4922" spans="2:6" x14ac:dyDescent="0.25">
      <c r="B4922" s="176">
        <v>4911</v>
      </c>
      <c r="C4922" s="177"/>
      <c r="D4922" s="178"/>
      <c r="E4922" s="177"/>
      <c r="F4922" s="179"/>
    </row>
    <row r="4923" spans="2:6" x14ac:dyDescent="0.25">
      <c r="B4923" s="172">
        <v>4912</v>
      </c>
      <c r="C4923" s="180"/>
      <c r="D4923" s="181"/>
      <c r="E4923" s="180"/>
      <c r="F4923" s="182"/>
    </row>
    <row r="4924" spans="2:6" x14ac:dyDescent="0.25">
      <c r="B4924" s="176">
        <v>4913</v>
      </c>
      <c r="C4924" s="177"/>
      <c r="D4924" s="178"/>
      <c r="E4924" s="177"/>
      <c r="F4924" s="179"/>
    </row>
    <row r="4925" spans="2:6" x14ac:dyDescent="0.25">
      <c r="B4925" s="172">
        <v>4914</v>
      </c>
      <c r="C4925" s="180"/>
      <c r="D4925" s="181"/>
      <c r="E4925" s="180"/>
      <c r="F4925" s="182"/>
    </row>
    <row r="4926" spans="2:6" x14ac:dyDescent="0.25">
      <c r="B4926" s="176">
        <v>4915</v>
      </c>
      <c r="C4926" s="177"/>
      <c r="D4926" s="178"/>
      <c r="E4926" s="177"/>
      <c r="F4926" s="179"/>
    </row>
    <row r="4927" spans="2:6" x14ac:dyDescent="0.25">
      <c r="B4927" s="172">
        <v>4916</v>
      </c>
      <c r="C4927" s="180"/>
      <c r="D4927" s="181"/>
      <c r="E4927" s="180"/>
      <c r="F4927" s="182"/>
    </row>
    <row r="4928" spans="2:6" x14ac:dyDescent="0.25">
      <c r="B4928" s="176">
        <v>4917</v>
      </c>
      <c r="C4928" s="177"/>
      <c r="D4928" s="178"/>
      <c r="E4928" s="177"/>
      <c r="F4928" s="179"/>
    </row>
    <row r="4929" spans="2:6" x14ac:dyDescent="0.25">
      <c r="B4929" s="172">
        <v>4918</v>
      </c>
      <c r="C4929" s="180"/>
      <c r="D4929" s="181"/>
      <c r="E4929" s="180"/>
      <c r="F4929" s="182"/>
    </row>
    <row r="4930" spans="2:6" x14ac:dyDescent="0.25">
      <c r="B4930" s="176">
        <v>4919</v>
      </c>
      <c r="C4930" s="177"/>
      <c r="D4930" s="178"/>
      <c r="E4930" s="177"/>
      <c r="F4930" s="179"/>
    </row>
    <row r="4931" spans="2:6" x14ac:dyDescent="0.25">
      <c r="B4931" s="172">
        <v>4920</v>
      </c>
      <c r="C4931" s="180"/>
      <c r="D4931" s="181"/>
      <c r="E4931" s="180"/>
      <c r="F4931" s="182"/>
    </row>
    <row r="4932" spans="2:6" x14ac:dyDescent="0.25">
      <c r="B4932" s="176">
        <v>4921</v>
      </c>
      <c r="C4932" s="177"/>
      <c r="D4932" s="178"/>
      <c r="E4932" s="177"/>
      <c r="F4932" s="179"/>
    </row>
    <row r="4933" spans="2:6" x14ac:dyDescent="0.25">
      <c r="B4933" s="172">
        <v>4922</v>
      </c>
      <c r="C4933" s="180"/>
      <c r="D4933" s="181"/>
      <c r="E4933" s="180"/>
      <c r="F4933" s="182"/>
    </row>
    <row r="4934" spans="2:6" x14ac:dyDescent="0.25">
      <c r="B4934" s="176">
        <v>4923</v>
      </c>
      <c r="C4934" s="177"/>
      <c r="D4934" s="178"/>
      <c r="E4934" s="177"/>
      <c r="F4934" s="179"/>
    </row>
    <row r="4935" spans="2:6" x14ac:dyDescent="0.25">
      <c r="B4935" s="172">
        <v>4924</v>
      </c>
      <c r="C4935" s="180"/>
      <c r="D4935" s="181"/>
      <c r="E4935" s="180"/>
      <c r="F4935" s="182"/>
    </row>
    <row r="4936" spans="2:6" x14ac:dyDescent="0.25">
      <c r="B4936" s="176">
        <v>4925</v>
      </c>
      <c r="C4936" s="177"/>
      <c r="D4936" s="178"/>
      <c r="E4936" s="177"/>
      <c r="F4936" s="179"/>
    </row>
    <row r="4937" spans="2:6" x14ac:dyDescent="0.25">
      <c r="B4937" s="172">
        <v>4926</v>
      </c>
      <c r="C4937" s="180"/>
      <c r="D4937" s="181"/>
      <c r="E4937" s="180"/>
      <c r="F4937" s="182"/>
    </row>
    <row r="4938" spans="2:6" x14ac:dyDescent="0.25">
      <c r="B4938" s="176">
        <v>4927</v>
      </c>
      <c r="C4938" s="177"/>
      <c r="D4938" s="178"/>
      <c r="E4938" s="177"/>
      <c r="F4938" s="179"/>
    </row>
    <row r="4939" spans="2:6" x14ac:dyDescent="0.25">
      <c r="B4939" s="172">
        <v>4928</v>
      </c>
      <c r="C4939" s="180"/>
      <c r="D4939" s="181"/>
      <c r="E4939" s="180"/>
      <c r="F4939" s="182"/>
    </row>
    <row r="4940" spans="2:6" x14ac:dyDescent="0.25">
      <c r="B4940" s="176">
        <v>4929</v>
      </c>
      <c r="C4940" s="177"/>
      <c r="D4940" s="178"/>
      <c r="E4940" s="177"/>
      <c r="F4940" s="179"/>
    </row>
    <row r="4941" spans="2:6" x14ac:dyDescent="0.25">
      <c r="B4941" s="172">
        <v>4930</v>
      </c>
      <c r="C4941" s="180"/>
      <c r="D4941" s="181"/>
      <c r="E4941" s="180"/>
      <c r="F4941" s="182"/>
    </row>
    <row r="4942" spans="2:6" x14ac:dyDescent="0.25">
      <c r="B4942" s="176">
        <v>4931</v>
      </c>
      <c r="C4942" s="177"/>
      <c r="D4942" s="178"/>
      <c r="E4942" s="177"/>
      <c r="F4942" s="179"/>
    </row>
    <row r="4943" spans="2:6" x14ac:dyDescent="0.25">
      <c r="B4943" s="172">
        <v>4932</v>
      </c>
      <c r="C4943" s="180"/>
      <c r="D4943" s="181"/>
      <c r="E4943" s="180"/>
      <c r="F4943" s="182"/>
    </row>
    <row r="4944" spans="2:6" x14ac:dyDescent="0.25">
      <c r="B4944" s="176">
        <v>4933</v>
      </c>
      <c r="C4944" s="177"/>
      <c r="D4944" s="178"/>
      <c r="E4944" s="177"/>
      <c r="F4944" s="179"/>
    </row>
    <row r="4945" spans="2:6" x14ac:dyDescent="0.25">
      <c r="B4945" s="172">
        <v>4934</v>
      </c>
      <c r="C4945" s="180"/>
      <c r="D4945" s="181"/>
      <c r="E4945" s="180"/>
      <c r="F4945" s="182"/>
    </row>
    <row r="4946" spans="2:6" x14ac:dyDescent="0.25">
      <c r="B4946" s="176">
        <v>4935</v>
      </c>
      <c r="C4946" s="177"/>
      <c r="D4946" s="178"/>
      <c r="E4946" s="177"/>
      <c r="F4946" s="179"/>
    </row>
    <row r="4947" spans="2:6" x14ac:dyDescent="0.25">
      <c r="B4947" s="172">
        <v>4936</v>
      </c>
      <c r="C4947" s="180"/>
      <c r="D4947" s="181"/>
      <c r="E4947" s="180"/>
      <c r="F4947" s="182"/>
    </row>
    <row r="4948" spans="2:6" x14ac:dyDescent="0.25">
      <c r="B4948" s="176">
        <v>4937</v>
      </c>
      <c r="C4948" s="177"/>
      <c r="D4948" s="178"/>
      <c r="E4948" s="177"/>
      <c r="F4948" s="179"/>
    </row>
    <row r="4949" spans="2:6" x14ac:dyDescent="0.25">
      <c r="B4949" s="172">
        <v>4938</v>
      </c>
      <c r="C4949" s="180"/>
      <c r="D4949" s="181"/>
      <c r="E4949" s="180"/>
      <c r="F4949" s="182"/>
    </row>
    <row r="4950" spans="2:6" x14ac:dyDescent="0.25">
      <c r="B4950" s="176">
        <v>4939</v>
      </c>
      <c r="C4950" s="177"/>
      <c r="D4950" s="178"/>
      <c r="E4950" s="177"/>
      <c r="F4950" s="179"/>
    </row>
    <row r="4951" spans="2:6" x14ac:dyDescent="0.25">
      <c r="B4951" s="172">
        <v>4940</v>
      </c>
      <c r="C4951" s="180"/>
      <c r="D4951" s="181"/>
      <c r="E4951" s="180"/>
      <c r="F4951" s="182"/>
    </row>
    <row r="4952" spans="2:6" x14ac:dyDescent="0.25">
      <c r="B4952" s="176">
        <v>4941</v>
      </c>
      <c r="C4952" s="177"/>
      <c r="D4952" s="178"/>
      <c r="E4952" s="177"/>
      <c r="F4952" s="179"/>
    </row>
    <row r="4953" spans="2:6" x14ac:dyDescent="0.25">
      <c r="B4953" s="172">
        <v>4942</v>
      </c>
      <c r="C4953" s="180"/>
      <c r="D4953" s="181"/>
      <c r="E4953" s="180"/>
      <c r="F4953" s="182"/>
    </row>
    <row r="4954" spans="2:6" x14ac:dyDescent="0.25">
      <c r="B4954" s="176">
        <v>4943</v>
      </c>
      <c r="C4954" s="177"/>
      <c r="D4954" s="178"/>
      <c r="E4954" s="177"/>
      <c r="F4954" s="179"/>
    </row>
    <row r="4955" spans="2:6" x14ac:dyDescent="0.25">
      <c r="B4955" s="172">
        <v>4944</v>
      </c>
      <c r="C4955" s="180"/>
      <c r="D4955" s="181"/>
      <c r="E4955" s="180"/>
      <c r="F4955" s="182"/>
    </row>
    <row r="4956" spans="2:6" x14ac:dyDescent="0.25">
      <c r="B4956" s="176">
        <v>4945</v>
      </c>
      <c r="C4956" s="177"/>
      <c r="D4956" s="178"/>
      <c r="E4956" s="177"/>
      <c r="F4956" s="179"/>
    </row>
    <row r="4957" spans="2:6" x14ac:dyDescent="0.25">
      <c r="B4957" s="172">
        <v>4946</v>
      </c>
      <c r="C4957" s="180"/>
      <c r="D4957" s="181"/>
      <c r="E4957" s="180"/>
      <c r="F4957" s="182"/>
    </row>
    <row r="4958" spans="2:6" x14ac:dyDescent="0.25">
      <c r="B4958" s="176">
        <v>4947</v>
      </c>
      <c r="C4958" s="177"/>
      <c r="D4958" s="178"/>
      <c r="E4958" s="177"/>
      <c r="F4958" s="179"/>
    </row>
    <row r="4959" spans="2:6" x14ac:dyDescent="0.25">
      <c r="B4959" s="172">
        <v>4948</v>
      </c>
      <c r="C4959" s="180"/>
      <c r="D4959" s="181"/>
      <c r="E4959" s="180"/>
      <c r="F4959" s="182"/>
    </row>
    <row r="4960" spans="2:6" x14ac:dyDescent="0.25">
      <c r="B4960" s="176">
        <v>4949</v>
      </c>
      <c r="C4960" s="177"/>
      <c r="D4960" s="178"/>
      <c r="E4960" s="177"/>
      <c r="F4960" s="179"/>
    </row>
    <row r="4961" spans="2:6" x14ac:dyDescent="0.25">
      <c r="B4961" s="172">
        <v>4950</v>
      </c>
      <c r="C4961" s="180"/>
      <c r="D4961" s="181"/>
      <c r="E4961" s="180"/>
      <c r="F4961" s="182"/>
    </row>
    <row r="4962" spans="2:6" x14ac:dyDescent="0.25">
      <c r="B4962" s="176">
        <v>4951</v>
      </c>
      <c r="C4962" s="177"/>
      <c r="D4962" s="178"/>
      <c r="E4962" s="177"/>
      <c r="F4962" s="179"/>
    </row>
    <row r="4963" spans="2:6" x14ac:dyDescent="0.25">
      <c r="B4963" s="172">
        <v>4952</v>
      </c>
      <c r="C4963" s="180"/>
      <c r="D4963" s="181"/>
      <c r="E4963" s="180"/>
      <c r="F4963" s="182"/>
    </row>
    <row r="4964" spans="2:6" x14ac:dyDescent="0.25">
      <c r="B4964" s="176">
        <v>4953</v>
      </c>
      <c r="C4964" s="177"/>
      <c r="D4964" s="178"/>
      <c r="E4964" s="177"/>
      <c r="F4964" s="179"/>
    </row>
    <row r="4965" spans="2:6" x14ac:dyDescent="0.25">
      <c r="B4965" s="172">
        <v>4954</v>
      </c>
      <c r="C4965" s="180"/>
      <c r="D4965" s="181"/>
      <c r="E4965" s="180"/>
      <c r="F4965" s="182"/>
    </row>
    <row r="4966" spans="2:6" x14ac:dyDescent="0.25">
      <c r="B4966" s="176">
        <v>4955</v>
      </c>
      <c r="C4966" s="177"/>
      <c r="D4966" s="178"/>
      <c r="E4966" s="177"/>
      <c r="F4966" s="179"/>
    </row>
    <row r="4967" spans="2:6" x14ac:dyDescent="0.25">
      <c r="B4967" s="172">
        <v>4956</v>
      </c>
      <c r="C4967" s="180"/>
      <c r="D4967" s="181"/>
      <c r="E4967" s="180"/>
      <c r="F4967" s="182"/>
    </row>
    <row r="4968" spans="2:6" x14ac:dyDescent="0.25">
      <c r="B4968" s="176">
        <v>4957</v>
      </c>
      <c r="C4968" s="177"/>
      <c r="D4968" s="178"/>
      <c r="E4968" s="177"/>
      <c r="F4968" s="179"/>
    </row>
    <row r="4969" spans="2:6" x14ac:dyDescent="0.25">
      <c r="B4969" s="172">
        <v>4958</v>
      </c>
      <c r="C4969" s="180"/>
      <c r="D4969" s="181"/>
      <c r="E4969" s="180"/>
      <c r="F4969" s="182"/>
    </row>
    <row r="4970" spans="2:6" x14ac:dyDescent="0.25">
      <c r="B4970" s="176">
        <v>4959</v>
      </c>
      <c r="C4970" s="177"/>
      <c r="D4970" s="178"/>
      <c r="E4970" s="177"/>
      <c r="F4970" s="179"/>
    </row>
    <row r="4971" spans="2:6" x14ac:dyDescent="0.25">
      <c r="B4971" s="172">
        <v>4960</v>
      </c>
      <c r="C4971" s="180"/>
      <c r="D4971" s="181"/>
      <c r="E4971" s="180"/>
      <c r="F4971" s="182"/>
    </row>
    <row r="4972" spans="2:6" x14ac:dyDescent="0.25">
      <c r="B4972" s="176">
        <v>4961</v>
      </c>
      <c r="C4972" s="177"/>
      <c r="D4972" s="178"/>
      <c r="E4972" s="177"/>
      <c r="F4972" s="179"/>
    </row>
    <row r="4973" spans="2:6" x14ac:dyDescent="0.25">
      <c r="B4973" s="172">
        <v>4962</v>
      </c>
      <c r="C4973" s="180"/>
      <c r="D4973" s="181"/>
      <c r="E4973" s="180"/>
      <c r="F4973" s="182"/>
    </row>
    <row r="4974" spans="2:6" x14ac:dyDescent="0.25">
      <c r="B4974" s="176">
        <v>4963</v>
      </c>
      <c r="C4974" s="177"/>
      <c r="D4974" s="178"/>
      <c r="E4974" s="177"/>
      <c r="F4974" s="179"/>
    </row>
    <row r="4975" spans="2:6" x14ac:dyDescent="0.25">
      <c r="B4975" s="172">
        <v>4964</v>
      </c>
      <c r="C4975" s="180"/>
      <c r="D4975" s="181"/>
      <c r="E4975" s="180"/>
      <c r="F4975" s="182"/>
    </row>
    <row r="4976" spans="2:6" x14ac:dyDescent="0.25">
      <c r="B4976" s="176">
        <v>4965</v>
      </c>
      <c r="C4976" s="177"/>
      <c r="D4976" s="178"/>
      <c r="E4976" s="177"/>
      <c r="F4976" s="179"/>
    </row>
    <row r="4977" spans="2:6" x14ac:dyDescent="0.25">
      <c r="B4977" s="172">
        <v>4966</v>
      </c>
      <c r="C4977" s="180"/>
      <c r="D4977" s="181"/>
      <c r="E4977" s="180"/>
      <c r="F4977" s="182"/>
    </row>
    <row r="4978" spans="2:6" x14ac:dyDescent="0.25">
      <c r="B4978" s="176">
        <v>4967</v>
      </c>
      <c r="C4978" s="177"/>
      <c r="D4978" s="178"/>
      <c r="E4978" s="177"/>
      <c r="F4978" s="179"/>
    </row>
    <row r="4979" spans="2:6" x14ac:dyDescent="0.25">
      <c r="B4979" s="172">
        <v>4968</v>
      </c>
      <c r="C4979" s="180"/>
      <c r="D4979" s="181"/>
      <c r="E4979" s="180"/>
      <c r="F4979" s="182"/>
    </row>
    <row r="4980" spans="2:6" x14ac:dyDescent="0.25">
      <c r="B4980" s="176">
        <v>4969</v>
      </c>
      <c r="C4980" s="177"/>
      <c r="D4980" s="178"/>
      <c r="E4980" s="177"/>
      <c r="F4980" s="179"/>
    </row>
    <row r="4981" spans="2:6" x14ac:dyDescent="0.25">
      <c r="B4981" s="172">
        <v>4970</v>
      </c>
      <c r="C4981" s="180"/>
      <c r="D4981" s="181"/>
      <c r="E4981" s="180"/>
      <c r="F4981" s="182"/>
    </row>
    <row r="4982" spans="2:6" x14ac:dyDescent="0.25">
      <c r="B4982" s="176">
        <v>4971</v>
      </c>
      <c r="C4982" s="177"/>
      <c r="D4982" s="178"/>
      <c r="E4982" s="177"/>
      <c r="F4982" s="179"/>
    </row>
    <row r="4983" spans="2:6" x14ac:dyDescent="0.25">
      <c r="B4983" s="172">
        <v>4972</v>
      </c>
      <c r="C4983" s="180"/>
      <c r="D4983" s="181"/>
      <c r="E4983" s="180"/>
      <c r="F4983" s="182"/>
    </row>
    <row r="4984" spans="2:6" x14ac:dyDescent="0.25">
      <c r="B4984" s="176">
        <v>4973</v>
      </c>
      <c r="C4984" s="177"/>
      <c r="D4984" s="178"/>
      <c r="E4984" s="177"/>
      <c r="F4984" s="179"/>
    </row>
    <row r="4985" spans="2:6" x14ac:dyDescent="0.25">
      <c r="B4985" s="172">
        <v>4974</v>
      </c>
      <c r="C4985" s="180"/>
      <c r="D4985" s="181"/>
      <c r="E4985" s="180"/>
      <c r="F4985" s="182"/>
    </row>
    <row r="4986" spans="2:6" x14ac:dyDescent="0.25">
      <c r="B4986" s="176">
        <v>4975</v>
      </c>
      <c r="C4986" s="177"/>
      <c r="D4986" s="178"/>
      <c r="E4986" s="177"/>
      <c r="F4986" s="179"/>
    </row>
    <row r="4987" spans="2:6" x14ac:dyDescent="0.25">
      <c r="B4987" s="172">
        <v>4976</v>
      </c>
      <c r="C4987" s="180"/>
      <c r="D4987" s="181"/>
      <c r="E4987" s="180"/>
      <c r="F4987" s="182"/>
    </row>
    <row r="4988" spans="2:6" x14ac:dyDescent="0.25">
      <c r="B4988" s="176">
        <v>4977</v>
      </c>
      <c r="C4988" s="177"/>
      <c r="D4988" s="178"/>
      <c r="E4988" s="177"/>
      <c r="F4988" s="179"/>
    </row>
    <row r="4989" spans="2:6" x14ac:dyDescent="0.25">
      <c r="B4989" s="172">
        <v>4978</v>
      </c>
      <c r="C4989" s="180"/>
      <c r="D4989" s="181"/>
      <c r="E4989" s="180"/>
      <c r="F4989" s="182"/>
    </row>
    <row r="4990" spans="2:6" x14ac:dyDescent="0.25">
      <c r="B4990" s="176">
        <v>4979</v>
      </c>
      <c r="C4990" s="177"/>
      <c r="D4990" s="178"/>
      <c r="E4990" s="177"/>
      <c r="F4990" s="179"/>
    </row>
    <row r="4991" spans="2:6" x14ac:dyDescent="0.25">
      <c r="B4991" s="172">
        <v>4980</v>
      </c>
      <c r="C4991" s="180"/>
      <c r="D4991" s="181"/>
      <c r="E4991" s="180"/>
      <c r="F4991" s="182"/>
    </row>
    <row r="4992" spans="2:6" x14ac:dyDescent="0.25">
      <c r="B4992" s="176">
        <v>4981</v>
      </c>
      <c r="C4992" s="177"/>
      <c r="D4992" s="178"/>
      <c r="E4992" s="177"/>
      <c r="F4992" s="179"/>
    </row>
    <row r="4993" spans="2:6" x14ac:dyDescent="0.25">
      <c r="B4993" s="172">
        <v>4982</v>
      </c>
      <c r="C4993" s="180"/>
      <c r="D4993" s="181"/>
      <c r="E4993" s="180"/>
      <c r="F4993" s="182"/>
    </row>
    <row r="4994" spans="2:6" x14ac:dyDescent="0.25">
      <c r="B4994" s="176">
        <v>4983</v>
      </c>
      <c r="C4994" s="177"/>
      <c r="D4994" s="178"/>
      <c r="E4994" s="177"/>
      <c r="F4994" s="179"/>
    </row>
    <row r="4995" spans="2:6" x14ac:dyDescent="0.25">
      <c r="B4995" s="172">
        <v>4984</v>
      </c>
      <c r="C4995" s="180"/>
      <c r="D4995" s="181"/>
      <c r="E4995" s="180"/>
      <c r="F4995" s="182"/>
    </row>
    <row r="4996" spans="2:6" x14ac:dyDescent="0.25">
      <c r="B4996" s="176">
        <v>4985</v>
      </c>
      <c r="C4996" s="177"/>
      <c r="D4996" s="178"/>
      <c r="E4996" s="177"/>
      <c r="F4996" s="179"/>
    </row>
    <row r="4997" spans="2:6" x14ac:dyDescent="0.25">
      <c r="B4997" s="172">
        <v>4986</v>
      </c>
      <c r="C4997" s="180"/>
      <c r="D4997" s="181"/>
      <c r="E4997" s="180"/>
      <c r="F4997" s="182"/>
    </row>
    <row r="4998" spans="2:6" x14ac:dyDescent="0.25">
      <c r="B4998" s="176">
        <v>4987</v>
      </c>
      <c r="C4998" s="177"/>
      <c r="D4998" s="178"/>
      <c r="E4998" s="177"/>
      <c r="F4998" s="179"/>
    </row>
    <row r="4999" spans="2:6" x14ac:dyDescent="0.25">
      <c r="B4999" s="172">
        <v>4988</v>
      </c>
      <c r="C4999" s="180"/>
      <c r="D4999" s="181"/>
      <c r="E4999" s="180"/>
      <c r="F4999" s="182"/>
    </row>
    <row r="5000" spans="2:6" x14ac:dyDescent="0.25">
      <c r="B5000" s="176">
        <v>4989</v>
      </c>
      <c r="C5000" s="177"/>
      <c r="D5000" s="178"/>
      <c r="E5000" s="177"/>
      <c r="F5000" s="179"/>
    </row>
    <row r="5001" spans="2:6" x14ac:dyDescent="0.25">
      <c r="B5001" s="172">
        <v>4990</v>
      </c>
      <c r="C5001" s="180"/>
      <c r="D5001" s="181"/>
      <c r="E5001" s="180"/>
      <c r="F5001" s="182"/>
    </row>
    <row r="5002" spans="2:6" x14ac:dyDescent="0.25">
      <c r="B5002" s="176">
        <v>4991</v>
      </c>
      <c r="C5002" s="177"/>
      <c r="D5002" s="178"/>
      <c r="E5002" s="177"/>
      <c r="F5002" s="179"/>
    </row>
    <row r="5003" spans="2:6" x14ac:dyDescent="0.25">
      <c r="B5003" s="172">
        <v>4992</v>
      </c>
      <c r="C5003" s="180"/>
      <c r="D5003" s="181"/>
      <c r="E5003" s="180"/>
      <c r="F5003" s="182"/>
    </row>
    <row r="5004" spans="2:6" x14ac:dyDescent="0.25">
      <c r="B5004" s="176">
        <v>4993</v>
      </c>
      <c r="C5004" s="177"/>
      <c r="D5004" s="178"/>
      <c r="E5004" s="177"/>
      <c r="F5004" s="179"/>
    </row>
    <row r="5005" spans="2:6" x14ac:dyDescent="0.25">
      <c r="B5005" s="172">
        <v>4994</v>
      </c>
      <c r="C5005" s="180"/>
      <c r="D5005" s="181"/>
      <c r="E5005" s="180"/>
      <c r="F5005" s="182"/>
    </row>
    <row r="5006" spans="2:6" x14ac:dyDescent="0.25">
      <c r="B5006" s="176">
        <v>4995</v>
      </c>
      <c r="C5006" s="177"/>
      <c r="D5006" s="178"/>
      <c r="E5006" s="177"/>
      <c r="F5006" s="179"/>
    </row>
    <row r="5007" spans="2:6" x14ac:dyDescent="0.25">
      <c r="B5007" s="172">
        <v>4996</v>
      </c>
      <c r="C5007" s="180"/>
      <c r="D5007" s="181"/>
      <c r="E5007" s="180"/>
      <c r="F5007" s="182"/>
    </row>
    <row r="5008" spans="2:6" x14ac:dyDescent="0.25">
      <c r="B5008" s="176">
        <v>4997</v>
      </c>
      <c r="C5008" s="177"/>
      <c r="D5008" s="178"/>
      <c r="E5008" s="177"/>
      <c r="F5008" s="179"/>
    </row>
    <row r="5009" spans="2:6" x14ac:dyDescent="0.25">
      <c r="B5009" s="172">
        <v>4998</v>
      </c>
      <c r="C5009" s="180"/>
      <c r="D5009" s="181"/>
      <c r="E5009" s="180"/>
      <c r="F5009" s="182"/>
    </row>
    <row r="5010" spans="2:6" x14ac:dyDescent="0.25">
      <c r="B5010" s="176">
        <v>4999</v>
      </c>
      <c r="C5010" s="177"/>
      <c r="D5010" s="178"/>
      <c r="E5010" s="177"/>
      <c r="F5010" s="179"/>
    </row>
    <row r="5011" spans="2:6" x14ac:dyDescent="0.25">
      <c r="B5011" s="172">
        <v>5000</v>
      </c>
      <c r="C5011" s="180"/>
      <c r="D5011" s="181"/>
      <c r="E5011" s="180"/>
      <c r="F5011" s="182"/>
    </row>
    <row r="5012" spans="2:6" x14ac:dyDescent="0.25">
      <c r="B5012" s="176">
        <v>5001</v>
      </c>
      <c r="C5012" s="177"/>
      <c r="D5012" s="178"/>
      <c r="E5012" s="177"/>
      <c r="F5012" s="179"/>
    </row>
    <row r="5013" spans="2:6" x14ac:dyDescent="0.25">
      <c r="B5013" s="172">
        <v>5002</v>
      </c>
      <c r="C5013" s="180"/>
      <c r="D5013" s="181"/>
      <c r="E5013" s="180"/>
      <c r="F5013" s="182"/>
    </row>
    <row r="5014" spans="2:6" x14ac:dyDescent="0.25">
      <c r="B5014" s="176">
        <v>5003</v>
      </c>
      <c r="C5014" s="177"/>
      <c r="D5014" s="178"/>
      <c r="E5014" s="177"/>
      <c r="F5014" s="179"/>
    </row>
    <row r="5015" spans="2:6" x14ac:dyDescent="0.25">
      <c r="B5015" s="172">
        <v>5004</v>
      </c>
      <c r="C5015" s="180"/>
      <c r="D5015" s="181"/>
      <c r="E5015" s="180"/>
      <c r="F5015" s="182"/>
    </row>
    <row r="5016" spans="2:6" x14ac:dyDescent="0.25">
      <c r="B5016" s="176">
        <v>5005</v>
      </c>
      <c r="C5016" s="177"/>
      <c r="D5016" s="178"/>
      <c r="E5016" s="177"/>
      <c r="F5016" s="179"/>
    </row>
    <row r="5017" spans="2:6" x14ac:dyDescent="0.25">
      <c r="B5017" s="172">
        <v>5006</v>
      </c>
      <c r="C5017" s="180"/>
      <c r="D5017" s="181"/>
      <c r="E5017" s="180"/>
      <c r="F5017" s="182"/>
    </row>
    <row r="5018" spans="2:6" x14ac:dyDescent="0.25">
      <c r="B5018" s="176">
        <v>5007</v>
      </c>
      <c r="C5018" s="177"/>
      <c r="D5018" s="178"/>
      <c r="E5018" s="177"/>
      <c r="F5018" s="179"/>
    </row>
    <row r="5019" spans="2:6" x14ac:dyDescent="0.25">
      <c r="B5019" s="172">
        <v>5008</v>
      </c>
      <c r="C5019" s="180"/>
      <c r="D5019" s="181"/>
      <c r="E5019" s="180"/>
      <c r="F5019" s="182"/>
    </row>
    <row r="5020" spans="2:6" x14ac:dyDescent="0.25">
      <c r="B5020" s="176">
        <v>5009</v>
      </c>
      <c r="C5020" s="177"/>
      <c r="D5020" s="178"/>
      <c r="E5020" s="177"/>
      <c r="F5020" s="179"/>
    </row>
    <row r="5021" spans="2:6" x14ac:dyDescent="0.25">
      <c r="B5021" s="172">
        <v>5010</v>
      </c>
      <c r="C5021" s="180"/>
      <c r="D5021" s="181"/>
      <c r="E5021" s="180"/>
      <c r="F5021" s="182"/>
    </row>
    <row r="5022" spans="2:6" x14ac:dyDescent="0.25">
      <c r="B5022" s="176">
        <v>5011</v>
      </c>
      <c r="C5022" s="177"/>
      <c r="D5022" s="178"/>
      <c r="E5022" s="177"/>
      <c r="F5022" s="179"/>
    </row>
    <row r="5023" spans="2:6" x14ac:dyDescent="0.25">
      <c r="B5023" s="172">
        <v>5012</v>
      </c>
      <c r="C5023" s="180"/>
      <c r="D5023" s="181"/>
      <c r="E5023" s="180"/>
      <c r="F5023" s="182"/>
    </row>
    <row r="5024" spans="2:6" x14ac:dyDescent="0.25">
      <c r="B5024" s="176">
        <v>5013</v>
      </c>
      <c r="C5024" s="177"/>
      <c r="D5024" s="178"/>
      <c r="E5024" s="177"/>
      <c r="F5024" s="179"/>
    </row>
    <row r="5025" spans="2:6" x14ac:dyDescent="0.25">
      <c r="B5025" s="172">
        <v>5014</v>
      </c>
      <c r="C5025" s="180"/>
      <c r="D5025" s="181"/>
      <c r="E5025" s="180"/>
      <c r="F5025" s="182"/>
    </row>
    <row r="5026" spans="2:6" x14ac:dyDescent="0.25">
      <c r="B5026" s="176">
        <v>5015</v>
      </c>
      <c r="C5026" s="177"/>
      <c r="D5026" s="178"/>
      <c r="E5026" s="177"/>
      <c r="F5026" s="179"/>
    </row>
    <row r="5027" spans="2:6" x14ac:dyDescent="0.25">
      <c r="B5027" s="172">
        <v>5016</v>
      </c>
      <c r="C5027" s="180"/>
      <c r="D5027" s="181"/>
      <c r="E5027" s="180"/>
      <c r="F5027" s="182"/>
    </row>
    <row r="5028" spans="2:6" x14ac:dyDescent="0.25">
      <c r="B5028" s="176">
        <v>5017</v>
      </c>
      <c r="C5028" s="177"/>
      <c r="D5028" s="178"/>
      <c r="E5028" s="177"/>
      <c r="F5028" s="179"/>
    </row>
    <row r="5029" spans="2:6" x14ac:dyDescent="0.25">
      <c r="B5029" s="172">
        <v>5018</v>
      </c>
      <c r="C5029" s="180"/>
      <c r="D5029" s="181"/>
      <c r="E5029" s="180"/>
      <c r="F5029" s="182"/>
    </row>
    <row r="5030" spans="2:6" x14ac:dyDescent="0.25">
      <c r="B5030" s="176">
        <v>5019</v>
      </c>
      <c r="C5030" s="177"/>
      <c r="D5030" s="178"/>
      <c r="E5030" s="177"/>
      <c r="F5030" s="179"/>
    </row>
    <row r="5031" spans="2:6" x14ac:dyDescent="0.25">
      <c r="B5031" s="172">
        <v>5020</v>
      </c>
      <c r="C5031" s="180"/>
      <c r="D5031" s="181"/>
      <c r="E5031" s="180"/>
      <c r="F5031" s="182"/>
    </row>
    <row r="5032" spans="2:6" x14ac:dyDescent="0.25">
      <c r="B5032" s="176">
        <v>5021</v>
      </c>
      <c r="C5032" s="177"/>
      <c r="D5032" s="178"/>
      <c r="E5032" s="177"/>
      <c r="F5032" s="179"/>
    </row>
    <row r="5033" spans="2:6" x14ac:dyDescent="0.25">
      <c r="B5033" s="172">
        <v>5022</v>
      </c>
      <c r="C5033" s="180"/>
      <c r="D5033" s="181"/>
      <c r="E5033" s="180"/>
      <c r="F5033" s="182"/>
    </row>
    <row r="5034" spans="2:6" x14ac:dyDescent="0.25">
      <c r="B5034" s="176">
        <v>5023</v>
      </c>
      <c r="C5034" s="177"/>
      <c r="D5034" s="178"/>
      <c r="E5034" s="177"/>
      <c r="F5034" s="179"/>
    </row>
    <row r="5035" spans="2:6" x14ac:dyDescent="0.25">
      <c r="B5035" s="172">
        <v>5024</v>
      </c>
      <c r="C5035" s="180"/>
      <c r="D5035" s="181"/>
      <c r="E5035" s="180"/>
      <c r="F5035" s="182"/>
    </row>
    <row r="5036" spans="2:6" x14ac:dyDescent="0.25">
      <c r="B5036" s="176">
        <v>5025</v>
      </c>
      <c r="C5036" s="177"/>
      <c r="D5036" s="178"/>
      <c r="E5036" s="177"/>
      <c r="F5036" s="179"/>
    </row>
    <row r="5037" spans="2:6" x14ac:dyDescent="0.25">
      <c r="B5037" s="172">
        <v>5026</v>
      </c>
      <c r="C5037" s="180"/>
      <c r="D5037" s="181"/>
      <c r="E5037" s="180"/>
      <c r="F5037" s="182"/>
    </row>
    <row r="5038" spans="2:6" x14ac:dyDescent="0.25">
      <c r="B5038" s="176">
        <v>5027</v>
      </c>
      <c r="C5038" s="177"/>
      <c r="D5038" s="178"/>
      <c r="E5038" s="177"/>
      <c r="F5038" s="179"/>
    </row>
    <row r="5039" spans="2:6" x14ac:dyDescent="0.25">
      <c r="B5039" s="172">
        <v>5028</v>
      </c>
      <c r="C5039" s="180"/>
      <c r="D5039" s="181"/>
      <c r="E5039" s="180"/>
      <c r="F5039" s="182"/>
    </row>
    <row r="5040" spans="2:6" x14ac:dyDescent="0.25">
      <c r="B5040" s="176">
        <v>5029</v>
      </c>
      <c r="C5040" s="177"/>
      <c r="D5040" s="178"/>
      <c r="E5040" s="177"/>
      <c r="F5040" s="179"/>
    </row>
    <row r="5041" spans="2:6" x14ac:dyDescent="0.25">
      <c r="B5041" s="172">
        <v>5030</v>
      </c>
      <c r="C5041" s="180"/>
      <c r="D5041" s="181"/>
      <c r="E5041" s="180"/>
      <c r="F5041" s="182"/>
    </row>
    <row r="5042" spans="2:6" x14ac:dyDescent="0.25">
      <c r="B5042" s="176">
        <v>5031</v>
      </c>
      <c r="C5042" s="177"/>
      <c r="D5042" s="178"/>
      <c r="E5042" s="177"/>
      <c r="F5042" s="179"/>
    </row>
    <row r="5043" spans="2:6" x14ac:dyDescent="0.25">
      <c r="B5043" s="172">
        <v>5032</v>
      </c>
      <c r="C5043" s="180"/>
      <c r="D5043" s="181"/>
      <c r="E5043" s="180"/>
      <c r="F5043" s="182"/>
    </row>
    <row r="5044" spans="2:6" x14ac:dyDescent="0.25">
      <c r="B5044" s="176">
        <v>5033</v>
      </c>
      <c r="C5044" s="177"/>
      <c r="D5044" s="178"/>
      <c r="E5044" s="177"/>
      <c r="F5044" s="179"/>
    </row>
    <row r="5045" spans="2:6" x14ac:dyDescent="0.25">
      <c r="B5045" s="172">
        <v>5034</v>
      </c>
      <c r="C5045" s="180"/>
      <c r="D5045" s="181"/>
      <c r="E5045" s="180"/>
      <c r="F5045" s="182"/>
    </row>
    <row r="5046" spans="2:6" x14ac:dyDescent="0.25">
      <c r="B5046" s="176">
        <v>5035</v>
      </c>
      <c r="C5046" s="177"/>
      <c r="D5046" s="178"/>
      <c r="E5046" s="177"/>
      <c r="F5046" s="179"/>
    </row>
    <row r="5047" spans="2:6" x14ac:dyDescent="0.25">
      <c r="B5047" s="172">
        <v>5036</v>
      </c>
      <c r="C5047" s="180"/>
      <c r="D5047" s="181"/>
      <c r="E5047" s="180"/>
      <c r="F5047" s="182"/>
    </row>
    <row r="5048" spans="2:6" x14ac:dyDescent="0.25">
      <c r="B5048" s="176">
        <v>5037</v>
      </c>
      <c r="C5048" s="177"/>
      <c r="D5048" s="178"/>
      <c r="E5048" s="177"/>
      <c r="F5048" s="179"/>
    </row>
    <row r="5049" spans="2:6" x14ac:dyDescent="0.25">
      <c r="B5049" s="172">
        <v>5038</v>
      </c>
      <c r="C5049" s="180"/>
      <c r="D5049" s="181"/>
      <c r="E5049" s="180"/>
      <c r="F5049" s="182"/>
    </row>
    <row r="5050" spans="2:6" x14ac:dyDescent="0.25">
      <c r="B5050" s="176">
        <v>5039</v>
      </c>
      <c r="C5050" s="177"/>
      <c r="D5050" s="178"/>
      <c r="E5050" s="177"/>
      <c r="F5050" s="179"/>
    </row>
    <row r="5051" spans="2:6" x14ac:dyDescent="0.25">
      <c r="B5051" s="172">
        <v>5040</v>
      </c>
      <c r="C5051" s="180"/>
      <c r="D5051" s="181"/>
      <c r="E5051" s="180"/>
      <c r="F5051" s="182"/>
    </row>
    <row r="5052" spans="2:6" x14ac:dyDescent="0.25">
      <c r="B5052" s="176">
        <v>5041</v>
      </c>
      <c r="C5052" s="177"/>
      <c r="D5052" s="178"/>
      <c r="E5052" s="177"/>
      <c r="F5052" s="179"/>
    </row>
    <row r="5053" spans="2:6" x14ac:dyDescent="0.25">
      <c r="B5053" s="172">
        <v>5042</v>
      </c>
      <c r="C5053" s="180"/>
      <c r="D5053" s="181"/>
      <c r="E5053" s="180"/>
      <c r="F5053" s="182"/>
    </row>
    <row r="5054" spans="2:6" x14ac:dyDescent="0.25">
      <c r="B5054" s="176">
        <v>5043</v>
      </c>
      <c r="C5054" s="177"/>
      <c r="D5054" s="178"/>
      <c r="E5054" s="177"/>
      <c r="F5054" s="179"/>
    </row>
    <row r="5055" spans="2:6" x14ac:dyDescent="0.25">
      <c r="B5055" s="172">
        <v>5044</v>
      </c>
      <c r="C5055" s="180"/>
      <c r="D5055" s="181"/>
      <c r="E5055" s="180"/>
      <c r="F5055" s="182"/>
    </row>
    <row r="5056" spans="2:6" x14ac:dyDescent="0.25">
      <c r="B5056" s="176">
        <v>5045</v>
      </c>
      <c r="C5056" s="177"/>
      <c r="D5056" s="178"/>
      <c r="E5056" s="177"/>
      <c r="F5056" s="179"/>
    </row>
    <row r="5057" spans="2:6" x14ac:dyDescent="0.25">
      <c r="B5057" s="172">
        <v>5046</v>
      </c>
      <c r="C5057" s="180"/>
      <c r="D5057" s="181"/>
      <c r="E5057" s="180"/>
      <c r="F5057" s="182"/>
    </row>
    <row r="5058" spans="2:6" x14ac:dyDescent="0.25">
      <c r="B5058" s="176">
        <v>5047</v>
      </c>
      <c r="C5058" s="177"/>
      <c r="D5058" s="178"/>
      <c r="E5058" s="177"/>
      <c r="F5058" s="179"/>
    </row>
    <row r="5059" spans="2:6" x14ac:dyDescent="0.25">
      <c r="B5059" s="172">
        <v>5048</v>
      </c>
      <c r="C5059" s="180"/>
      <c r="D5059" s="181"/>
      <c r="E5059" s="180"/>
      <c r="F5059" s="182"/>
    </row>
    <row r="5060" spans="2:6" x14ac:dyDescent="0.25">
      <c r="B5060" s="176">
        <v>5049</v>
      </c>
      <c r="C5060" s="177"/>
      <c r="D5060" s="178"/>
      <c r="E5060" s="177"/>
      <c r="F5060" s="179"/>
    </row>
    <row r="5061" spans="2:6" x14ac:dyDescent="0.25">
      <c r="B5061" s="172">
        <v>5050</v>
      </c>
      <c r="C5061" s="180"/>
      <c r="D5061" s="181"/>
      <c r="E5061" s="180"/>
      <c r="F5061" s="182"/>
    </row>
    <row r="5062" spans="2:6" x14ac:dyDescent="0.25">
      <c r="B5062" s="176">
        <v>5051</v>
      </c>
      <c r="C5062" s="177"/>
      <c r="D5062" s="178"/>
      <c r="E5062" s="177"/>
      <c r="F5062" s="179"/>
    </row>
    <row r="5063" spans="2:6" x14ac:dyDescent="0.25">
      <c r="B5063" s="172">
        <v>5052</v>
      </c>
      <c r="C5063" s="180"/>
      <c r="D5063" s="181"/>
      <c r="E5063" s="180"/>
      <c r="F5063" s="182"/>
    </row>
    <row r="5064" spans="2:6" x14ac:dyDescent="0.25">
      <c r="B5064" s="176">
        <v>5053</v>
      </c>
      <c r="C5064" s="177"/>
      <c r="D5064" s="178"/>
      <c r="E5064" s="177"/>
      <c r="F5064" s="179"/>
    </row>
    <row r="5065" spans="2:6" x14ac:dyDescent="0.25">
      <c r="B5065" s="172">
        <v>5054</v>
      </c>
      <c r="C5065" s="180"/>
      <c r="D5065" s="181"/>
      <c r="E5065" s="180"/>
      <c r="F5065" s="182"/>
    </row>
    <row r="5066" spans="2:6" x14ac:dyDescent="0.25">
      <c r="B5066" s="176">
        <v>5055</v>
      </c>
      <c r="C5066" s="177"/>
      <c r="D5066" s="178"/>
      <c r="E5066" s="177"/>
      <c r="F5066" s="179"/>
    </row>
    <row r="5067" spans="2:6" x14ac:dyDescent="0.25">
      <c r="B5067" s="172">
        <v>5056</v>
      </c>
      <c r="C5067" s="180"/>
      <c r="D5067" s="181"/>
      <c r="E5067" s="180"/>
      <c r="F5067" s="182"/>
    </row>
    <row r="5068" spans="2:6" x14ac:dyDescent="0.25">
      <c r="B5068" s="176">
        <v>5057</v>
      </c>
      <c r="C5068" s="177"/>
      <c r="D5068" s="178"/>
      <c r="E5068" s="177"/>
      <c r="F5068" s="179"/>
    </row>
    <row r="5069" spans="2:6" x14ac:dyDescent="0.25">
      <c r="B5069" s="172">
        <v>5058</v>
      </c>
      <c r="C5069" s="180"/>
      <c r="D5069" s="181"/>
      <c r="E5069" s="180"/>
      <c r="F5069" s="182"/>
    </row>
    <row r="5070" spans="2:6" x14ac:dyDescent="0.25">
      <c r="B5070" s="176">
        <v>5059</v>
      </c>
      <c r="C5070" s="177"/>
      <c r="D5070" s="178"/>
      <c r="E5070" s="177"/>
      <c r="F5070" s="179"/>
    </row>
    <row r="5071" spans="2:6" x14ac:dyDescent="0.25">
      <c r="B5071" s="172">
        <v>5060</v>
      </c>
      <c r="C5071" s="180"/>
      <c r="D5071" s="181"/>
      <c r="E5071" s="180"/>
      <c r="F5071" s="182"/>
    </row>
    <row r="5072" spans="2:6" x14ac:dyDescent="0.25">
      <c r="B5072" s="176">
        <v>5061</v>
      </c>
      <c r="C5072" s="177"/>
      <c r="D5072" s="178"/>
      <c r="E5072" s="177"/>
      <c r="F5072" s="179"/>
    </row>
    <row r="5073" spans="2:6" x14ac:dyDescent="0.25">
      <c r="B5073" s="172">
        <v>5062</v>
      </c>
      <c r="C5073" s="180"/>
      <c r="D5073" s="181"/>
      <c r="E5073" s="180"/>
      <c r="F5073" s="182"/>
    </row>
    <row r="5074" spans="2:6" x14ac:dyDescent="0.25">
      <c r="B5074" s="176">
        <v>5063</v>
      </c>
      <c r="C5074" s="177"/>
      <c r="D5074" s="178"/>
      <c r="E5074" s="177"/>
      <c r="F5074" s="179"/>
    </row>
    <row r="5075" spans="2:6" x14ac:dyDescent="0.25">
      <c r="B5075" s="172">
        <v>5064</v>
      </c>
      <c r="C5075" s="180"/>
      <c r="D5075" s="181"/>
      <c r="E5075" s="180"/>
      <c r="F5075" s="182"/>
    </row>
    <row r="5076" spans="2:6" x14ac:dyDescent="0.25">
      <c r="B5076" s="176">
        <v>5065</v>
      </c>
      <c r="C5076" s="177"/>
      <c r="D5076" s="178"/>
      <c r="E5076" s="177"/>
      <c r="F5076" s="179"/>
    </row>
    <row r="5077" spans="2:6" x14ac:dyDescent="0.25">
      <c r="B5077" s="172">
        <v>5066</v>
      </c>
      <c r="C5077" s="180"/>
      <c r="D5077" s="181"/>
      <c r="E5077" s="180"/>
      <c r="F5077" s="182"/>
    </row>
    <row r="5078" spans="2:6" x14ac:dyDescent="0.25">
      <c r="B5078" s="176">
        <v>5067</v>
      </c>
      <c r="C5078" s="177"/>
      <c r="D5078" s="178"/>
      <c r="E5078" s="177"/>
      <c r="F5078" s="179"/>
    </row>
    <row r="5079" spans="2:6" x14ac:dyDescent="0.25">
      <c r="B5079" s="172">
        <v>5068</v>
      </c>
      <c r="C5079" s="180"/>
      <c r="D5079" s="181"/>
      <c r="E5079" s="180"/>
      <c r="F5079" s="182"/>
    </row>
    <row r="5080" spans="2:6" x14ac:dyDescent="0.25">
      <c r="B5080" s="176">
        <v>5069</v>
      </c>
      <c r="C5080" s="177"/>
      <c r="D5080" s="178"/>
      <c r="E5080" s="177"/>
      <c r="F5080" s="179"/>
    </row>
    <row r="5081" spans="2:6" x14ac:dyDescent="0.25">
      <c r="B5081" s="172">
        <v>5070</v>
      </c>
      <c r="C5081" s="180"/>
      <c r="D5081" s="181"/>
      <c r="E5081" s="180"/>
      <c r="F5081" s="182"/>
    </row>
    <row r="5082" spans="2:6" x14ac:dyDescent="0.25">
      <c r="B5082" s="176">
        <v>5071</v>
      </c>
      <c r="C5082" s="177"/>
      <c r="D5082" s="178"/>
      <c r="E5082" s="177"/>
      <c r="F5082" s="179"/>
    </row>
    <row r="5083" spans="2:6" x14ac:dyDescent="0.25">
      <c r="B5083" s="172">
        <v>5072</v>
      </c>
      <c r="C5083" s="180"/>
      <c r="D5083" s="181"/>
      <c r="E5083" s="180"/>
      <c r="F5083" s="182"/>
    </row>
    <row r="5084" spans="2:6" x14ac:dyDescent="0.25">
      <c r="B5084" s="176">
        <v>5073</v>
      </c>
      <c r="C5084" s="177"/>
      <c r="D5084" s="178"/>
      <c r="E5084" s="177"/>
      <c r="F5084" s="179"/>
    </row>
    <row r="5085" spans="2:6" x14ac:dyDescent="0.25">
      <c r="B5085" s="172">
        <v>5074</v>
      </c>
      <c r="C5085" s="180"/>
      <c r="D5085" s="181"/>
      <c r="E5085" s="180"/>
      <c r="F5085" s="182"/>
    </row>
    <row r="5086" spans="2:6" x14ac:dyDescent="0.25">
      <c r="B5086" s="176">
        <v>5075</v>
      </c>
      <c r="C5086" s="177"/>
      <c r="D5086" s="178"/>
      <c r="E5086" s="177"/>
      <c r="F5086" s="179"/>
    </row>
    <row r="5087" spans="2:6" x14ac:dyDescent="0.25">
      <c r="B5087" s="172">
        <v>5076</v>
      </c>
      <c r="C5087" s="180"/>
      <c r="D5087" s="181"/>
      <c r="E5087" s="180"/>
      <c r="F5087" s="182"/>
    </row>
    <row r="5088" spans="2:6" x14ac:dyDescent="0.25">
      <c r="B5088" s="176">
        <v>5077</v>
      </c>
      <c r="C5088" s="177"/>
      <c r="D5088" s="178"/>
      <c r="E5088" s="177"/>
      <c r="F5088" s="179"/>
    </row>
    <row r="5089" spans="2:6" x14ac:dyDescent="0.25">
      <c r="B5089" s="172">
        <v>5078</v>
      </c>
      <c r="C5089" s="180"/>
      <c r="D5089" s="181"/>
      <c r="E5089" s="180"/>
      <c r="F5089" s="182"/>
    </row>
    <row r="5090" spans="2:6" x14ac:dyDescent="0.25">
      <c r="B5090" s="176">
        <v>5079</v>
      </c>
      <c r="C5090" s="177"/>
      <c r="D5090" s="178"/>
      <c r="E5090" s="177"/>
      <c r="F5090" s="179"/>
    </row>
    <row r="5091" spans="2:6" x14ac:dyDescent="0.25">
      <c r="B5091" s="172">
        <v>5080</v>
      </c>
      <c r="C5091" s="180"/>
      <c r="D5091" s="181"/>
      <c r="E5091" s="180"/>
      <c r="F5091" s="182"/>
    </row>
    <row r="5092" spans="2:6" x14ac:dyDescent="0.25">
      <c r="B5092" s="176">
        <v>5081</v>
      </c>
      <c r="C5092" s="177"/>
      <c r="D5092" s="178"/>
      <c r="E5092" s="177"/>
      <c r="F5092" s="179"/>
    </row>
    <row r="5093" spans="2:6" x14ac:dyDescent="0.25">
      <c r="B5093" s="172">
        <v>5082</v>
      </c>
      <c r="C5093" s="180"/>
      <c r="D5093" s="181"/>
      <c r="E5093" s="180"/>
      <c r="F5093" s="182"/>
    </row>
    <row r="5094" spans="2:6" x14ac:dyDescent="0.25">
      <c r="B5094" s="176">
        <v>5083</v>
      </c>
      <c r="C5094" s="177"/>
      <c r="D5094" s="178"/>
      <c r="E5094" s="177"/>
      <c r="F5094" s="179"/>
    </row>
    <row r="5095" spans="2:6" x14ac:dyDescent="0.25">
      <c r="B5095" s="172">
        <v>5084</v>
      </c>
      <c r="C5095" s="180"/>
      <c r="D5095" s="181"/>
      <c r="E5095" s="180"/>
      <c r="F5095" s="182"/>
    </row>
    <row r="5096" spans="2:6" x14ac:dyDescent="0.25">
      <c r="B5096" s="176">
        <v>5085</v>
      </c>
      <c r="C5096" s="177"/>
      <c r="D5096" s="178"/>
      <c r="E5096" s="177"/>
      <c r="F5096" s="179"/>
    </row>
    <row r="5097" spans="2:6" x14ac:dyDescent="0.25">
      <c r="B5097" s="172">
        <v>5086</v>
      </c>
      <c r="C5097" s="180"/>
      <c r="D5097" s="181"/>
      <c r="E5097" s="180"/>
      <c r="F5097" s="182"/>
    </row>
    <row r="5098" spans="2:6" x14ac:dyDescent="0.25">
      <c r="B5098" s="176">
        <v>5087</v>
      </c>
      <c r="C5098" s="177"/>
      <c r="D5098" s="178"/>
      <c r="E5098" s="177"/>
      <c r="F5098" s="179"/>
    </row>
    <row r="5099" spans="2:6" x14ac:dyDescent="0.25">
      <c r="B5099" s="172">
        <v>5088</v>
      </c>
      <c r="C5099" s="180"/>
      <c r="D5099" s="181"/>
      <c r="E5099" s="180"/>
      <c r="F5099" s="182"/>
    </row>
    <row r="5100" spans="2:6" x14ac:dyDescent="0.25">
      <c r="B5100" s="176">
        <v>5089</v>
      </c>
      <c r="C5100" s="177"/>
      <c r="D5100" s="178"/>
      <c r="E5100" s="177"/>
      <c r="F5100" s="179"/>
    </row>
    <row r="5101" spans="2:6" x14ac:dyDescent="0.25">
      <c r="B5101" s="172">
        <v>5090</v>
      </c>
      <c r="C5101" s="180"/>
      <c r="D5101" s="181"/>
      <c r="E5101" s="180"/>
      <c r="F5101" s="182"/>
    </row>
    <row r="5102" spans="2:6" x14ac:dyDescent="0.25">
      <c r="B5102" s="176">
        <v>5091</v>
      </c>
      <c r="C5102" s="177"/>
      <c r="D5102" s="178"/>
      <c r="E5102" s="177"/>
      <c r="F5102" s="179"/>
    </row>
    <row r="5103" spans="2:6" x14ac:dyDescent="0.25">
      <c r="B5103" s="172">
        <v>5092</v>
      </c>
      <c r="C5103" s="180"/>
      <c r="D5103" s="181"/>
      <c r="E5103" s="180"/>
      <c r="F5103" s="182"/>
    </row>
    <row r="5104" spans="2:6" x14ac:dyDescent="0.25">
      <c r="B5104" s="176">
        <v>5093</v>
      </c>
      <c r="C5104" s="177"/>
      <c r="D5104" s="178"/>
      <c r="E5104" s="177"/>
      <c r="F5104" s="179"/>
    </row>
    <row r="5105" spans="2:6" x14ac:dyDescent="0.25">
      <c r="B5105" s="172">
        <v>5094</v>
      </c>
      <c r="C5105" s="180"/>
      <c r="D5105" s="181"/>
      <c r="E5105" s="180"/>
      <c r="F5105" s="182"/>
    </row>
    <row r="5106" spans="2:6" x14ac:dyDescent="0.25">
      <c r="B5106" s="176">
        <v>5095</v>
      </c>
      <c r="C5106" s="177"/>
      <c r="D5106" s="178"/>
      <c r="E5106" s="177"/>
      <c r="F5106" s="179"/>
    </row>
    <row r="5107" spans="2:6" x14ac:dyDescent="0.25">
      <c r="B5107" s="172">
        <v>5096</v>
      </c>
      <c r="C5107" s="180"/>
      <c r="D5107" s="181"/>
      <c r="E5107" s="180"/>
      <c r="F5107" s="182"/>
    </row>
    <row r="5108" spans="2:6" x14ac:dyDescent="0.25">
      <c r="B5108" s="176">
        <v>5097</v>
      </c>
      <c r="C5108" s="177"/>
      <c r="D5108" s="178"/>
      <c r="E5108" s="177"/>
      <c r="F5108" s="179"/>
    </row>
    <row r="5109" spans="2:6" x14ac:dyDescent="0.25">
      <c r="B5109" s="172">
        <v>5098</v>
      </c>
      <c r="C5109" s="180"/>
      <c r="D5109" s="181"/>
      <c r="E5109" s="180"/>
      <c r="F5109" s="182"/>
    </row>
    <row r="5110" spans="2:6" x14ac:dyDescent="0.25">
      <c r="B5110" s="176">
        <v>5099</v>
      </c>
      <c r="C5110" s="177"/>
      <c r="D5110" s="178"/>
      <c r="E5110" s="177"/>
      <c r="F5110" s="179"/>
    </row>
    <row r="5111" spans="2:6" x14ac:dyDescent="0.25">
      <c r="B5111" s="172">
        <v>5100</v>
      </c>
      <c r="C5111" s="180"/>
      <c r="D5111" s="181"/>
      <c r="E5111" s="180"/>
      <c r="F5111" s="182"/>
    </row>
    <row r="5112" spans="2:6" x14ac:dyDescent="0.25">
      <c r="B5112" s="176">
        <v>5101</v>
      </c>
      <c r="C5112" s="177"/>
      <c r="D5112" s="178"/>
      <c r="E5112" s="177"/>
      <c r="F5112" s="179"/>
    </row>
    <row r="5113" spans="2:6" x14ac:dyDescent="0.25">
      <c r="B5113" s="172">
        <v>5102</v>
      </c>
      <c r="C5113" s="180"/>
      <c r="D5113" s="181"/>
      <c r="E5113" s="180"/>
      <c r="F5113" s="182"/>
    </row>
    <row r="5114" spans="2:6" x14ac:dyDescent="0.25">
      <c r="B5114" s="176">
        <v>5103</v>
      </c>
      <c r="C5114" s="177"/>
      <c r="D5114" s="178"/>
      <c r="E5114" s="177"/>
      <c r="F5114" s="179"/>
    </row>
    <row r="5115" spans="2:6" x14ac:dyDescent="0.25">
      <c r="B5115" s="172">
        <v>5104</v>
      </c>
      <c r="C5115" s="180"/>
      <c r="D5115" s="181"/>
      <c r="E5115" s="180"/>
      <c r="F5115" s="182"/>
    </row>
    <row r="5116" spans="2:6" x14ac:dyDescent="0.25">
      <c r="B5116" s="176">
        <v>5105</v>
      </c>
      <c r="C5116" s="177"/>
      <c r="D5116" s="178"/>
      <c r="E5116" s="177"/>
      <c r="F5116" s="179"/>
    </row>
    <row r="5117" spans="2:6" x14ac:dyDescent="0.25">
      <c r="B5117" s="172">
        <v>5106</v>
      </c>
      <c r="C5117" s="180"/>
      <c r="D5117" s="181"/>
      <c r="E5117" s="180"/>
      <c r="F5117" s="182"/>
    </row>
    <row r="5118" spans="2:6" x14ac:dyDescent="0.25">
      <c r="B5118" s="176">
        <v>5107</v>
      </c>
      <c r="C5118" s="177"/>
      <c r="D5118" s="178"/>
      <c r="E5118" s="177"/>
      <c r="F5118" s="179"/>
    </row>
    <row r="5119" spans="2:6" x14ac:dyDescent="0.25">
      <c r="B5119" s="172">
        <v>5108</v>
      </c>
      <c r="C5119" s="180"/>
      <c r="D5119" s="181"/>
      <c r="E5119" s="180"/>
      <c r="F5119" s="182"/>
    </row>
    <row r="5120" spans="2:6" x14ac:dyDescent="0.25">
      <c r="B5120" s="176">
        <v>5109</v>
      </c>
      <c r="C5120" s="177"/>
      <c r="D5120" s="178"/>
      <c r="E5120" s="177"/>
      <c r="F5120" s="179"/>
    </row>
    <row r="5121" spans="2:6" x14ac:dyDescent="0.25">
      <c r="B5121" s="172">
        <v>5110</v>
      </c>
      <c r="C5121" s="180"/>
      <c r="D5121" s="181"/>
      <c r="E5121" s="180"/>
      <c r="F5121" s="182"/>
    </row>
    <row r="5122" spans="2:6" x14ac:dyDescent="0.25">
      <c r="B5122" s="176">
        <v>5111</v>
      </c>
      <c r="C5122" s="177"/>
      <c r="D5122" s="178"/>
      <c r="E5122" s="177"/>
      <c r="F5122" s="179"/>
    </row>
    <row r="5123" spans="2:6" x14ac:dyDescent="0.25">
      <c r="B5123" s="172">
        <v>5112</v>
      </c>
      <c r="C5123" s="180"/>
      <c r="D5123" s="181"/>
      <c r="E5123" s="180"/>
      <c r="F5123" s="182"/>
    </row>
    <row r="5124" spans="2:6" x14ac:dyDescent="0.25">
      <c r="B5124" s="176">
        <v>5113</v>
      </c>
      <c r="C5124" s="177"/>
      <c r="D5124" s="178"/>
      <c r="E5124" s="177"/>
      <c r="F5124" s="179"/>
    </row>
    <row r="5125" spans="2:6" x14ac:dyDescent="0.25">
      <c r="B5125" s="172">
        <v>5114</v>
      </c>
      <c r="C5125" s="180"/>
      <c r="D5125" s="181"/>
      <c r="E5125" s="180"/>
      <c r="F5125" s="182"/>
    </row>
    <row r="5126" spans="2:6" x14ac:dyDescent="0.25">
      <c r="B5126" s="176">
        <v>5115</v>
      </c>
      <c r="C5126" s="177"/>
      <c r="D5126" s="178"/>
      <c r="E5126" s="177"/>
      <c r="F5126" s="179"/>
    </row>
    <row r="5127" spans="2:6" x14ac:dyDescent="0.25">
      <c r="B5127" s="172">
        <v>5116</v>
      </c>
      <c r="C5127" s="180"/>
      <c r="D5127" s="181"/>
      <c r="E5127" s="180"/>
      <c r="F5127" s="182"/>
    </row>
    <row r="5128" spans="2:6" x14ac:dyDescent="0.25">
      <c r="B5128" s="176">
        <v>5117</v>
      </c>
      <c r="C5128" s="177"/>
      <c r="D5128" s="178"/>
      <c r="E5128" s="177"/>
      <c r="F5128" s="179"/>
    </row>
    <row r="5129" spans="2:6" x14ac:dyDescent="0.25">
      <c r="B5129" s="172">
        <v>5118</v>
      </c>
      <c r="C5129" s="180"/>
      <c r="D5129" s="181"/>
      <c r="E5129" s="180"/>
      <c r="F5129" s="182"/>
    </row>
    <row r="5130" spans="2:6" x14ac:dyDescent="0.25">
      <c r="B5130" s="176">
        <v>5119</v>
      </c>
      <c r="C5130" s="177"/>
      <c r="D5130" s="178"/>
      <c r="E5130" s="177"/>
      <c r="F5130" s="179"/>
    </row>
    <row r="5131" spans="2:6" x14ac:dyDescent="0.25">
      <c r="B5131" s="172">
        <v>5120</v>
      </c>
      <c r="C5131" s="180"/>
      <c r="D5131" s="181"/>
      <c r="E5131" s="180"/>
      <c r="F5131" s="182"/>
    </row>
    <row r="5132" spans="2:6" x14ac:dyDescent="0.25">
      <c r="B5132" s="176">
        <v>5121</v>
      </c>
      <c r="C5132" s="177"/>
      <c r="D5132" s="178"/>
      <c r="E5132" s="177"/>
      <c r="F5132" s="179"/>
    </row>
    <row r="5133" spans="2:6" x14ac:dyDescent="0.25">
      <c r="B5133" s="172">
        <v>5122</v>
      </c>
      <c r="C5133" s="180"/>
      <c r="D5133" s="181"/>
      <c r="E5133" s="180"/>
      <c r="F5133" s="182"/>
    </row>
    <row r="5134" spans="2:6" x14ac:dyDescent="0.25">
      <c r="B5134" s="176">
        <v>5123</v>
      </c>
      <c r="C5134" s="177"/>
      <c r="D5134" s="178"/>
      <c r="E5134" s="177"/>
      <c r="F5134" s="179"/>
    </row>
    <row r="5135" spans="2:6" x14ac:dyDescent="0.25">
      <c r="B5135" s="172">
        <v>5124</v>
      </c>
      <c r="C5135" s="180"/>
      <c r="D5135" s="181"/>
      <c r="E5135" s="180"/>
      <c r="F5135" s="182"/>
    </row>
    <row r="5136" spans="2:6" x14ac:dyDescent="0.25">
      <c r="B5136" s="176">
        <v>5125</v>
      </c>
      <c r="C5136" s="177"/>
      <c r="D5136" s="178"/>
      <c r="E5136" s="177"/>
      <c r="F5136" s="179"/>
    </row>
    <row r="5137" spans="2:6" x14ac:dyDescent="0.25">
      <c r="B5137" s="172">
        <v>5126</v>
      </c>
      <c r="C5137" s="180"/>
      <c r="D5137" s="181"/>
      <c r="E5137" s="180"/>
      <c r="F5137" s="182"/>
    </row>
    <row r="5138" spans="2:6" x14ac:dyDescent="0.25">
      <c r="B5138" s="176">
        <v>5127</v>
      </c>
      <c r="C5138" s="177"/>
      <c r="D5138" s="178"/>
      <c r="E5138" s="177"/>
      <c r="F5138" s="179"/>
    </row>
    <row r="5139" spans="2:6" x14ac:dyDescent="0.25">
      <c r="B5139" s="172">
        <v>5128</v>
      </c>
      <c r="C5139" s="180"/>
      <c r="D5139" s="181"/>
      <c r="E5139" s="180"/>
      <c r="F5139" s="182"/>
    </row>
    <row r="5140" spans="2:6" x14ac:dyDescent="0.25">
      <c r="B5140" s="176">
        <v>5129</v>
      </c>
      <c r="C5140" s="177"/>
      <c r="D5140" s="178"/>
      <c r="E5140" s="177"/>
      <c r="F5140" s="179"/>
    </row>
    <row r="5141" spans="2:6" x14ac:dyDescent="0.25">
      <c r="B5141" s="172">
        <v>5130</v>
      </c>
      <c r="C5141" s="180"/>
      <c r="D5141" s="181"/>
      <c r="E5141" s="180"/>
      <c r="F5141" s="182"/>
    </row>
    <row r="5142" spans="2:6" x14ac:dyDescent="0.25">
      <c r="B5142" s="176">
        <v>5131</v>
      </c>
      <c r="C5142" s="177"/>
      <c r="D5142" s="178"/>
      <c r="E5142" s="177"/>
      <c r="F5142" s="179"/>
    </row>
    <row r="5143" spans="2:6" x14ac:dyDescent="0.25">
      <c r="B5143" s="172">
        <v>5132</v>
      </c>
      <c r="C5143" s="180"/>
      <c r="D5143" s="181"/>
      <c r="E5143" s="180"/>
      <c r="F5143" s="182"/>
    </row>
    <row r="5144" spans="2:6" x14ac:dyDescent="0.25">
      <c r="B5144" s="176">
        <v>5133</v>
      </c>
      <c r="C5144" s="177"/>
      <c r="D5144" s="178"/>
      <c r="E5144" s="177"/>
      <c r="F5144" s="179"/>
    </row>
    <row r="5145" spans="2:6" x14ac:dyDescent="0.25">
      <c r="B5145" s="172">
        <v>5134</v>
      </c>
      <c r="C5145" s="180"/>
      <c r="D5145" s="181"/>
      <c r="E5145" s="180"/>
      <c r="F5145" s="182"/>
    </row>
    <row r="5146" spans="2:6" x14ac:dyDescent="0.25">
      <c r="B5146" s="176">
        <v>5135</v>
      </c>
      <c r="C5146" s="177"/>
      <c r="D5146" s="178"/>
      <c r="E5146" s="177"/>
      <c r="F5146" s="179"/>
    </row>
    <row r="5147" spans="2:6" x14ac:dyDescent="0.25">
      <c r="B5147" s="172">
        <v>5136</v>
      </c>
      <c r="C5147" s="180"/>
      <c r="D5147" s="181"/>
      <c r="E5147" s="180"/>
      <c r="F5147" s="182"/>
    </row>
    <row r="5148" spans="2:6" x14ac:dyDescent="0.25">
      <c r="B5148" s="176">
        <v>5137</v>
      </c>
      <c r="C5148" s="177"/>
      <c r="D5148" s="178"/>
      <c r="E5148" s="177"/>
      <c r="F5148" s="179"/>
    </row>
    <row r="5149" spans="2:6" x14ac:dyDescent="0.25">
      <c r="B5149" s="172">
        <v>5138</v>
      </c>
      <c r="C5149" s="180"/>
      <c r="D5149" s="181"/>
      <c r="E5149" s="180"/>
      <c r="F5149" s="182"/>
    </row>
    <row r="5150" spans="2:6" x14ac:dyDescent="0.25">
      <c r="B5150" s="176">
        <v>5139</v>
      </c>
      <c r="C5150" s="177"/>
      <c r="D5150" s="178"/>
      <c r="E5150" s="177"/>
      <c r="F5150" s="179"/>
    </row>
    <row r="5151" spans="2:6" x14ac:dyDescent="0.25">
      <c r="B5151" s="172">
        <v>5140</v>
      </c>
      <c r="C5151" s="180"/>
      <c r="D5151" s="181"/>
      <c r="E5151" s="180"/>
      <c r="F5151" s="182"/>
    </row>
    <row r="5152" spans="2:6" x14ac:dyDescent="0.25">
      <c r="B5152" s="176">
        <v>5141</v>
      </c>
      <c r="C5152" s="177"/>
      <c r="D5152" s="178"/>
      <c r="E5152" s="177"/>
      <c r="F5152" s="179"/>
    </row>
    <row r="5153" spans="2:6" x14ac:dyDescent="0.25">
      <c r="B5153" s="172">
        <v>5142</v>
      </c>
      <c r="C5153" s="180"/>
      <c r="D5153" s="181"/>
      <c r="E5153" s="180"/>
      <c r="F5153" s="182"/>
    </row>
    <row r="5154" spans="2:6" x14ac:dyDescent="0.25">
      <c r="B5154" s="176">
        <v>5143</v>
      </c>
      <c r="C5154" s="177"/>
      <c r="D5154" s="178"/>
      <c r="E5154" s="177"/>
      <c r="F5154" s="179"/>
    </row>
    <row r="5155" spans="2:6" x14ac:dyDescent="0.25">
      <c r="B5155" s="172">
        <v>5144</v>
      </c>
      <c r="C5155" s="180"/>
      <c r="D5155" s="181"/>
      <c r="E5155" s="180"/>
      <c r="F5155" s="182"/>
    </row>
    <row r="5156" spans="2:6" x14ac:dyDescent="0.25">
      <c r="B5156" s="176">
        <v>5145</v>
      </c>
      <c r="C5156" s="177"/>
      <c r="D5156" s="178"/>
      <c r="E5156" s="177"/>
      <c r="F5156" s="179"/>
    </row>
    <row r="5157" spans="2:6" x14ac:dyDescent="0.25">
      <c r="B5157" s="172">
        <v>5146</v>
      </c>
      <c r="C5157" s="180"/>
      <c r="D5157" s="181"/>
      <c r="E5157" s="180"/>
      <c r="F5157" s="182"/>
    </row>
    <row r="5158" spans="2:6" x14ac:dyDescent="0.25">
      <c r="B5158" s="176">
        <v>5147</v>
      </c>
      <c r="C5158" s="177"/>
      <c r="D5158" s="178"/>
      <c r="E5158" s="177"/>
      <c r="F5158" s="179"/>
    </row>
    <row r="5159" spans="2:6" x14ac:dyDescent="0.25">
      <c r="B5159" s="172">
        <v>5148</v>
      </c>
      <c r="C5159" s="180"/>
      <c r="D5159" s="181"/>
      <c r="E5159" s="180"/>
      <c r="F5159" s="182"/>
    </row>
    <row r="5160" spans="2:6" x14ac:dyDescent="0.25">
      <c r="B5160" s="176">
        <v>5149</v>
      </c>
      <c r="C5160" s="177"/>
      <c r="D5160" s="178"/>
      <c r="E5160" s="177"/>
      <c r="F5160" s="179"/>
    </row>
    <row r="5161" spans="2:6" x14ac:dyDescent="0.25">
      <c r="B5161" s="172">
        <v>5150</v>
      </c>
      <c r="C5161" s="180"/>
      <c r="D5161" s="181"/>
      <c r="E5161" s="180"/>
      <c r="F5161" s="182"/>
    </row>
    <row r="5162" spans="2:6" x14ac:dyDescent="0.25">
      <c r="B5162" s="176">
        <v>5151</v>
      </c>
      <c r="C5162" s="177"/>
      <c r="D5162" s="178"/>
      <c r="E5162" s="177"/>
      <c r="F5162" s="179"/>
    </row>
    <row r="5163" spans="2:6" x14ac:dyDescent="0.25">
      <c r="B5163" s="172">
        <v>5152</v>
      </c>
      <c r="C5163" s="180"/>
      <c r="D5163" s="181"/>
      <c r="E5163" s="180"/>
      <c r="F5163" s="182"/>
    </row>
    <row r="5164" spans="2:6" x14ac:dyDescent="0.25">
      <c r="B5164" s="176">
        <v>5153</v>
      </c>
      <c r="C5164" s="177"/>
      <c r="D5164" s="178"/>
      <c r="E5164" s="177"/>
      <c r="F5164" s="179"/>
    </row>
    <row r="5165" spans="2:6" x14ac:dyDescent="0.25">
      <c r="B5165" s="172">
        <v>5154</v>
      </c>
      <c r="C5165" s="180"/>
      <c r="D5165" s="181"/>
      <c r="E5165" s="180"/>
      <c r="F5165" s="182"/>
    </row>
    <row r="5166" spans="2:6" x14ac:dyDescent="0.25">
      <c r="B5166" s="176">
        <v>5155</v>
      </c>
      <c r="C5166" s="177"/>
      <c r="D5166" s="178"/>
      <c r="E5166" s="177"/>
      <c r="F5166" s="179"/>
    </row>
    <row r="5167" spans="2:6" x14ac:dyDescent="0.25">
      <c r="B5167" s="172">
        <v>5156</v>
      </c>
      <c r="C5167" s="180"/>
      <c r="D5167" s="181"/>
      <c r="E5167" s="180"/>
      <c r="F5167" s="182"/>
    </row>
    <row r="5168" spans="2:6" x14ac:dyDescent="0.25">
      <c r="B5168" s="176">
        <v>5157</v>
      </c>
      <c r="C5168" s="177"/>
      <c r="D5168" s="178"/>
      <c r="E5168" s="177"/>
      <c r="F5168" s="179"/>
    </row>
    <row r="5169" spans="2:6" x14ac:dyDescent="0.25">
      <c r="B5169" s="172">
        <v>5158</v>
      </c>
      <c r="C5169" s="180"/>
      <c r="D5169" s="181"/>
      <c r="E5169" s="180"/>
      <c r="F5169" s="182"/>
    </row>
    <row r="5170" spans="2:6" x14ac:dyDescent="0.25">
      <c r="B5170" s="176">
        <v>5159</v>
      </c>
      <c r="C5170" s="177"/>
      <c r="D5170" s="178"/>
      <c r="E5170" s="177"/>
      <c r="F5170" s="179"/>
    </row>
    <row r="5171" spans="2:6" x14ac:dyDescent="0.25">
      <c r="B5171" s="172">
        <v>5160</v>
      </c>
      <c r="C5171" s="180"/>
      <c r="D5171" s="181"/>
      <c r="E5171" s="180"/>
      <c r="F5171" s="182"/>
    </row>
    <row r="5172" spans="2:6" x14ac:dyDescent="0.25">
      <c r="B5172" s="176">
        <v>5161</v>
      </c>
      <c r="C5172" s="177"/>
      <c r="D5172" s="178"/>
      <c r="E5172" s="177"/>
      <c r="F5172" s="179"/>
    </row>
    <row r="5173" spans="2:6" x14ac:dyDescent="0.25">
      <c r="B5173" s="172">
        <v>5162</v>
      </c>
      <c r="C5173" s="180"/>
      <c r="D5173" s="181"/>
      <c r="E5173" s="180"/>
      <c r="F5173" s="182"/>
    </row>
    <row r="5174" spans="2:6" x14ac:dyDescent="0.25">
      <c r="B5174" s="176">
        <v>5163</v>
      </c>
      <c r="C5174" s="177"/>
      <c r="D5174" s="178"/>
      <c r="E5174" s="177"/>
      <c r="F5174" s="179"/>
    </row>
    <row r="5175" spans="2:6" x14ac:dyDescent="0.25">
      <c r="B5175" s="172">
        <v>5164</v>
      </c>
      <c r="C5175" s="180"/>
      <c r="D5175" s="181"/>
      <c r="E5175" s="180"/>
      <c r="F5175" s="182"/>
    </row>
    <row r="5176" spans="2:6" x14ac:dyDescent="0.25">
      <c r="B5176" s="176">
        <v>5165</v>
      </c>
      <c r="C5176" s="177"/>
      <c r="D5176" s="178"/>
      <c r="E5176" s="177"/>
      <c r="F5176" s="179"/>
    </row>
    <row r="5177" spans="2:6" x14ac:dyDescent="0.25">
      <c r="B5177" s="172">
        <v>5166</v>
      </c>
      <c r="C5177" s="180"/>
      <c r="D5177" s="181"/>
      <c r="E5177" s="180"/>
      <c r="F5177" s="182"/>
    </row>
    <row r="5178" spans="2:6" x14ac:dyDescent="0.25">
      <c r="B5178" s="176">
        <v>5167</v>
      </c>
      <c r="C5178" s="177"/>
      <c r="D5178" s="178"/>
      <c r="E5178" s="177"/>
      <c r="F5178" s="179"/>
    </row>
    <row r="5179" spans="2:6" x14ac:dyDescent="0.25">
      <c r="B5179" s="172">
        <v>5168</v>
      </c>
      <c r="C5179" s="180"/>
      <c r="D5179" s="181"/>
      <c r="E5179" s="180"/>
      <c r="F5179" s="182"/>
    </row>
    <row r="5180" spans="2:6" x14ac:dyDescent="0.25">
      <c r="B5180" s="176">
        <v>5169</v>
      </c>
      <c r="C5180" s="177"/>
      <c r="D5180" s="178"/>
      <c r="E5180" s="177"/>
      <c r="F5180" s="179"/>
    </row>
    <row r="5181" spans="2:6" x14ac:dyDescent="0.25">
      <c r="B5181" s="172">
        <v>5170</v>
      </c>
      <c r="C5181" s="180"/>
      <c r="D5181" s="181"/>
      <c r="E5181" s="180"/>
      <c r="F5181" s="182"/>
    </row>
    <row r="5182" spans="2:6" x14ac:dyDescent="0.25">
      <c r="B5182" s="176">
        <v>5171</v>
      </c>
      <c r="C5182" s="177"/>
      <c r="D5182" s="178"/>
      <c r="E5182" s="177"/>
      <c r="F5182" s="179"/>
    </row>
    <row r="5183" spans="2:6" x14ac:dyDescent="0.25">
      <c r="B5183" s="172">
        <v>5172</v>
      </c>
      <c r="C5183" s="180"/>
      <c r="D5183" s="181"/>
      <c r="E5183" s="180"/>
      <c r="F5183" s="182"/>
    </row>
    <row r="5184" spans="2:6" x14ac:dyDescent="0.25">
      <c r="B5184" s="176">
        <v>5173</v>
      </c>
      <c r="C5184" s="177"/>
      <c r="D5184" s="178"/>
      <c r="E5184" s="177"/>
      <c r="F5184" s="179"/>
    </row>
    <row r="5185" spans="2:6" x14ac:dyDescent="0.25">
      <c r="B5185" s="172">
        <v>5174</v>
      </c>
      <c r="C5185" s="180"/>
      <c r="D5185" s="181"/>
      <c r="E5185" s="180"/>
      <c r="F5185" s="182"/>
    </row>
    <row r="5186" spans="2:6" x14ac:dyDescent="0.25">
      <c r="B5186" s="176">
        <v>5175</v>
      </c>
      <c r="C5186" s="177"/>
      <c r="D5186" s="178"/>
      <c r="E5186" s="177"/>
      <c r="F5186" s="179"/>
    </row>
    <row r="5187" spans="2:6" x14ac:dyDescent="0.25">
      <c r="B5187" s="172">
        <v>5176</v>
      </c>
      <c r="C5187" s="180"/>
      <c r="D5187" s="181"/>
      <c r="E5187" s="180"/>
      <c r="F5187" s="182"/>
    </row>
    <row r="5188" spans="2:6" x14ac:dyDescent="0.25">
      <c r="B5188" s="176">
        <v>5177</v>
      </c>
      <c r="C5188" s="177"/>
      <c r="D5188" s="178"/>
      <c r="E5188" s="177"/>
      <c r="F5188" s="179"/>
    </row>
    <row r="5189" spans="2:6" x14ac:dyDescent="0.25">
      <c r="B5189" s="172">
        <v>5178</v>
      </c>
      <c r="C5189" s="180"/>
      <c r="D5189" s="181"/>
      <c r="E5189" s="180"/>
      <c r="F5189" s="182"/>
    </row>
    <row r="5190" spans="2:6" x14ac:dyDescent="0.25">
      <c r="B5190" s="176">
        <v>5179</v>
      </c>
      <c r="C5190" s="177"/>
      <c r="D5190" s="178"/>
      <c r="E5190" s="177"/>
      <c r="F5190" s="179"/>
    </row>
    <row r="5191" spans="2:6" x14ac:dyDescent="0.25">
      <c r="B5191" s="172">
        <v>5180</v>
      </c>
      <c r="C5191" s="180"/>
      <c r="D5191" s="181"/>
      <c r="E5191" s="180"/>
      <c r="F5191" s="182"/>
    </row>
    <row r="5192" spans="2:6" x14ac:dyDescent="0.25">
      <c r="B5192" s="176">
        <v>5181</v>
      </c>
      <c r="C5192" s="177"/>
      <c r="D5192" s="178"/>
      <c r="E5192" s="177"/>
      <c r="F5192" s="179"/>
    </row>
    <row r="5193" spans="2:6" x14ac:dyDescent="0.25">
      <c r="B5193" s="172">
        <v>5182</v>
      </c>
      <c r="C5193" s="180"/>
      <c r="D5193" s="181"/>
      <c r="E5193" s="180"/>
      <c r="F5193" s="182"/>
    </row>
    <row r="5194" spans="2:6" x14ac:dyDescent="0.25">
      <c r="B5194" s="176">
        <v>5183</v>
      </c>
      <c r="C5194" s="177"/>
      <c r="D5194" s="178"/>
      <c r="E5194" s="177"/>
      <c r="F5194" s="179"/>
    </row>
    <row r="5195" spans="2:6" x14ac:dyDescent="0.25">
      <c r="B5195" s="172">
        <v>5184</v>
      </c>
      <c r="C5195" s="180"/>
      <c r="D5195" s="181"/>
      <c r="E5195" s="180"/>
      <c r="F5195" s="182"/>
    </row>
    <row r="5196" spans="2:6" x14ac:dyDescent="0.25">
      <c r="B5196" s="176">
        <v>5185</v>
      </c>
      <c r="C5196" s="177"/>
      <c r="D5196" s="178"/>
      <c r="E5196" s="177"/>
      <c r="F5196" s="179"/>
    </row>
    <row r="5197" spans="2:6" x14ac:dyDescent="0.25">
      <c r="B5197" s="172">
        <v>5186</v>
      </c>
      <c r="C5197" s="180"/>
      <c r="D5197" s="181"/>
      <c r="E5197" s="180"/>
      <c r="F5197" s="182"/>
    </row>
    <row r="5198" spans="2:6" x14ac:dyDescent="0.25">
      <c r="B5198" s="176">
        <v>5187</v>
      </c>
      <c r="C5198" s="177"/>
      <c r="D5198" s="178"/>
      <c r="E5198" s="177"/>
      <c r="F5198" s="179"/>
    </row>
    <row r="5199" spans="2:6" x14ac:dyDescent="0.25">
      <c r="B5199" s="172">
        <v>5188</v>
      </c>
      <c r="C5199" s="180"/>
      <c r="D5199" s="181"/>
      <c r="E5199" s="180"/>
      <c r="F5199" s="182"/>
    </row>
    <row r="5200" spans="2:6" x14ac:dyDescent="0.25">
      <c r="B5200" s="176">
        <v>5189</v>
      </c>
      <c r="C5200" s="177"/>
      <c r="D5200" s="178"/>
      <c r="E5200" s="177"/>
      <c r="F5200" s="179"/>
    </row>
    <row r="5201" spans="2:6" x14ac:dyDescent="0.25">
      <c r="B5201" s="172">
        <v>5190</v>
      </c>
      <c r="C5201" s="180"/>
      <c r="D5201" s="181"/>
      <c r="E5201" s="180"/>
      <c r="F5201" s="182"/>
    </row>
    <row r="5202" spans="2:6" x14ac:dyDescent="0.25">
      <c r="B5202" s="176">
        <v>5191</v>
      </c>
      <c r="C5202" s="177"/>
      <c r="D5202" s="178"/>
      <c r="E5202" s="177"/>
      <c r="F5202" s="179"/>
    </row>
    <row r="5203" spans="2:6" x14ac:dyDescent="0.25">
      <c r="B5203" s="172">
        <v>5192</v>
      </c>
      <c r="C5203" s="180"/>
      <c r="D5203" s="181"/>
      <c r="E5203" s="180"/>
      <c r="F5203" s="182"/>
    </row>
    <row r="5204" spans="2:6" x14ac:dyDescent="0.25">
      <c r="B5204" s="176">
        <v>5193</v>
      </c>
      <c r="C5204" s="177"/>
      <c r="D5204" s="178"/>
      <c r="E5204" s="177"/>
      <c r="F5204" s="179"/>
    </row>
    <row r="5205" spans="2:6" x14ac:dyDescent="0.25">
      <c r="B5205" s="172">
        <v>5194</v>
      </c>
      <c r="C5205" s="180"/>
      <c r="D5205" s="181"/>
      <c r="E5205" s="180"/>
      <c r="F5205" s="182"/>
    </row>
    <row r="5206" spans="2:6" x14ac:dyDescent="0.25">
      <c r="B5206" s="176">
        <v>5195</v>
      </c>
      <c r="C5206" s="177"/>
      <c r="D5206" s="178"/>
      <c r="E5206" s="177"/>
      <c r="F5206" s="179"/>
    </row>
    <row r="5207" spans="2:6" x14ac:dyDescent="0.25">
      <c r="B5207" s="172">
        <v>5196</v>
      </c>
      <c r="C5207" s="180"/>
      <c r="D5207" s="181"/>
      <c r="E5207" s="180"/>
      <c r="F5207" s="182"/>
    </row>
    <row r="5208" spans="2:6" x14ac:dyDescent="0.25">
      <c r="B5208" s="176">
        <v>5197</v>
      </c>
      <c r="C5208" s="177"/>
      <c r="D5208" s="178"/>
      <c r="E5208" s="177"/>
      <c r="F5208" s="179"/>
    </row>
    <row r="5209" spans="2:6" x14ac:dyDescent="0.25">
      <c r="B5209" s="172">
        <v>5198</v>
      </c>
      <c r="C5209" s="180"/>
      <c r="D5209" s="181"/>
      <c r="E5209" s="180"/>
      <c r="F5209" s="182"/>
    </row>
    <row r="5210" spans="2:6" x14ac:dyDescent="0.25">
      <c r="B5210" s="176">
        <v>5199</v>
      </c>
      <c r="C5210" s="177"/>
      <c r="D5210" s="178"/>
      <c r="E5210" s="177"/>
      <c r="F5210" s="179"/>
    </row>
    <row r="5211" spans="2:6" x14ac:dyDescent="0.25">
      <c r="B5211" s="172">
        <v>5200</v>
      </c>
      <c r="C5211" s="180"/>
      <c r="D5211" s="181"/>
      <c r="E5211" s="180"/>
      <c r="F5211" s="182"/>
    </row>
    <row r="5212" spans="2:6" x14ac:dyDescent="0.25">
      <c r="B5212" s="176">
        <v>5201</v>
      </c>
      <c r="C5212" s="177"/>
      <c r="D5212" s="178"/>
      <c r="E5212" s="177"/>
      <c r="F5212" s="179"/>
    </row>
    <row r="5213" spans="2:6" x14ac:dyDescent="0.25">
      <c r="B5213" s="172">
        <v>5202</v>
      </c>
      <c r="C5213" s="180"/>
      <c r="D5213" s="181"/>
      <c r="E5213" s="180"/>
      <c r="F5213" s="182"/>
    </row>
    <row r="5214" spans="2:6" x14ac:dyDescent="0.25">
      <c r="B5214" s="176">
        <v>5203</v>
      </c>
      <c r="C5214" s="177"/>
      <c r="D5214" s="178"/>
      <c r="E5214" s="177"/>
      <c r="F5214" s="179"/>
    </row>
    <row r="5215" spans="2:6" x14ac:dyDescent="0.25">
      <c r="B5215" s="172">
        <v>5204</v>
      </c>
      <c r="C5215" s="180"/>
      <c r="D5215" s="181"/>
      <c r="E5215" s="180"/>
      <c r="F5215" s="182"/>
    </row>
    <row r="5216" spans="2:6" x14ac:dyDescent="0.25">
      <c r="B5216" s="176">
        <v>5205</v>
      </c>
      <c r="C5216" s="177"/>
      <c r="D5216" s="178"/>
      <c r="E5216" s="177"/>
      <c r="F5216" s="179"/>
    </row>
    <row r="5217" spans="2:6" x14ac:dyDescent="0.25">
      <c r="B5217" s="172">
        <v>5206</v>
      </c>
      <c r="C5217" s="180"/>
      <c r="D5217" s="181"/>
      <c r="E5217" s="180"/>
      <c r="F5217" s="182"/>
    </row>
    <row r="5218" spans="2:6" x14ac:dyDescent="0.25">
      <c r="B5218" s="176">
        <v>5207</v>
      </c>
      <c r="C5218" s="177"/>
      <c r="D5218" s="178"/>
      <c r="E5218" s="177"/>
      <c r="F5218" s="179"/>
    </row>
    <row r="5219" spans="2:6" x14ac:dyDescent="0.25">
      <c r="B5219" s="172">
        <v>5208</v>
      </c>
      <c r="C5219" s="180"/>
      <c r="D5219" s="181"/>
      <c r="E5219" s="180"/>
      <c r="F5219" s="182"/>
    </row>
    <row r="5220" spans="2:6" x14ac:dyDescent="0.25">
      <c r="B5220" s="176">
        <v>5209</v>
      </c>
      <c r="C5220" s="177"/>
      <c r="D5220" s="178"/>
      <c r="E5220" s="177"/>
      <c r="F5220" s="179"/>
    </row>
    <row r="5221" spans="2:6" x14ac:dyDescent="0.25">
      <c r="B5221" s="172">
        <v>5210</v>
      </c>
      <c r="C5221" s="180"/>
      <c r="D5221" s="181"/>
      <c r="E5221" s="180"/>
      <c r="F5221" s="182"/>
    </row>
    <row r="5222" spans="2:6" x14ac:dyDescent="0.25">
      <c r="B5222" s="176">
        <v>5211</v>
      </c>
      <c r="C5222" s="177"/>
      <c r="D5222" s="178"/>
      <c r="E5222" s="177"/>
      <c r="F5222" s="179"/>
    </row>
    <row r="5223" spans="2:6" x14ac:dyDescent="0.25">
      <c r="B5223" s="172">
        <v>5212</v>
      </c>
      <c r="C5223" s="180"/>
      <c r="D5223" s="181"/>
      <c r="E5223" s="180"/>
      <c r="F5223" s="182"/>
    </row>
    <row r="5224" spans="2:6" x14ac:dyDescent="0.25">
      <c r="B5224" s="176">
        <v>5213</v>
      </c>
      <c r="C5224" s="177"/>
      <c r="D5224" s="178"/>
      <c r="E5224" s="177"/>
      <c r="F5224" s="179"/>
    </row>
    <row r="5225" spans="2:6" x14ac:dyDescent="0.25">
      <c r="B5225" s="172">
        <v>5214</v>
      </c>
      <c r="C5225" s="180"/>
      <c r="D5225" s="181"/>
      <c r="E5225" s="180"/>
      <c r="F5225" s="182"/>
    </row>
    <row r="5226" spans="2:6" x14ac:dyDescent="0.25">
      <c r="B5226" s="176">
        <v>5215</v>
      </c>
      <c r="C5226" s="177"/>
      <c r="D5226" s="178"/>
      <c r="E5226" s="177"/>
      <c r="F5226" s="179"/>
    </row>
    <row r="5227" spans="2:6" x14ac:dyDescent="0.25">
      <c r="B5227" s="172">
        <v>5216</v>
      </c>
      <c r="C5227" s="180"/>
      <c r="D5227" s="181"/>
      <c r="E5227" s="180"/>
      <c r="F5227" s="182"/>
    </row>
    <row r="5228" spans="2:6" x14ac:dyDescent="0.25">
      <c r="B5228" s="176">
        <v>5217</v>
      </c>
      <c r="C5228" s="177"/>
      <c r="D5228" s="178"/>
      <c r="E5228" s="177"/>
      <c r="F5228" s="179"/>
    </row>
    <row r="5229" spans="2:6" x14ac:dyDescent="0.25">
      <c r="B5229" s="172">
        <v>5218</v>
      </c>
      <c r="C5229" s="180"/>
      <c r="D5229" s="181"/>
      <c r="E5229" s="180"/>
      <c r="F5229" s="182"/>
    </row>
    <row r="5230" spans="2:6" x14ac:dyDescent="0.25">
      <c r="B5230" s="176">
        <v>5219</v>
      </c>
      <c r="C5230" s="177"/>
      <c r="D5230" s="178"/>
      <c r="E5230" s="177"/>
      <c r="F5230" s="179"/>
    </row>
    <row r="5231" spans="2:6" x14ac:dyDescent="0.25">
      <c r="B5231" s="172">
        <v>5220</v>
      </c>
      <c r="C5231" s="180"/>
      <c r="D5231" s="181"/>
      <c r="E5231" s="180"/>
      <c r="F5231" s="182"/>
    </row>
    <row r="5232" spans="2:6" x14ac:dyDescent="0.25">
      <c r="B5232" s="176">
        <v>5221</v>
      </c>
      <c r="C5232" s="177"/>
      <c r="D5232" s="178"/>
      <c r="E5232" s="177"/>
      <c r="F5232" s="179"/>
    </row>
    <row r="5233" spans="2:6" x14ac:dyDescent="0.25">
      <c r="B5233" s="172">
        <v>5222</v>
      </c>
      <c r="C5233" s="180"/>
      <c r="D5233" s="181"/>
      <c r="E5233" s="180"/>
      <c r="F5233" s="182"/>
    </row>
    <row r="5234" spans="2:6" x14ac:dyDescent="0.25">
      <c r="B5234" s="176">
        <v>5223</v>
      </c>
      <c r="C5234" s="177"/>
      <c r="D5234" s="178"/>
      <c r="E5234" s="177"/>
      <c r="F5234" s="179"/>
    </row>
    <row r="5235" spans="2:6" x14ac:dyDescent="0.25">
      <c r="B5235" s="172">
        <v>5224</v>
      </c>
      <c r="C5235" s="180"/>
      <c r="D5235" s="181"/>
      <c r="E5235" s="180"/>
      <c r="F5235" s="182"/>
    </row>
    <row r="5236" spans="2:6" x14ac:dyDescent="0.25">
      <c r="B5236" s="176">
        <v>5225</v>
      </c>
      <c r="C5236" s="177"/>
      <c r="D5236" s="178"/>
      <c r="E5236" s="177"/>
      <c r="F5236" s="179"/>
    </row>
    <row r="5237" spans="2:6" x14ac:dyDescent="0.25">
      <c r="B5237" s="172">
        <v>5226</v>
      </c>
      <c r="C5237" s="180"/>
      <c r="D5237" s="181"/>
      <c r="E5237" s="180"/>
      <c r="F5237" s="182"/>
    </row>
    <row r="5238" spans="2:6" x14ac:dyDescent="0.25">
      <c r="B5238" s="176">
        <v>5227</v>
      </c>
      <c r="C5238" s="177"/>
      <c r="D5238" s="178"/>
      <c r="E5238" s="177"/>
      <c r="F5238" s="179"/>
    </row>
    <row r="5239" spans="2:6" x14ac:dyDescent="0.25">
      <c r="B5239" s="172">
        <v>5228</v>
      </c>
      <c r="C5239" s="180"/>
      <c r="D5239" s="181"/>
      <c r="E5239" s="180"/>
      <c r="F5239" s="182"/>
    </row>
    <row r="5240" spans="2:6" x14ac:dyDescent="0.25">
      <c r="B5240" s="176">
        <v>5229</v>
      </c>
      <c r="C5240" s="177"/>
      <c r="D5240" s="178"/>
      <c r="E5240" s="177"/>
      <c r="F5240" s="179"/>
    </row>
    <row r="5241" spans="2:6" x14ac:dyDescent="0.25">
      <c r="B5241" s="172">
        <v>5230</v>
      </c>
      <c r="C5241" s="180"/>
      <c r="D5241" s="181"/>
      <c r="E5241" s="180"/>
      <c r="F5241" s="182"/>
    </row>
    <row r="5242" spans="2:6" x14ac:dyDescent="0.25">
      <c r="B5242" s="176">
        <v>5231</v>
      </c>
      <c r="C5242" s="177"/>
      <c r="D5242" s="178"/>
      <c r="E5242" s="177"/>
      <c r="F5242" s="179"/>
    </row>
    <row r="5243" spans="2:6" x14ac:dyDescent="0.25">
      <c r="B5243" s="172">
        <v>5232</v>
      </c>
      <c r="C5243" s="180"/>
      <c r="D5243" s="181"/>
      <c r="E5243" s="180"/>
      <c r="F5243" s="182"/>
    </row>
    <row r="5244" spans="2:6" x14ac:dyDescent="0.25">
      <c r="B5244" s="176">
        <v>5233</v>
      </c>
      <c r="C5244" s="177"/>
      <c r="D5244" s="178"/>
      <c r="E5244" s="177"/>
      <c r="F5244" s="179"/>
    </row>
    <row r="5245" spans="2:6" x14ac:dyDescent="0.25">
      <c r="B5245" s="172">
        <v>5234</v>
      </c>
      <c r="C5245" s="180"/>
      <c r="D5245" s="181"/>
      <c r="E5245" s="180"/>
      <c r="F5245" s="182"/>
    </row>
    <row r="5246" spans="2:6" x14ac:dyDescent="0.25">
      <c r="B5246" s="176">
        <v>5235</v>
      </c>
      <c r="C5246" s="177"/>
      <c r="D5246" s="178"/>
      <c r="E5246" s="177"/>
      <c r="F5246" s="179"/>
    </row>
    <row r="5247" spans="2:6" x14ac:dyDescent="0.25">
      <c r="B5247" s="172">
        <v>5236</v>
      </c>
      <c r="C5247" s="180"/>
      <c r="D5247" s="181"/>
      <c r="E5247" s="180"/>
      <c r="F5247" s="182"/>
    </row>
    <row r="5248" spans="2:6" x14ac:dyDescent="0.25">
      <c r="B5248" s="176">
        <v>5237</v>
      </c>
      <c r="C5248" s="177"/>
      <c r="D5248" s="178"/>
      <c r="E5248" s="177"/>
      <c r="F5248" s="179"/>
    </row>
    <row r="5249" spans="2:6" x14ac:dyDescent="0.25">
      <c r="B5249" s="172">
        <v>5238</v>
      </c>
      <c r="C5249" s="180"/>
      <c r="D5249" s="181"/>
      <c r="E5249" s="180"/>
      <c r="F5249" s="182"/>
    </row>
    <row r="5250" spans="2:6" x14ac:dyDescent="0.25">
      <c r="B5250" s="176">
        <v>5239</v>
      </c>
      <c r="C5250" s="177"/>
      <c r="D5250" s="178"/>
      <c r="E5250" s="177"/>
      <c r="F5250" s="179"/>
    </row>
    <row r="5251" spans="2:6" x14ac:dyDescent="0.25">
      <c r="B5251" s="172">
        <v>5240</v>
      </c>
      <c r="C5251" s="180"/>
      <c r="D5251" s="181"/>
      <c r="E5251" s="180"/>
      <c r="F5251" s="182"/>
    </row>
    <row r="5252" spans="2:6" x14ac:dyDescent="0.25">
      <c r="B5252" s="176">
        <v>5241</v>
      </c>
      <c r="C5252" s="177"/>
      <c r="D5252" s="178"/>
      <c r="E5252" s="177"/>
      <c r="F5252" s="179"/>
    </row>
    <row r="5253" spans="2:6" x14ac:dyDescent="0.25">
      <c r="B5253" s="172">
        <v>5242</v>
      </c>
      <c r="C5253" s="180"/>
      <c r="D5253" s="181"/>
      <c r="E5253" s="180"/>
      <c r="F5253" s="182"/>
    </row>
    <row r="5254" spans="2:6" x14ac:dyDescent="0.25">
      <c r="B5254" s="176">
        <v>5243</v>
      </c>
      <c r="C5254" s="177"/>
      <c r="D5254" s="178"/>
      <c r="E5254" s="177"/>
      <c r="F5254" s="179"/>
    </row>
    <row r="5255" spans="2:6" x14ac:dyDescent="0.25">
      <c r="B5255" s="172">
        <v>5244</v>
      </c>
      <c r="C5255" s="180"/>
      <c r="D5255" s="181"/>
      <c r="E5255" s="180"/>
      <c r="F5255" s="182"/>
    </row>
    <row r="5256" spans="2:6" x14ac:dyDescent="0.25">
      <c r="B5256" s="176">
        <v>5245</v>
      </c>
      <c r="C5256" s="177"/>
      <c r="D5256" s="178"/>
      <c r="E5256" s="177"/>
      <c r="F5256" s="179"/>
    </row>
    <row r="5257" spans="2:6" x14ac:dyDescent="0.25">
      <c r="B5257" s="172">
        <v>5246</v>
      </c>
      <c r="C5257" s="180"/>
      <c r="D5257" s="181"/>
      <c r="E5257" s="180"/>
      <c r="F5257" s="182"/>
    </row>
    <row r="5258" spans="2:6" x14ac:dyDescent="0.25">
      <c r="B5258" s="176">
        <v>5247</v>
      </c>
      <c r="C5258" s="177"/>
      <c r="D5258" s="178"/>
      <c r="E5258" s="177"/>
      <c r="F5258" s="179"/>
    </row>
    <row r="5259" spans="2:6" x14ac:dyDescent="0.25">
      <c r="B5259" s="172">
        <v>5248</v>
      </c>
      <c r="C5259" s="180"/>
      <c r="D5259" s="181"/>
      <c r="E5259" s="180"/>
      <c r="F5259" s="182"/>
    </row>
    <row r="5260" spans="2:6" x14ac:dyDescent="0.25">
      <c r="B5260" s="176">
        <v>5249</v>
      </c>
      <c r="C5260" s="177"/>
      <c r="D5260" s="178"/>
      <c r="E5260" s="177"/>
      <c r="F5260" s="179"/>
    </row>
    <row r="5261" spans="2:6" x14ac:dyDescent="0.25">
      <c r="B5261" s="172">
        <v>5250</v>
      </c>
      <c r="C5261" s="180"/>
      <c r="D5261" s="181"/>
      <c r="E5261" s="180"/>
      <c r="F5261" s="182"/>
    </row>
    <row r="5262" spans="2:6" x14ac:dyDescent="0.25">
      <c r="B5262" s="176">
        <v>5251</v>
      </c>
      <c r="C5262" s="177"/>
      <c r="D5262" s="178"/>
      <c r="E5262" s="177"/>
      <c r="F5262" s="179"/>
    </row>
    <row r="5263" spans="2:6" x14ac:dyDescent="0.25">
      <c r="B5263" s="172">
        <v>5252</v>
      </c>
      <c r="C5263" s="180"/>
      <c r="D5263" s="181"/>
      <c r="E5263" s="180"/>
      <c r="F5263" s="182"/>
    </row>
    <row r="5264" spans="2:6" x14ac:dyDescent="0.25">
      <c r="B5264" s="176">
        <v>5253</v>
      </c>
      <c r="C5264" s="177"/>
      <c r="D5264" s="178"/>
      <c r="E5264" s="177"/>
      <c r="F5264" s="179"/>
    </row>
    <row r="5265" spans="2:6" x14ac:dyDescent="0.25">
      <c r="B5265" s="172">
        <v>5254</v>
      </c>
      <c r="C5265" s="180"/>
      <c r="D5265" s="181"/>
      <c r="E5265" s="180"/>
      <c r="F5265" s="182"/>
    </row>
    <row r="5266" spans="2:6" x14ac:dyDescent="0.25">
      <c r="B5266" s="176">
        <v>5255</v>
      </c>
      <c r="C5266" s="177"/>
      <c r="D5266" s="178"/>
      <c r="E5266" s="177"/>
      <c r="F5266" s="179"/>
    </row>
    <row r="5267" spans="2:6" x14ac:dyDescent="0.25">
      <c r="B5267" s="172">
        <v>5256</v>
      </c>
      <c r="C5267" s="180"/>
      <c r="D5267" s="181"/>
      <c r="E5267" s="180"/>
      <c r="F5267" s="182"/>
    </row>
    <row r="5268" spans="2:6" x14ac:dyDescent="0.25">
      <c r="B5268" s="176">
        <v>5257</v>
      </c>
      <c r="C5268" s="177"/>
      <c r="D5268" s="178"/>
      <c r="E5268" s="177"/>
      <c r="F5268" s="179"/>
    </row>
    <row r="5269" spans="2:6" x14ac:dyDescent="0.25">
      <c r="B5269" s="172">
        <v>5258</v>
      </c>
      <c r="C5269" s="180"/>
      <c r="D5269" s="181"/>
      <c r="E5269" s="180"/>
      <c r="F5269" s="182"/>
    </row>
    <row r="5270" spans="2:6" x14ac:dyDescent="0.25">
      <c r="B5270" s="176">
        <v>5259</v>
      </c>
      <c r="C5270" s="177"/>
      <c r="D5270" s="178"/>
      <c r="E5270" s="177"/>
      <c r="F5270" s="179"/>
    </row>
    <row r="5271" spans="2:6" x14ac:dyDescent="0.25">
      <c r="B5271" s="172">
        <v>5260</v>
      </c>
      <c r="C5271" s="180"/>
      <c r="D5271" s="181"/>
      <c r="E5271" s="180"/>
      <c r="F5271" s="182"/>
    </row>
    <row r="5272" spans="2:6" x14ac:dyDescent="0.25">
      <c r="B5272" s="176">
        <v>5261</v>
      </c>
      <c r="C5272" s="177"/>
      <c r="D5272" s="178"/>
      <c r="E5272" s="177"/>
      <c r="F5272" s="179"/>
    </row>
    <row r="5273" spans="2:6" x14ac:dyDescent="0.25">
      <c r="B5273" s="172">
        <v>5262</v>
      </c>
      <c r="C5273" s="180"/>
      <c r="D5273" s="181"/>
      <c r="E5273" s="180"/>
      <c r="F5273" s="182"/>
    </row>
    <row r="5274" spans="2:6" x14ac:dyDescent="0.25">
      <c r="B5274" s="176">
        <v>5263</v>
      </c>
      <c r="C5274" s="177"/>
      <c r="D5274" s="178"/>
      <c r="E5274" s="177"/>
      <c r="F5274" s="179"/>
    </row>
    <row r="5275" spans="2:6" x14ac:dyDescent="0.25">
      <c r="B5275" s="172">
        <v>5264</v>
      </c>
      <c r="C5275" s="180"/>
      <c r="D5275" s="181"/>
      <c r="E5275" s="180"/>
      <c r="F5275" s="182"/>
    </row>
    <row r="5276" spans="2:6" x14ac:dyDescent="0.25">
      <c r="B5276" s="176">
        <v>5265</v>
      </c>
      <c r="C5276" s="177"/>
      <c r="D5276" s="178"/>
      <c r="E5276" s="177"/>
      <c r="F5276" s="179"/>
    </row>
    <row r="5277" spans="2:6" x14ac:dyDescent="0.25">
      <c r="B5277" s="172">
        <v>5266</v>
      </c>
      <c r="C5277" s="180"/>
      <c r="D5277" s="181"/>
      <c r="E5277" s="180"/>
      <c r="F5277" s="182"/>
    </row>
    <row r="5278" spans="2:6" x14ac:dyDescent="0.25">
      <c r="B5278" s="176">
        <v>5267</v>
      </c>
      <c r="C5278" s="177"/>
      <c r="D5278" s="178"/>
      <c r="E5278" s="177"/>
      <c r="F5278" s="179"/>
    </row>
    <row r="5279" spans="2:6" x14ac:dyDescent="0.25">
      <c r="B5279" s="172">
        <v>5268</v>
      </c>
      <c r="C5279" s="180"/>
      <c r="D5279" s="181"/>
      <c r="E5279" s="180"/>
      <c r="F5279" s="182"/>
    </row>
    <row r="5280" spans="2:6" x14ac:dyDescent="0.25">
      <c r="B5280" s="176">
        <v>5269</v>
      </c>
      <c r="C5280" s="177"/>
      <c r="D5280" s="178"/>
      <c r="E5280" s="177"/>
      <c r="F5280" s="179"/>
    </row>
    <row r="5281" spans="2:6" x14ac:dyDescent="0.25">
      <c r="B5281" s="172">
        <v>5270</v>
      </c>
      <c r="C5281" s="180"/>
      <c r="D5281" s="181"/>
      <c r="E5281" s="180"/>
      <c r="F5281" s="182"/>
    </row>
    <row r="5282" spans="2:6" x14ac:dyDescent="0.25">
      <c r="B5282" s="176">
        <v>5271</v>
      </c>
      <c r="C5282" s="177"/>
      <c r="D5282" s="178"/>
      <c r="E5282" s="177"/>
      <c r="F5282" s="179"/>
    </row>
    <row r="5283" spans="2:6" x14ac:dyDescent="0.25">
      <c r="B5283" s="172">
        <v>5272</v>
      </c>
      <c r="C5283" s="180"/>
      <c r="D5283" s="181"/>
      <c r="E5283" s="180"/>
      <c r="F5283" s="182"/>
    </row>
    <row r="5284" spans="2:6" x14ac:dyDescent="0.25">
      <c r="B5284" s="176">
        <v>5273</v>
      </c>
      <c r="C5284" s="177"/>
      <c r="D5284" s="178"/>
      <c r="E5284" s="177"/>
      <c r="F5284" s="179"/>
    </row>
    <row r="5285" spans="2:6" x14ac:dyDescent="0.25">
      <c r="B5285" s="172">
        <v>5274</v>
      </c>
      <c r="C5285" s="180"/>
      <c r="D5285" s="181"/>
      <c r="E5285" s="180"/>
      <c r="F5285" s="182"/>
    </row>
    <row r="5286" spans="2:6" x14ac:dyDescent="0.25">
      <c r="B5286" s="176">
        <v>5275</v>
      </c>
      <c r="C5286" s="177"/>
      <c r="D5286" s="178"/>
      <c r="E5286" s="177"/>
      <c r="F5286" s="179"/>
    </row>
    <row r="5287" spans="2:6" x14ac:dyDescent="0.25">
      <c r="B5287" s="172">
        <v>5276</v>
      </c>
      <c r="C5287" s="180"/>
      <c r="D5287" s="181"/>
      <c r="E5287" s="180"/>
      <c r="F5287" s="182"/>
    </row>
    <row r="5288" spans="2:6" x14ac:dyDescent="0.25">
      <c r="B5288" s="176">
        <v>5277</v>
      </c>
      <c r="C5288" s="177"/>
      <c r="D5288" s="178"/>
      <c r="E5288" s="177"/>
      <c r="F5288" s="179"/>
    </row>
    <row r="5289" spans="2:6" x14ac:dyDescent="0.25">
      <c r="B5289" s="172">
        <v>5278</v>
      </c>
      <c r="C5289" s="180"/>
      <c r="D5289" s="181"/>
      <c r="E5289" s="180"/>
      <c r="F5289" s="182"/>
    </row>
    <row r="5290" spans="2:6" x14ac:dyDescent="0.25">
      <c r="B5290" s="176">
        <v>5279</v>
      </c>
      <c r="C5290" s="177"/>
      <c r="D5290" s="178"/>
      <c r="E5290" s="177"/>
      <c r="F5290" s="179"/>
    </row>
    <row r="5291" spans="2:6" x14ac:dyDescent="0.25">
      <c r="B5291" s="172">
        <v>5280</v>
      </c>
      <c r="C5291" s="180"/>
      <c r="D5291" s="181"/>
      <c r="E5291" s="180"/>
      <c r="F5291" s="182"/>
    </row>
    <row r="5292" spans="2:6" x14ac:dyDescent="0.25">
      <c r="B5292" s="176">
        <v>5281</v>
      </c>
      <c r="C5292" s="177"/>
      <c r="D5292" s="178"/>
      <c r="E5292" s="177"/>
      <c r="F5292" s="179"/>
    </row>
    <row r="5293" spans="2:6" x14ac:dyDescent="0.25">
      <c r="B5293" s="172">
        <v>5282</v>
      </c>
      <c r="C5293" s="180"/>
      <c r="D5293" s="181"/>
      <c r="E5293" s="180"/>
      <c r="F5293" s="182"/>
    </row>
    <row r="5294" spans="2:6" x14ac:dyDescent="0.25">
      <c r="B5294" s="176">
        <v>5283</v>
      </c>
      <c r="C5294" s="177"/>
      <c r="D5294" s="178"/>
      <c r="E5294" s="177"/>
      <c r="F5294" s="179"/>
    </row>
    <row r="5295" spans="2:6" x14ac:dyDescent="0.25">
      <c r="B5295" s="172">
        <v>5284</v>
      </c>
      <c r="C5295" s="180"/>
      <c r="D5295" s="181"/>
      <c r="E5295" s="180"/>
      <c r="F5295" s="182"/>
    </row>
    <row r="5296" spans="2:6" x14ac:dyDescent="0.25">
      <c r="B5296" s="176">
        <v>5285</v>
      </c>
      <c r="C5296" s="177"/>
      <c r="D5296" s="178"/>
      <c r="E5296" s="177"/>
      <c r="F5296" s="179"/>
    </row>
    <row r="5297" spans="2:6" x14ac:dyDescent="0.25">
      <c r="B5297" s="172">
        <v>5286</v>
      </c>
      <c r="C5297" s="180"/>
      <c r="D5297" s="181"/>
      <c r="E5297" s="180"/>
      <c r="F5297" s="182"/>
    </row>
    <row r="5298" spans="2:6" x14ac:dyDescent="0.25">
      <c r="B5298" s="176">
        <v>5287</v>
      </c>
      <c r="C5298" s="177"/>
      <c r="D5298" s="178"/>
      <c r="E5298" s="177"/>
      <c r="F5298" s="179"/>
    </row>
    <row r="5299" spans="2:6" x14ac:dyDescent="0.25">
      <c r="B5299" s="172">
        <v>5288</v>
      </c>
      <c r="C5299" s="180"/>
      <c r="D5299" s="181"/>
      <c r="E5299" s="180"/>
      <c r="F5299" s="182"/>
    </row>
    <row r="5300" spans="2:6" x14ac:dyDescent="0.25">
      <c r="B5300" s="176">
        <v>5289</v>
      </c>
      <c r="C5300" s="177"/>
      <c r="D5300" s="178"/>
      <c r="E5300" s="177"/>
      <c r="F5300" s="179"/>
    </row>
    <row r="5301" spans="2:6" x14ac:dyDescent="0.25">
      <c r="B5301" s="172">
        <v>5290</v>
      </c>
      <c r="C5301" s="180"/>
      <c r="D5301" s="181"/>
      <c r="E5301" s="180"/>
      <c r="F5301" s="182"/>
    </row>
    <row r="5302" spans="2:6" x14ac:dyDescent="0.25">
      <c r="B5302" s="176">
        <v>5291</v>
      </c>
      <c r="C5302" s="177"/>
      <c r="D5302" s="178"/>
      <c r="E5302" s="177"/>
      <c r="F5302" s="179"/>
    </row>
    <row r="5303" spans="2:6" x14ac:dyDescent="0.25">
      <c r="B5303" s="172">
        <v>5292</v>
      </c>
      <c r="C5303" s="180"/>
      <c r="D5303" s="181"/>
      <c r="E5303" s="180"/>
      <c r="F5303" s="182"/>
    </row>
    <row r="5304" spans="2:6" x14ac:dyDescent="0.25">
      <c r="B5304" s="176">
        <v>5293</v>
      </c>
      <c r="C5304" s="177"/>
      <c r="D5304" s="178"/>
      <c r="E5304" s="177"/>
      <c r="F5304" s="179"/>
    </row>
    <row r="5305" spans="2:6" x14ac:dyDescent="0.25">
      <c r="B5305" s="172">
        <v>5294</v>
      </c>
      <c r="C5305" s="180"/>
      <c r="D5305" s="181"/>
      <c r="E5305" s="180"/>
      <c r="F5305" s="182"/>
    </row>
    <row r="5306" spans="2:6" x14ac:dyDescent="0.25">
      <c r="B5306" s="176">
        <v>5295</v>
      </c>
      <c r="C5306" s="177"/>
      <c r="D5306" s="178"/>
      <c r="E5306" s="177"/>
      <c r="F5306" s="179"/>
    </row>
    <row r="5307" spans="2:6" x14ac:dyDescent="0.25">
      <c r="B5307" s="172">
        <v>5296</v>
      </c>
      <c r="C5307" s="180"/>
      <c r="D5307" s="181"/>
      <c r="E5307" s="180"/>
      <c r="F5307" s="182"/>
    </row>
    <row r="5308" spans="2:6" x14ac:dyDescent="0.25">
      <c r="B5308" s="176">
        <v>5297</v>
      </c>
      <c r="C5308" s="177"/>
      <c r="D5308" s="178"/>
      <c r="E5308" s="177"/>
      <c r="F5308" s="179"/>
    </row>
    <row r="5309" spans="2:6" x14ac:dyDescent="0.25">
      <c r="B5309" s="172">
        <v>5298</v>
      </c>
      <c r="C5309" s="180"/>
      <c r="D5309" s="181"/>
      <c r="E5309" s="180"/>
      <c r="F5309" s="182"/>
    </row>
    <row r="5310" spans="2:6" x14ac:dyDescent="0.25">
      <c r="B5310" s="176">
        <v>5299</v>
      </c>
      <c r="C5310" s="177"/>
      <c r="D5310" s="178"/>
      <c r="E5310" s="177"/>
      <c r="F5310" s="179"/>
    </row>
    <row r="5311" spans="2:6" x14ac:dyDescent="0.25">
      <c r="B5311" s="172">
        <v>5300</v>
      </c>
      <c r="C5311" s="180"/>
      <c r="D5311" s="181"/>
      <c r="E5311" s="180"/>
      <c r="F5311" s="182"/>
    </row>
    <row r="5312" spans="2:6" x14ac:dyDescent="0.25">
      <c r="B5312" s="176">
        <v>5301</v>
      </c>
      <c r="C5312" s="177"/>
      <c r="D5312" s="178"/>
      <c r="E5312" s="177"/>
      <c r="F5312" s="179"/>
    </row>
    <row r="5313" spans="2:6" x14ac:dyDescent="0.25">
      <c r="B5313" s="172">
        <v>5302</v>
      </c>
      <c r="C5313" s="180"/>
      <c r="D5313" s="181"/>
      <c r="E5313" s="180"/>
      <c r="F5313" s="182"/>
    </row>
    <row r="5314" spans="2:6" x14ac:dyDescent="0.25">
      <c r="B5314" s="176">
        <v>5303</v>
      </c>
      <c r="C5314" s="177"/>
      <c r="D5314" s="178"/>
      <c r="E5314" s="177"/>
      <c r="F5314" s="179"/>
    </row>
    <row r="5315" spans="2:6" x14ac:dyDescent="0.25">
      <c r="B5315" s="172">
        <v>5304</v>
      </c>
      <c r="C5315" s="180"/>
      <c r="D5315" s="181"/>
      <c r="E5315" s="180"/>
      <c r="F5315" s="182"/>
    </row>
    <row r="5316" spans="2:6" x14ac:dyDescent="0.25">
      <c r="B5316" s="176">
        <v>5305</v>
      </c>
      <c r="C5316" s="177"/>
      <c r="D5316" s="178"/>
      <c r="E5316" s="177"/>
      <c r="F5316" s="179"/>
    </row>
    <row r="5317" spans="2:6" x14ac:dyDescent="0.25">
      <c r="B5317" s="172">
        <v>5306</v>
      </c>
      <c r="C5317" s="180"/>
      <c r="D5317" s="181"/>
      <c r="E5317" s="180"/>
      <c r="F5317" s="182"/>
    </row>
    <row r="5318" spans="2:6" x14ac:dyDescent="0.25">
      <c r="B5318" s="176">
        <v>5307</v>
      </c>
      <c r="C5318" s="177"/>
      <c r="D5318" s="178"/>
      <c r="E5318" s="177"/>
      <c r="F5318" s="179"/>
    </row>
    <row r="5319" spans="2:6" x14ac:dyDescent="0.25">
      <c r="B5319" s="172">
        <v>5308</v>
      </c>
      <c r="C5319" s="180"/>
      <c r="D5319" s="181"/>
      <c r="E5319" s="180"/>
      <c r="F5319" s="182"/>
    </row>
    <row r="5320" spans="2:6" x14ac:dyDescent="0.25">
      <c r="B5320" s="176">
        <v>5309</v>
      </c>
      <c r="C5320" s="177"/>
      <c r="D5320" s="178"/>
      <c r="E5320" s="177"/>
      <c r="F5320" s="179"/>
    </row>
    <row r="5321" spans="2:6" x14ac:dyDescent="0.25">
      <c r="B5321" s="172">
        <v>5310</v>
      </c>
      <c r="C5321" s="180"/>
      <c r="D5321" s="181"/>
      <c r="E5321" s="180"/>
      <c r="F5321" s="182"/>
    </row>
    <row r="5322" spans="2:6" x14ac:dyDescent="0.25">
      <c r="B5322" s="176">
        <v>5311</v>
      </c>
      <c r="C5322" s="177"/>
      <c r="D5322" s="178"/>
      <c r="E5322" s="177"/>
      <c r="F5322" s="179"/>
    </row>
    <row r="5323" spans="2:6" x14ac:dyDescent="0.25">
      <c r="B5323" s="172">
        <v>5312</v>
      </c>
      <c r="C5323" s="180"/>
      <c r="D5323" s="181"/>
      <c r="E5323" s="180"/>
      <c r="F5323" s="182"/>
    </row>
    <row r="5324" spans="2:6" x14ac:dyDescent="0.25">
      <c r="B5324" s="176">
        <v>5313</v>
      </c>
      <c r="C5324" s="177"/>
      <c r="D5324" s="178"/>
      <c r="E5324" s="177"/>
      <c r="F5324" s="179"/>
    </row>
    <row r="5325" spans="2:6" x14ac:dyDescent="0.25">
      <c r="B5325" s="172">
        <v>5314</v>
      </c>
      <c r="C5325" s="180"/>
      <c r="D5325" s="181"/>
      <c r="E5325" s="180"/>
      <c r="F5325" s="182"/>
    </row>
    <row r="5326" spans="2:6" x14ac:dyDescent="0.25">
      <c r="B5326" s="176">
        <v>5315</v>
      </c>
      <c r="C5326" s="177"/>
      <c r="D5326" s="178"/>
      <c r="E5326" s="177"/>
      <c r="F5326" s="179"/>
    </row>
    <row r="5327" spans="2:6" x14ac:dyDescent="0.25">
      <c r="B5327" s="172">
        <v>5316</v>
      </c>
      <c r="C5327" s="180"/>
      <c r="D5327" s="181"/>
      <c r="E5327" s="180"/>
      <c r="F5327" s="182"/>
    </row>
    <row r="5328" spans="2:6" x14ac:dyDescent="0.25">
      <c r="B5328" s="176">
        <v>5317</v>
      </c>
      <c r="C5328" s="177"/>
      <c r="D5328" s="178"/>
      <c r="E5328" s="177"/>
      <c r="F5328" s="179"/>
    </row>
    <row r="5329" spans="2:6" x14ac:dyDescent="0.25">
      <c r="B5329" s="172">
        <v>5318</v>
      </c>
      <c r="C5329" s="180"/>
      <c r="D5329" s="181"/>
      <c r="E5329" s="180"/>
      <c r="F5329" s="182"/>
    </row>
    <row r="5330" spans="2:6" x14ac:dyDescent="0.25">
      <c r="B5330" s="176">
        <v>5319</v>
      </c>
      <c r="C5330" s="177"/>
      <c r="D5330" s="178"/>
      <c r="E5330" s="177"/>
      <c r="F5330" s="179"/>
    </row>
    <row r="5331" spans="2:6" x14ac:dyDescent="0.25">
      <c r="B5331" s="172">
        <v>5320</v>
      </c>
      <c r="C5331" s="180"/>
      <c r="D5331" s="181"/>
      <c r="E5331" s="180"/>
      <c r="F5331" s="182"/>
    </row>
    <row r="5332" spans="2:6" x14ac:dyDescent="0.25">
      <c r="B5332" s="176">
        <v>5321</v>
      </c>
      <c r="C5332" s="177"/>
      <c r="D5332" s="178"/>
      <c r="E5332" s="177"/>
      <c r="F5332" s="179"/>
    </row>
    <row r="5333" spans="2:6" x14ac:dyDescent="0.25">
      <c r="B5333" s="172">
        <v>5322</v>
      </c>
      <c r="C5333" s="180"/>
      <c r="D5333" s="181"/>
      <c r="E5333" s="180"/>
      <c r="F5333" s="182"/>
    </row>
    <row r="5334" spans="2:6" x14ac:dyDescent="0.25">
      <c r="B5334" s="176">
        <v>5323</v>
      </c>
      <c r="C5334" s="177"/>
      <c r="D5334" s="178"/>
      <c r="E5334" s="177"/>
      <c r="F5334" s="179"/>
    </row>
    <row r="5335" spans="2:6" x14ac:dyDescent="0.25">
      <c r="B5335" s="172">
        <v>5324</v>
      </c>
      <c r="C5335" s="180"/>
      <c r="D5335" s="181"/>
      <c r="E5335" s="180"/>
      <c r="F5335" s="182"/>
    </row>
    <row r="5336" spans="2:6" x14ac:dyDescent="0.25">
      <c r="B5336" s="176">
        <v>5325</v>
      </c>
      <c r="C5336" s="177"/>
      <c r="D5336" s="178"/>
      <c r="E5336" s="177"/>
      <c r="F5336" s="179"/>
    </row>
    <row r="5337" spans="2:6" x14ac:dyDescent="0.25">
      <c r="B5337" s="172">
        <v>5326</v>
      </c>
      <c r="C5337" s="180"/>
      <c r="D5337" s="181"/>
      <c r="E5337" s="180"/>
      <c r="F5337" s="182"/>
    </row>
    <row r="5338" spans="2:6" x14ac:dyDescent="0.25">
      <c r="B5338" s="176">
        <v>5327</v>
      </c>
      <c r="C5338" s="177"/>
      <c r="D5338" s="178"/>
      <c r="E5338" s="177"/>
      <c r="F5338" s="179"/>
    </row>
    <row r="5339" spans="2:6" x14ac:dyDescent="0.25">
      <c r="B5339" s="172">
        <v>5328</v>
      </c>
      <c r="C5339" s="180"/>
      <c r="D5339" s="181"/>
      <c r="E5339" s="180"/>
      <c r="F5339" s="182"/>
    </row>
    <row r="5340" spans="2:6" x14ac:dyDescent="0.25">
      <c r="B5340" s="176">
        <v>5329</v>
      </c>
      <c r="C5340" s="177"/>
      <c r="D5340" s="178"/>
      <c r="E5340" s="177"/>
      <c r="F5340" s="179"/>
    </row>
    <row r="5341" spans="2:6" x14ac:dyDescent="0.25">
      <c r="B5341" s="172">
        <v>5330</v>
      </c>
      <c r="C5341" s="180"/>
      <c r="D5341" s="181"/>
      <c r="E5341" s="180"/>
      <c r="F5341" s="182"/>
    </row>
    <row r="5342" spans="2:6" x14ac:dyDescent="0.25">
      <c r="B5342" s="176">
        <v>5331</v>
      </c>
      <c r="C5342" s="177"/>
      <c r="D5342" s="178"/>
      <c r="E5342" s="177"/>
      <c r="F5342" s="179"/>
    </row>
    <row r="5343" spans="2:6" x14ac:dyDescent="0.25">
      <c r="B5343" s="172">
        <v>5332</v>
      </c>
      <c r="C5343" s="180"/>
      <c r="D5343" s="181"/>
      <c r="E5343" s="180"/>
      <c r="F5343" s="182"/>
    </row>
    <row r="5344" spans="2:6" x14ac:dyDescent="0.25">
      <c r="B5344" s="176">
        <v>5333</v>
      </c>
      <c r="C5344" s="177"/>
      <c r="D5344" s="178"/>
      <c r="E5344" s="177"/>
      <c r="F5344" s="179"/>
    </row>
    <row r="5345" spans="2:6" x14ac:dyDescent="0.25">
      <c r="B5345" s="172">
        <v>5334</v>
      </c>
      <c r="C5345" s="180"/>
      <c r="D5345" s="181"/>
      <c r="E5345" s="180"/>
      <c r="F5345" s="182"/>
    </row>
    <row r="5346" spans="2:6" x14ac:dyDescent="0.25">
      <c r="B5346" s="176">
        <v>5335</v>
      </c>
      <c r="C5346" s="177"/>
      <c r="D5346" s="178"/>
      <c r="E5346" s="177"/>
      <c r="F5346" s="179"/>
    </row>
    <row r="5347" spans="2:6" x14ac:dyDescent="0.25">
      <c r="B5347" s="172">
        <v>5336</v>
      </c>
      <c r="C5347" s="180"/>
      <c r="D5347" s="181"/>
      <c r="E5347" s="180"/>
      <c r="F5347" s="182"/>
    </row>
    <row r="5348" spans="2:6" x14ac:dyDescent="0.25">
      <c r="B5348" s="176">
        <v>5337</v>
      </c>
      <c r="C5348" s="177"/>
      <c r="D5348" s="178"/>
      <c r="E5348" s="177"/>
      <c r="F5348" s="179"/>
    </row>
    <row r="5349" spans="2:6" x14ac:dyDescent="0.25">
      <c r="B5349" s="172">
        <v>5338</v>
      </c>
      <c r="C5349" s="180"/>
      <c r="D5349" s="181"/>
      <c r="E5349" s="180"/>
      <c r="F5349" s="182"/>
    </row>
    <row r="5350" spans="2:6" x14ac:dyDescent="0.25">
      <c r="B5350" s="176">
        <v>5339</v>
      </c>
      <c r="C5350" s="177"/>
      <c r="D5350" s="178"/>
      <c r="E5350" s="177"/>
      <c r="F5350" s="179"/>
    </row>
    <row r="5351" spans="2:6" x14ac:dyDescent="0.25">
      <c r="B5351" s="172">
        <v>5340</v>
      </c>
      <c r="C5351" s="180"/>
      <c r="D5351" s="181"/>
      <c r="E5351" s="180"/>
      <c r="F5351" s="182"/>
    </row>
    <row r="5352" spans="2:6" x14ac:dyDescent="0.25">
      <c r="B5352" s="176">
        <v>5341</v>
      </c>
      <c r="C5352" s="177"/>
      <c r="D5352" s="178"/>
      <c r="E5352" s="177"/>
      <c r="F5352" s="179"/>
    </row>
    <row r="5353" spans="2:6" x14ac:dyDescent="0.25">
      <c r="B5353" s="172">
        <v>5342</v>
      </c>
      <c r="C5353" s="180"/>
      <c r="D5353" s="181"/>
      <c r="E5353" s="180"/>
      <c r="F5353" s="182"/>
    </row>
    <row r="5354" spans="2:6" x14ac:dyDescent="0.25">
      <c r="B5354" s="176">
        <v>5343</v>
      </c>
      <c r="C5354" s="177"/>
      <c r="D5354" s="178"/>
      <c r="E5354" s="177"/>
      <c r="F5354" s="179"/>
    </row>
    <row r="5355" spans="2:6" x14ac:dyDescent="0.25">
      <c r="B5355" s="172">
        <v>5344</v>
      </c>
      <c r="C5355" s="180"/>
      <c r="D5355" s="181"/>
      <c r="E5355" s="180"/>
      <c r="F5355" s="182"/>
    </row>
    <row r="5356" spans="2:6" x14ac:dyDescent="0.25">
      <c r="B5356" s="176">
        <v>5345</v>
      </c>
      <c r="C5356" s="177"/>
      <c r="D5356" s="178"/>
      <c r="E5356" s="177"/>
      <c r="F5356" s="179"/>
    </row>
    <row r="5357" spans="2:6" x14ac:dyDescent="0.25">
      <c r="B5357" s="172">
        <v>5346</v>
      </c>
      <c r="C5357" s="180"/>
      <c r="D5357" s="181"/>
      <c r="E5357" s="180"/>
      <c r="F5357" s="182"/>
    </row>
    <row r="5358" spans="2:6" x14ac:dyDescent="0.25">
      <c r="B5358" s="176">
        <v>5347</v>
      </c>
      <c r="C5358" s="177"/>
      <c r="D5358" s="178"/>
      <c r="E5358" s="177"/>
      <c r="F5358" s="179"/>
    </row>
    <row r="5359" spans="2:6" x14ac:dyDescent="0.25">
      <c r="B5359" s="172">
        <v>5348</v>
      </c>
      <c r="C5359" s="180"/>
      <c r="D5359" s="181"/>
      <c r="E5359" s="180"/>
      <c r="F5359" s="182"/>
    </row>
    <row r="5360" spans="2:6" x14ac:dyDescent="0.25">
      <c r="B5360" s="176">
        <v>5349</v>
      </c>
      <c r="C5360" s="177"/>
      <c r="D5360" s="178"/>
      <c r="E5360" s="177"/>
      <c r="F5360" s="179"/>
    </row>
    <row r="5361" spans="2:6" x14ac:dyDescent="0.25">
      <c r="B5361" s="172">
        <v>5350</v>
      </c>
      <c r="C5361" s="180"/>
      <c r="D5361" s="181"/>
      <c r="E5361" s="180"/>
      <c r="F5361" s="182"/>
    </row>
    <row r="5362" spans="2:6" x14ac:dyDescent="0.25">
      <c r="B5362" s="176">
        <v>5351</v>
      </c>
      <c r="C5362" s="177"/>
      <c r="D5362" s="178"/>
      <c r="E5362" s="177"/>
      <c r="F5362" s="179"/>
    </row>
    <row r="5363" spans="2:6" x14ac:dyDescent="0.25">
      <c r="B5363" s="172">
        <v>5352</v>
      </c>
      <c r="C5363" s="180"/>
      <c r="D5363" s="181"/>
      <c r="E5363" s="180"/>
      <c r="F5363" s="182"/>
    </row>
    <row r="5364" spans="2:6" x14ac:dyDescent="0.25">
      <c r="B5364" s="176">
        <v>5353</v>
      </c>
      <c r="C5364" s="177"/>
      <c r="D5364" s="178"/>
      <c r="E5364" s="177"/>
      <c r="F5364" s="179"/>
    </row>
    <row r="5365" spans="2:6" x14ac:dyDescent="0.25">
      <c r="B5365" s="172">
        <v>5354</v>
      </c>
      <c r="C5365" s="180"/>
      <c r="D5365" s="181"/>
      <c r="E5365" s="180"/>
      <c r="F5365" s="182"/>
    </row>
    <row r="5366" spans="2:6" x14ac:dyDescent="0.25">
      <c r="B5366" s="176">
        <v>5355</v>
      </c>
      <c r="C5366" s="177"/>
      <c r="D5366" s="178"/>
      <c r="E5366" s="177"/>
      <c r="F5366" s="179"/>
    </row>
    <row r="5367" spans="2:6" x14ac:dyDescent="0.25">
      <c r="B5367" s="172">
        <v>5356</v>
      </c>
      <c r="C5367" s="180"/>
      <c r="D5367" s="181"/>
      <c r="E5367" s="180"/>
      <c r="F5367" s="182"/>
    </row>
    <row r="5368" spans="2:6" x14ac:dyDescent="0.25">
      <c r="B5368" s="176">
        <v>5357</v>
      </c>
      <c r="C5368" s="177"/>
      <c r="D5368" s="178"/>
      <c r="E5368" s="177"/>
      <c r="F5368" s="179"/>
    </row>
    <row r="5369" spans="2:6" x14ac:dyDescent="0.25">
      <c r="B5369" s="172">
        <v>5358</v>
      </c>
      <c r="C5369" s="180"/>
      <c r="D5369" s="181"/>
      <c r="E5369" s="180"/>
      <c r="F5369" s="182"/>
    </row>
    <row r="5370" spans="2:6" x14ac:dyDescent="0.25">
      <c r="B5370" s="176">
        <v>5359</v>
      </c>
      <c r="C5370" s="177"/>
      <c r="D5370" s="178"/>
      <c r="E5370" s="177"/>
      <c r="F5370" s="179"/>
    </row>
    <row r="5371" spans="2:6" x14ac:dyDescent="0.25">
      <c r="B5371" s="172">
        <v>5360</v>
      </c>
      <c r="C5371" s="180"/>
      <c r="D5371" s="181"/>
      <c r="E5371" s="180"/>
      <c r="F5371" s="182"/>
    </row>
    <row r="5372" spans="2:6" x14ac:dyDescent="0.25">
      <c r="B5372" s="176">
        <v>5361</v>
      </c>
      <c r="C5372" s="177"/>
      <c r="D5372" s="178"/>
      <c r="E5372" s="177"/>
      <c r="F5372" s="179"/>
    </row>
    <row r="5373" spans="2:6" x14ac:dyDescent="0.25">
      <c r="B5373" s="172">
        <v>5362</v>
      </c>
      <c r="C5373" s="180"/>
      <c r="D5373" s="181"/>
      <c r="E5373" s="180"/>
      <c r="F5373" s="182"/>
    </row>
    <row r="5374" spans="2:6" x14ac:dyDescent="0.25">
      <c r="B5374" s="176">
        <v>5363</v>
      </c>
      <c r="C5374" s="177"/>
      <c r="D5374" s="178"/>
      <c r="E5374" s="177"/>
      <c r="F5374" s="179"/>
    </row>
    <row r="5375" spans="2:6" x14ac:dyDescent="0.25">
      <c r="B5375" s="172">
        <v>5364</v>
      </c>
      <c r="C5375" s="180"/>
      <c r="D5375" s="181"/>
      <c r="E5375" s="180"/>
      <c r="F5375" s="182"/>
    </row>
    <row r="5376" spans="2:6" x14ac:dyDescent="0.25">
      <c r="B5376" s="176">
        <v>5365</v>
      </c>
      <c r="C5376" s="177"/>
      <c r="D5376" s="178"/>
      <c r="E5376" s="177"/>
      <c r="F5376" s="179"/>
    </row>
    <row r="5377" spans="2:6" x14ac:dyDescent="0.25">
      <c r="B5377" s="172">
        <v>5366</v>
      </c>
      <c r="C5377" s="180"/>
      <c r="D5377" s="181"/>
      <c r="E5377" s="180"/>
      <c r="F5377" s="182"/>
    </row>
    <row r="5378" spans="2:6" x14ac:dyDescent="0.25">
      <c r="B5378" s="176">
        <v>5367</v>
      </c>
      <c r="C5378" s="177"/>
      <c r="D5378" s="178"/>
      <c r="E5378" s="177"/>
      <c r="F5378" s="179"/>
    </row>
    <row r="5379" spans="2:6" x14ac:dyDescent="0.25">
      <c r="B5379" s="172">
        <v>5368</v>
      </c>
      <c r="C5379" s="180"/>
      <c r="D5379" s="181"/>
      <c r="E5379" s="180"/>
      <c r="F5379" s="182"/>
    </row>
    <row r="5380" spans="2:6" x14ac:dyDescent="0.25">
      <c r="B5380" s="176">
        <v>5369</v>
      </c>
      <c r="C5380" s="177"/>
      <c r="D5380" s="178"/>
      <c r="E5380" s="177"/>
      <c r="F5380" s="179"/>
    </row>
    <row r="5381" spans="2:6" x14ac:dyDescent="0.25">
      <c r="B5381" s="172">
        <v>5370</v>
      </c>
      <c r="C5381" s="180"/>
      <c r="D5381" s="181"/>
      <c r="E5381" s="180"/>
      <c r="F5381" s="182"/>
    </row>
    <row r="5382" spans="2:6" x14ac:dyDescent="0.25">
      <c r="B5382" s="176">
        <v>5371</v>
      </c>
      <c r="C5382" s="177"/>
      <c r="D5382" s="178"/>
      <c r="E5382" s="177"/>
      <c r="F5382" s="179"/>
    </row>
    <row r="5383" spans="2:6" x14ac:dyDescent="0.25">
      <c r="B5383" s="172">
        <v>5372</v>
      </c>
      <c r="C5383" s="180"/>
      <c r="D5383" s="181"/>
      <c r="E5383" s="180"/>
      <c r="F5383" s="182"/>
    </row>
    <row r="5384" spans="2:6" x14ac:dyDescent="0.25">
      <c r="B5384" s="176">
        <v>5373</v>
      </c>
      <c r="C5384" s="177"/>
      <c r="D5384" s="178"/>
      <c r="E5384" s="177"/>
      <c r="F5384" s="179"/>
    </row>
    <row r="5385" spans="2:6" x14ac:dyDescent="0.25">
      <c r="B5385" s="172">
        <v>5374</v>
      </c>
      <c r="C5385" s="180"/>
      <c r="D5385" s="181"/>
      <c r="E5385" s="180"/>
      <c r="F5385" s="182"/>
    </row>
    <row r="5386" spans="2:6" x14ac:dyDescent="0.25">
      <c r="B5386" s="176">
        <v>5375</v>
      </c>
      <c r="C5386" s="177"/>
      <c r="D5386" s="178"/>
      <c r="E5386" s="177"/>
      <c r="F5386" s="179"/>
    </row>
    <row r="5387" spans="2:6" x14ac:dyDescent="0.25">
      <c r="B5387" s="172">
        <v>5376</v>
      </c>
      <c r="C5387" s="180"/>
      <c r="D5387" s="181"/>
      <c r="E5387" s="180"/>
      <c r="F5387" s="182"/>
    </row>
    <row r="5388" spans="2:6" x14ac:dyDescent="0.25">
      <c r="B5388" s="176">
        <v>5377</v>
      </c>
      <c r="C5388" s="177"/>
      <c r="D5388" s="178"/>
      <c r="E5388" s="177"/>
      <c r="F5388" s="179"/>
    </row>
    <row r="5389" spans="2:6" x14ac:dyDescent="0.25">
      <c r="B5389" s="172">
        <v>5378</v>
      </c>
      <c r="C5389" s="180"/>
      <c r="D5389" s="181"/>
      <c r="E5389" s="180"/>
      <c r="F5389" s="182"/>
    </row>
    <row r="5390" spans="2:6" x14ac:dyDescent="0.25">
      <c r="B5390" s="176">
        <v>5379</v>
      </c>
      <c r="C5390" s="177"/>
      <c r="D5390" s="178"/>
      <c r="E5390" s="177"/>
      <c r="F5390" s="179"/>
    </row>
    <row r="5391" spans="2:6" x14ac:dyDescent="0.25">
      <c r="B5391" s="172">
        <v>5380</v>
      </c>
      <c r="C5391" s="180"/>
      <c r="D5391" s="181"/>
      <c r="E5391" s="180"/>
      <c r="F5391" s="182"/>
    </row>
    <row r="5392" spans="2:6" x14ac:dyDescent="0.25">
      <c r="B5392" s="176">
        <v>5381</v>
      </c>
      <c r="C5392" s="177"/>
      <c r="D5392" s="178"/>
      <c r="E5392" s="177"/>
      <c r="F5392" s="179"/>
    </row>
    <row r="5393" spans="2:6" x14ac:dyDescent="0.25">
      <c r="B5393" s="172">
        <v>5382</v>
      </c>
      <c r="C5393" s="180"/>
      <c r="D5393" s="181"/>
      <c r="E5393" s="180"/>
      <c r="F5393" s="182"/>
    </row>
    <row r="5394" spans="2:6" x14ac:dyDescent="0.25">
      <c r="B5394" s="176">
        <v>5383</v>
      </c>
      <c r="C5394" s="177"/>
      <c r="D5394" s="178"/>
      <c r="E5394" s="177"/>
      <c r="F5394" s="179"/>
    </row>
    <row r="5395" spans="2:6" x14ac:dyDescent="0.25">
      <c r="B5395" s="172">
        <v>5384</v>
      </c>
      <c r="C5395" s="180"/>
      <c r="D5395" s="181"/>
      <c r="E5395" s="180"/>
      <c r="F5395" s="182"/>
    </row>
    <row r="5396" spans="2:6" x14ac:dyDescent="0.25">
      <c r="B5396" s="176">
        <v>5385</v>
      </c>
      <c r="C5396" s="177"/>
      <c r="D5396" s="178"/>
      <c r="E5396" s="177"/>
      <c r="F5396" s="179"/>
    </row>
    <row r="5397" spans="2:6" x14ac:dyDescent="0.25">
      <c r="B5397" s="172">
        <v>5386</v>
      </c>
      <c r="C5397" s="180"/>
      <c r="D5397" s="181"/>
      <c r="E5397" s="180"/>
      <c r="F5397" s="182"/>
    </row>
    <row r="5398" spans="2:6" x14ac:dyDescent="0.25">
      <c r="B5398" s="176">
        <v>5387</v>
      </c>
      <c r="C5398" s="177"/>
      <c r="D5398" s="178"/>
      <c r="E5398" s="177"/>
      <c r="F5398" s="179"/>
    </row>
    <row r="5399" spans="2:6" x14ac:dyDescent="0.25">
      <c r="B5399" s="172">
        <v>5388</v>
      </c>
      <c r="C5399" s="180"/>
      <c r="D5399" s="181"/>
      <c r="E5399" s="180"/>
      <c r="F5399" s="182"/>
    </row>
    <row r="5400" spans="2:6" x14ac:dyDescent="0.25">
      <c r="B5400" s="176">
        <v>5389</v>
      </c>
      <c r="C5400" s="177"/>
      <c r="D5400" s="178"/>
      <c r="E5400" s="177"/>
      <c r="F5400" s="179"/>
    </row>
    <row r="5401" spans="2:6" x14ac:dyDescent="0.25">
      <c r="B5401" s="172">
        <v>5390</v>
      </c>
      <c r="C5401" s="180"/>
      <c r="D5401" s="181"/>
      <c r="E5401" s="180"/>
      <c r="F5401" s="182"/>
    </row>
    <row r="5402" spans="2:6" x14ac:dyDescent="0.25">
      <c r="B5402" s="176">
        <v>5391</v>
      </c>
      <c r="C5402" s="177"/>
      <c r="D5402" s="178"/>
      <c r="E5402" s="177"/>
      <c r="F5402" s="179"/>
    </row>
    <row r="5403" spans="2:6" x14ac:dyDescent="0.25">
      <c r="B5403" s="172">
        <v>5392</v>
      </c>
      <c r="C5403" s="180"/>
      <c r="D5403" s="181"/>
      <c r="E5403" s="180"/>
      <c r="F5403" s="182"/>
    </row>
    <row r="5404" spans="2:6" x14ac:dyDescent="0.25">
      <c r="B5404" s="176">
        <v>5393</v>
      </c>
      <c r="C5404" s="177"/>
      <c r="D5404" s="178"/>
      <c r="E5404" s="177"/>
      <c r="F5404" s="179"/>
    </row>
    <row r="5405" spans="2:6" x14ac:dyDescent="0.25">
      <c r="B5405" s="172">
        <v>5394</v>
      </c>
      <c r="C5405" s="180"/>
      <c r="D5405" s="181"/>
      <c r="E5405" s="180"/>
      <c r="F5405" s="182"/>
    </row>
    <row r="5406" spans="2:6" x14ac:dyDescent="0.25">
      <c r="B5406" s="176">
        <v>5395</v>
      </c>
      <c r="C5406" s="177"/>
      <c r="D5406" s="178"/>
      <c r="E5406" s="177"/>
      <c r="F5406" s="179"/>
    </row>
    <row r="5407" spans="2:6" x14ac:dyDescent="0.25">
      <c r="B5407" s="172">
        <v>5396</v>
      </c>
      <c r="C5407" s="180"/>
      <c r="D5407" s="181"/>
      <c r="E5407" s="180"/>
      <c r="F5407" s="182"/>
    </row>
    <row r="5408" spans="2:6" x14ac:dyDescent="0.25">
      <c r="B5408" s="176">
        <v>5397</v>
      </c>
      <c r="C5408" s="177"/>
      <c r="D5408" s="178"/>
      <c r="E5408" s="177"/>
      <c r="F5408" s="179"/>
    </row>
    <row r="5409" spans="2:6" x14ac:dyDescent="0.25">
      <c r="B5409" s="172">
        <v>5398</v>
      </c>
      <c r="C5409" s="180"/>
      <c r="D5409" s="181"/>
      <c r="E5409" s="180"/>
      <c r="F5409" s="182"/>
    </row>
    <row r="5410" spans="2:6" x14ac:dyDescent="0.25">
      <c r="B5410" s="176">
        <v>5399</v>
      </c>
      <c r="C5410" s="177"/>
      <c r="D5410" s="178"/>
      <c r="E5410" s="177"/>
      <c r="F5410" s="179"/>
    </row>
    <row r="5411" spans="2:6" x14ac:dyDescent="0.25">
      <c r="B5411" s="172">
        <v>5400</v>
      </c>
      <c r="C5411" s="180"/>
      <c r="D5411" s="181"/>
      <c r="E5411" s="180"/>
      <c r="F5411" s="182"/>
    </row>
    <row r="5412" spans="2:6" x14ac:dyDescent="0.25">
      <c r="B5412" s="176">
        <v>5401</v>
      </c>
      <c r="C5412" s="177"/>
      <c r="D5412" s="178"/>
      <c r="E5412" s="177"/>
      <c r="F5412" s="179"/>
    </row>
    <row r="5413" spans="2:6" x14ac:dyDescent="0.25">
      <c r="B5413" s="172">
        <v>5402</v>
      </c>
      <c r="C5413" s="180"/>
      <c r="D5413" s="181"/>
      <c r="E5413" s="180"/>
      <c r="F5413" s="182"/>
    </row>
    <row r="5414" spans="2:6" x14ac:dyDescent="0.25">
      <c r="B5414" s="176">
        <v>5403</v>
      </c>
      <c r="C5414" s="177"/>
      <c r="D5414" s="178"/>
      <c r="E5414" s="177"/>
      <c r="F5414" s="179"/>
    </row>
    <row r="5415" spans="2:6" x14ac:dyDescent="0.25">
      <c r="B5415" s="172">
        <v>5404</v>
      </c>
      <c r="C5415" s="180"/>
      <c r="D5415" s="181"/>
      <c r="E5415" s="180"/>
      <c r="F5415" s="182"/>
    </row>
    <row r="5416" spans="2:6" x14ac:dyDescent="0.25">
      <c r="B5416" s="176">
        <v>5405</v>
      </c>
      <c r="C5416" s="177"/>
      <c r="D5416" s="178"/>
      <c r="E5416" s="177"/>
      <c r="F5416" s="179"/>
    </row>
    <row r="5417" spans="2:6" x14ac:dyDescent="0.25">
      <c r="B5417" s="172">
        <v>5406</v>
      </c>
      <c r="C5417" s="180"/>
      <c r="D5417" s="181"/>
      <c r="E5417" s="180"/>
      <c r="F5417" s="182"/>
    </row>
    <row r="5418" spans="2:6" x14ac:dyDescent="0.25">
      <c r="B5418" s="176">
        <v>5407</v>
      </c>
      <c r="C5418" s="177"/>
      <c r="D5418" s="178"/>
      <c r="E5418" s="177"/>
      <c r="F5418" s="179"/>
    </row>
    <row r="5419" spans="2:6" x14ac:dyDescent="0.25">
      <c r="B5419" s="172">
        <v>5408</v>
      </c>
      <c r="C5419" s="180"/>
      <c r="D5419" s="181"/>
      <c r="E5419" s="180"/>
      <c r="F5419" s="182"/>
    </row>
    <row r="5420" spans="2:6" x14ac:dyDescent="0.25">
      <c r="B5420" s="176">
        <v>5409</v>
      </c>
      <c r="C5420" s="177"/>
      <c r="D5420" s="178"/>
      <c r="E5420" s="177"/>
      <c r="F5420" s="179"/>
    </row>
    <row r="5421" spans="2:6" x14ac:dyDescent="0.25">
      <c r="B5421" s="172">
        <v>5410</v>
      </c>
      <c r="C5421" s="180"/>
      <c r="D5421" s="181"/>
      <c r="E5421" s="180"/>
      <c r="F5421" s="182"/>
    </row>
    <row r="5422" spans="2:6" x14ac:dyDescent="0.25">
      <c r="B5422" s="176">
        <v>5411</v>
      </c>
      <c r="C5422" s="177"/>
      <c r="D5422" s="178"/>
      <c r="E5422" s="177"/>
      <c r="F5422" s="179"/>
    </row>
    <row r="5423" spans="2:6" x14ac:dyDescent="0.25">
      <c r="B5423" s="172">
        <v>5412</v>
      </c>
      <c r="C5423" s="180"/>
      <c r="D5423" s="181"/>
      <c r="E5423" s="180"/>
      <c r="F5423" s="182"/>
    </row>
    <row r="5424" spans="2:6" x14ac:dyDescent="0.25">
      <c r="B5424" s="176">
        <v>5413</v>
      </c>
      <c r="C5424" s="177"/>
      <c r="D5424" s="178"/>
      <c r="E5424" s="177"/>
      <c r="F5424" s="179"/>
    </row>
    <row r="5425" spans="2:6" x14ac:dyDescent="0.25">
      <c r="B5425" s="172">
        <v>5414</v>
      </c>
      <c r="C5425" s="180"/>
      <c r="D5425" s="181"/>
      <c r="E5425" s="180"/>
      <c r="F5425" s="182"/>
    </row>
    <row r="5426" spans="2:6" x14ac:dyDescent="0.25">
      <c r="B5426" s="176">
        <v>5415</v>
      </c>
      <c r="C5426" s="177"/>
      <c r="D5426" s="178"/>
      <c r="E5426" s="177"/>
      <c r="F5426" s="179"/>
    </row>
    <row r="5427" spans="2:6" x14ac:dyDescent="0.25">
      <c r="B5427" s="172">
        <v>5416</v>
      </c>
      <c r="C5427" s="180"/>
      <c r="D5427" s="181"/>
      <c r="E5427" s="180"/>
      <c r="F5427" s="182"/>
    </row>
    <row r="5428" spans="2:6" x14ac:dyDescent="0.25">
      <c r="B5428" s="176">
        <v>5417</v>
      </c>
      <c r="C5428" s="177"/>
      <c r="D5428" s="178"/>
      <c r="E5428" s="177"/>
      <c r="F5428" s="179"/>
    </row>
    <row r="5429" spans="2:6" x14ac:dyDescent="0.25">
      <c r="B5429" s="172">
        <v>5418</v>
      </c>
      <c r="C5429" s="180"/>
      <c r="D5429" s="181"/>
      <c r="E5429" s="180"/>
      <c r="F5429" s="182"/>
    </row>
    <row r="5430" spans="2:6" x14ac:dyDescent="0.25">
      <c r="B5430" s="176">
        <v>5419</v>
      </c>
      <c r="C5430" s="177"/>
      <c r="D5430" s="178"/>
      <c r="E5430" s="177"/>
      <c r="F5430" s="179"/>
    </row>
    <row r="5431" spans="2:6" x14ac:dyDescent="0.25">
      <c r="B5431" s="172">
        <v>5420</v>
      </c>
      <c r="C5431" s="180"/>
      <c r="D5431" s="181"/>
      <c r="E5431" s="180"/>
      <c r="F5431" s="182"/>
    </row>
    <row r="5432" spans="2:6" x14ac:dyDescent="0.25">
      <c r="B5432" s="176">
        <v>5421</v>
      </c>
      <c r="C5432" s="177"/>
      <c r="D5432" s="178"/>
      <c r="E5432" s="177"/>
      <c r="F5432" s="179"/>
    </row>
    <row r="5433" spans="2:6" x14ac:dyDescent="0.25">
      <c r="B5433" s="172">
        <v>5422</v>
      </c>
      <c r="C5433" s="180"/>
      <c r="D5433" s="181"/>
      <c r="E5433" s="180"/>
      <c r="F5433" s="182"/>
    </row>
    <row r="5434" spans="2:6" x14ac:dyDescent="0.25">
      <c r="B5434" s="176">
        <v>5423</v>
      </c>
      <c r="C5434" s="177"/>
      <c r="D5434" s="178"/>
      <c r="E5434" s="177"/>
      <c r="F5434" s="179"/>
    </row>
    <row r="5435" spans="2:6" x14ac:dyDescent="0.25">
      <c r="B5435" s="172">
        <v>5424</v>
      </c>
      <c r="C5435" s="180"/>
      <c r="D5435" s="181"/>
      <c r="E5435" s="180"/>
      <c r="F5435" s="182"/>
    </row>
    <row r="5436" spans="2:6" x14ac:dyDescent="0.25">
      <c r="B5436" s="176">
        <v>5425</v>
      </c>
      <c r="C5436" s="177"/>
      <c r="D5436" s="178"/>
      <c r="E5436" s="177"/>
      <c r="F5436" s="179"/>
    </row>
    <row r="5437" spans="2:6" x14ac:dyDescent="0.25">
      <c r="B5437" s="172">
        <v>5426</v>
      </c>
      <c r="C5437" s="180"/>
      <c r="D5437" s="181"/>
      <c r="E5437" s="180"/>
      <c r="F5437" s="182"/>
    </row>
    <row r="5438" spans="2:6" x14ac:dyDescent="0.25">
      <c r="B5438" s="176">
        <v>5427</v>
      </c>
      <c r="C5438" s="177"/>
      <c r="D5438" s="178"/>
      <c r="E5438" s="177"/>
      <c r="F5438" s="179"/>
    </row>
    <row r="5439" spans="2:6" x14ac:dyDescent="0.25">
      <c r="B5439" s="172">
        <v>5428</v>
      </c>
      <c r="C5439" s="180"/>
      <c r="D5439" s="181"/>
      <c r="E5439" s="180"/>
      <c r="F5439" s="182"/>
    </row>
    <row r="5440" spans="2:6" x14ac:dyDescent="0.25">
      <c r="B5440" s="176">
        <v>5429</v>
      </c>
      <c r="C5440" s="177"/>
      <c r="D5440" s="178"/>
      <c r="E5440" s="177"/>
      <c r="F5440" s="179"/>
    </row>
    <row r="5441" spans="2:6" x14ac:dyDescent="0.25">
      <c r="B5441" s="172">
        <v>5430</v>
      </c>
      <c r="C5441" s="180"/>
      <c r="D5441" s="181"/>
      <c r="E5441" s="180"/>
      <c r="F5441" s="182"/>
    </row>
    <row r="5442" spans="2:6" x14ac:dyDescent="0.25">
      <c r="B5442" s="176">
        <v>5431</v>
      </c>
      <c r="C5442" s="177"/>
      <c r="D5442" s="178"/>
      <c r="E5442" s="177"/>
      <c r="F5442" s="179"/>
    </row>
    <row r="5443" spans="2:6" x14ac:dyDescent="0.25">
      <c r="B5443" s="172">
        <v>5432</v>
      </c>
      <c r="C5443" s="180"/>
      <c r="D5443" s="181"/>
      <c r="E5443" s="180"/>
      <c r="F5443" s="182"/>
    </row>
    <row r="5444" spans="2:6" x14ac:dyDescent="0.25">
      <c r="B5444" s="176">
        <v>5433</v>
      </c>
      <c r="C5444" s="177"/>
      <c r="D5444" s="178"/>
      <c r="E5444" s="177"/>
      <c r="F5444" s="179"/>
    </row>
    <row r="5445" spans="2:6" x14ac:dyDescent="0.25">
      <c r="B5445" s="172">
        <v>5434</v>
      </c>
      <c r="C5445" s="180"/>
      <c r="D5445" s="181"/>
      <c r="E5445" s="180"/>
      <c r="F5445" s="182"/>
    </row>
    <row r="5446" spans="2:6" x14ac:dyDescent="0.25">
      <c r="B5446" s="176">
        <v>5435</v>
      </c>
      <c r="C5446" s="177"/>
      <c r="D5446" s="178"/>
      <c r="E5446" s="177"/>
      <c r="F5446" s="179"/>
    </row>
    <row r="5447" spans="2:6" x14ac:dyDescent="0.25">
      <c r="B5447" s="172">
        <v>5436</v>
      </c>
      <c r="C5447" s="180"/>
      <c r="D5447" s="181"/>
      <c r="E5447" s="180"/>
      <c r="F5447" s="182"/>
    </row>
    <row r="5448" spans="2:6" x14ac:dyDescent="0.25">
      <c r="B5448" s="176">
        <v>5437</v>
      </c>
      <c r="C5448" s="177"/>
      <c r="D5448" s="178"/>
      <c r="E5448" s="177"/>
      <c r="F5448" s="179"/>
    </row>
    <row r="5449" spans="2:6" x14ac:dyDescent="0.25">
      <c r="B5449" s="172">
        <v>5438</v>
      </c>
      <c r="C5449" s="180"/>
      <c r="D5449" s="181"/>
      <c r="E5449" s="180"/>
      <c r="F5449" s="182"/>
    </row>
    <row r="5450" spans="2:6" x14ac:dyDescent="0.25">
      <c r="B5450" s="176">
        <v>5439</v>
      </c>
      <c r="C5450" s="177"/>
      <c r="D5450" s="178"/>
      <c r="E5450" s="177"/>
      <c r="F5450" s="179"/>
    </row>
    <row r="5451" spans="2:6" x14ac:dyDescent="0.25">
      <c r="B5451" s="172">
        <v>5440</v>
      </c>
      <c r="C5451" s="180"/>
      <c r="D5451" s="181"/>
      <c r="E5451" s="180"/>
      <c r="F5451" s="182"/>
    </row>
    <row r="5452" spans="2:6" x14ac:dyDescent="0.25">
      <c r="B5452" s="176">
        <v>5441</v>
      </c>
      <c r="C5452" s="177"/>
      <c r="D5452" s="178"/>
      <c r="E5452" s="177"/>
      <c r="F5452" s="179"/>
    </row>
    <row r="5453" spans="2:6" x14ac:dyDescent="0.25">
      <c r="B5453" s="172">
        <v>5442</v>
      </c>
      <c r="C5453" s="180"/>
      <c r="D5453" s="181"/>
      <c r="E5453" s="180"/>
      <c r="F5453" s="182"/>
    </row>
    <row r="5454" spans="2:6" x14ac:dyDescent="0.25">
      <c r="B5454" s="176">
        <v>5443</v>
      </c>
      <c r="C5454" s="177"/>
      <c r="D5454" s="178"/>
      <c r="E5454" s="177"/>
      <c r="F5454" s="179"/>
    </row>
    <row r="5455" spans="2:6" x14ac:dyDescent="0.25">
      <c r="B5455" s="172">
        <v>5444</v>
      </c>
      <c r="C5455" s="180"/>
      <c r="D5455" s="181"/>
      <c r="E5455" s="180"/>
      <c r="F5455" s="182"/>
    </row>
    <row r="5456" spans="2:6" x14ac:dyDescent="0.25">
      <c r="B5456" s="176">
        <v>5445</v>
      </c>
      <c r="C5456" s="177"/>
      <c r="D5456" s="178"/>
      <c r="E5456" s="177"/>
      <c r="F5456" s="179"/>
    </row>
    <row r="5457" spans="2:6" x14ac:dyDescent="0.25">
      <c r="B5457" s="172">
        <v>5446</v>
      </c>
      <c r="C5457" s="180"/>
      <c r="D5457" s="181"/>
      <c r="E5457" s="180"/>
      <c r="F5457" s="182"/>
    </row>
    <row r="5458" spans="2:6" x14ac:dyDescent="0.25">
      <c r="B5458" s="176">
        <v>5447</v>
      </c>
      <c r="C5458" s="177"/>
      <c r="D5458" s="178"/>
      <c r="E5458" s="177"/>
      <c r="F5458" s="179"/>
    </row>
    <row r="5459" spans="2:6" x14ac:dyDescent="0.25">
      <c r="B5459" s="172">
        <v>5448</v>
      </c>
      <c r="C5459" s="180"/>
      <c r="D5459" s="181"/>
      <c r="E5459" s="180"/>
      <c r="F5459" s="182"/>
    </row>
    <row r="5460" spans="2:6" x14ac:dyDescent="0.25">
      <c r="B5460" s="176">
        <v>5449</v>
      </c>
      <c r="C5460" s="177"/>
      <c r="D5460" s="178"/>
      <c r="E5460" s="177"/>
      <c r="F5460" s="179"/>
    </row>
    <row r="5461" spans="2:6" x14ac:dyDescent="0.25">
      <c r="B5461" s="172">
        <v>5450</v>
      </c>
      <c r="C5461" s="180"/>
      <c r="D5461" s="181"/>
      <c r="E5461" s="180"/>
      <c r="F5461" s="182"/>
    </row>
    <row r="5462" spans="2:6" x14ac:dyDescent="0.25">
      <c r="B5462" s="176">
        <v>5451</v>
      </c>
      <c r="C5462" s="177"/>
      <c r="D5462" s="178"/>
      <c r="E5462" s="177"/>
      <c r="F5462" s="179"/>
    </row>
    <row r="5463" spans="2:6" x14ac:dyDescent="0.25">
      <c r="B5463" s="172">
        <v>5452</v>
      </c>
      <c r="C5463" s="180"/>
      <c r="D5463" s="181"/>
      <c r="E5463" s="180"/>
      <c r="F5463" s="182"/>
    </row>
    <row r="5464" spans="2:6" x14ac:dyDescent="0.25">
      <c r="B5464" s="176">
        <v>5453</v>
      </c>
      <c r="C5464" s="177"/>
      <c r="D5464" s="178"/>
      <c r="E5464" s="177"/>
      <c r="F5464" s="179"/>
    </row>
    <row r="5465" spans="2:6" x14ac:dyDescent="0.25">
      <c r="B5465" s="172">
        <v>5454</v>
      </c>
      <c r="C5465" s="180"/>
      <c r="D5465" s="181"/>
      <c r="E5465" s="180"/>
      <c r="F5465" s="182"/>
    </row>
    <row r="5466" spans="2:6" x14ac:dyDescent="0.25">
      <c r="B5466" s="176">
        <v>5455</v>
      </c>
      <c r="C5466" s="177"/>
      <c r="D5466" s="178"/>
      <c r="E5466" s="177"/>
      <c r="F5466" s="179"/>
    </row>
    <row r="5467" spans="2:6" x14ac:dyDescent="0.25">
      <c r="B5467" s="172">
        <v>5456</v>
      </c>
      <c r="C5467" s="180"/>
      <c r="D5467" s="181"/>
      <c r="E5467" s="180"/>
      <c r="F5467" s="182"/>
    </row>
    <row r="5468" spans="2:6" x14ac:dyDescent="0.25">
      <c r="B5468" s="176">
        <v>5457</v>
      </c>
      <c r="C5468" s="177"/>
      <c r="D5468" s="178"/>
      <c r="E5468" s="177"/>
      <c r="F5468" s="179"/>
    </row>
    <row r="5469" spans="2:6" x14ac:dyDescent="0.25">
      <c r="B5469" s="172">
        <v>5458</v>
      </c>
      <c r="C5469" s="180"/>
      <c r="D5469" s="181"/>
      <c r="E5469" s="180"/>
      <c r="F5469" s="182"/>
    </row>
    <row r="5470" spans="2:6" x14ac:dyDescent="0.25">
      <c r="B5470" s="176">
        <v>5459</v>
      </c>
      <c r="C5470" s="177"/>
      <c r="D5470" s="178"/>
      <c r="E5470" s="177"/>
      <c r="F5470" s="179"/>
    </row>
    <row r="5471" spans="2:6" x14ac:dyDescent="0.25">
      <c r="B5471" s="172">
        <v>5460</v>
      </c>
      <c r="C5471" s="180"/>
      <c r="D5471" s="181"/>
      <c r="E5471" s="180"/>
      <c r="F5471" s="182"/>
    </row>
    <row r="5472" spans="2:6" x14ac:dyDescent="0.25">
      <c r="B5472" s="176">
        <v>5461</v>
      </c>
      <c r="C5472" s="177"/>
      <c r="D5472" s="178"/>
      <c r="E5472" s="177"/>
      <c r="F5472" s="179"/>
    </row>
    <row r="5473" spans="2:6" x14ac:dyDescent="0.25">
      <c r="B5473" s="172">
        <v>5462</v>
      </c>
      <c r="C5473" s="180"/>
      <c r="D5473" s="181"/>
      <c r="E5473" s="180"/>
      <c r="F5473" s="182"/>
    </row>
    <row r="5474" spans="2:6" x14ac:dyDescent="0.25">
      <c r="B5474" s="176">
        <v>5463</v>
      </c>
      <c r="C5474" s="177"/>
      <c r="D5474" s="178"/>
      <c r="E5474" s="177"/>
      <c r="F5474" s="179"/>
    </row>
    <row r="5475" spans="2:6" x14ac:dyDescent="0.25">
      <c r="B5475" s="172">
        <v>5464</v>
      </c>
      <c r="C5475" s="180"/>
      <c r="D5475" s="181"/>
      <c r="E5475" s="180"/>
      <c r="F5475" s="182"/>
    </row>
    <row r="5476" spans="2:6" x14ac:dyDescent="0.25">
      <c r="B5476" s="176">
        <v>5465</v>
      </c>
      <c r="C5476" s="177"/>
      <c r="D5476" s="178"/>
      <c r="E5476" s="177"/>
      <c r="F5476" s="179"/>
    </row>
    <row r="5477" spans="2:6" x14ac:dyDescent="0.25">
      <c r="B5477" s="172">
        <v>5466</v>
      </c>
      <c r="C5477" s="180"/>
      <c r="D5477" s="181"/>
      <c r="E5477" s="180"/>
      <c r="F5477" s="182"/>
    </row>
    <row r="5478" spans="2:6" x14ac:dyDescent="0.25">
      <c r="B5478" s="176">
        <v>5467</v>
      </c>
      <c r="C5478" s="177"/>
      <c r="D5478" s="178"/>
      <c r="E5478" s="177"/>
      <c r="F5478" s="179"/>
    </row>
    <row r="5479" spans="2:6" x14ac:dyDescent="0.25">
      <c r="B5479" s="172">
        <v>5468</v>
      </c>
      <c r="C5479" s="180"/>
      <c r="D5479" s="181"/>
      <c r="E5479" s="180"/>
      <c r="F5479" s="182"/>
    </row>
    <row r="5480" spans="2:6" x14ac:dyDescent="0.25">
      <c r="B5480" s="176">
        <v>5469</v>
      </c>
      <c r="C5480" s="177"/>
      <c r="D5480" s="178"/>
      <c r="E5480" s="177"/>
      <c r="F5480" s="179"/>
    </row>
    <row r="5481" spans="2:6" x14ac:dyDescent="0.25">
      <c r="B5481" s="172">
        <v>5470</v>
      </c>
      <c r="C5481" s="180"/>
      <c r="D5481" s="181"/>
      <c r="E5481" s="180"/>
      <c r="F5481" s="182"/>
    </row>
    <row r="5482" spans="2:6" x14ac:dyDescent="0.25">
      <c r="B5482" s="176">
        <v>5471</v>
      </c>
      <c r="C5482" s="177"/>
      <c r="D5482" s="178"/>
      <c r="E5482" s="177"/>
      <c r="F5482" s="179"/>
    </row>
    <row r="5483" spans="2:6" x14ac:dyDescent="0.25">
      <c r="B5483" s="172">
        <v>5472</v>
      </c>
      <c r="C5483" s="180"/>
      <c r="D5483" s="181"/>
      <c r="E5483" s="180"/>
      <c r="F5483" s="182"/>
    </row>
    <row r="5484" spans="2:6" x14ac:dyDescent="0.25">
      <c r="B5484" s="176">
        <v>5473</v>
      </c>
      <c r="C5484" s="177"/>
      <c r="D5484" s="178"/>
      <c r="E5484" s="177"/>
      <c r="F5484" s="179"/>
    </row>
    <row r="5485" spans="2:6" x14ac:dyDescent="0.25">
      <c r="B5485" s="172">
        <v>5474</v>
      </c>
      <c r="C5485" s="180"/>
      <c r="D5485" s="181"/>
      <c r="E5485" s="180"/>
      <c r="F5485" s="182"/>
    </row>
    <row r="5486" spans="2:6" x14ac:dyDescent="0.25">
      <c r="B5486" s="176">
        <v>5475</v>
      </c>
      <c r="C5486" s="177"/>
      <c r="D5486" s="178"/>
      <c r="E5486" s="177"/>
      <c r="F5486" s="179"/>
    </row>
    <row r="5487" spans="2:6" x14ac:dyDescent="0.25">
      <c r="B5487" s="172">
        <v>5476</v>
      </c>
      <c r="C5487" s="180"/>
      <c r="D5487" s="181"/>
      <c r="E5487" s="180"/>
      <c r="F5487" s="182"/>
    </row>
    <row r="5488" spans="2:6" x14ac:dyDescent="0.25">
      <c r="B5488" s="176">
        <v>5477</v>
      </c>
      <c r="C5488" s="177"/>
      <c r="D5488" s="178"/>
      <c r="E5488" s="177"/>
      <c r="F5488" s="179"/>
    </row>
    <row r="5489" spans="2:6" x14ac:dyDescent="0.25">
      <c r="B5489" s="172">
        <v>5478</v>
      </c>
      <c r="C5489" s="180"/>
      <c r="D5489" s="181"/>
      <c r="E5489" s="180"/>
      <c r="F5489" s="182"/>
    </row>
    <row r="5490" spans="2:6" x14ac:dyDescent="0.25">
      <c r="B5490" s="176">
        <v>5479</v>
      </c>
      <c r="C5490" s="177"/>
      <c r="D5490" s="178"/>
      <c r="E5490" s="177"/>
      <c r="F5490" s="179"/>
    </row>
    <row r="5491" spans="2:6" x14ac:dyDescent="0.25">
      <c r="B5491" s="172">
        <v>5480</v>
      </c>
      <c r="C5491" s="180"/>
      <c r="D5491" s="181"/>
      <c r="E5491" s="180"/>
      <c r="F5491" s="182"/>
    </row>
    <row r="5492" spans="2:6" x14ac:dyDescent="0.25">
      <c r="B5492" s="176">
        <v>5481</v>
      </c>
      <c r="C5492" s="177"/>
      <c r="D5492" s="178"/>
      <c r="E5492" s="177"/>
      <c r="F5492" s="179"/>
    </row>
    <row r="5493" spans="2:6" x14ac:dyDescent="0.25">
      <c r="B5493" s="172">
        <v>5482</v>
      </c>
      <c r="C5493" s="180"/>
      <c r="D5493" s="181"/>
      <c r="E5493" s="180"/>
      <c r="F5493" s="182"/>
    </row>
    <row r="5494" spans="2:6" x14ac:dyDescent="0.25">
      <c r="B5494" s="176">
        <v>5483</v>
      </c>
      <c r="C5494" s="177"/>
      <c r="D5494" s="178"/>
      <c r="E5494" s="177"/>
      <c r="F5494" s="179"/>
    </row>
    <row r="5495" spans="2:6" x14ac:dyDescent="0.25">
      <c r="B5495" s="172">
        <v>5484</v>
      </c>
      <c r="C5495" s="180"/>
      <c r="D5495" s="181"/>
      <c r="E5495" s="180"/>
      <c r="F5495" s="182"/>
    </row>
    <row r="5496" spans="2:6" x14ac:dyDescent="0.25">
      <c r="B5496" s="176">
        <v>5485</v>
      </c>
      <c r="C5496" s="177"/>
      <c r="D5496" s="178"/>
      <c r="E5496" s="177"/>
      <c r="F5496" s="179"/>
    </row>
    <row r="5497" spans="2:6" x14ac:dyDescent="0.25">
      <c r="B5497" s="172">
        <v>5486</v>
      </c>
      <c r="C5497" s="180"/>
      <c r="D5497" s="181"/>
      <c r="E5497" s="180"/>
      <c r="F5497" s="182"/>
    </row>
    <row r="5498" spans="2:6" x14ac:dyDescent="0.25">
      <c r="B5498" s="176">
        <v>5487</v>
      </c>
      <c r="C5498" s="177"/>
      <c r="D5498" s="178"/>
      <c r="E5498" s="177"/>
      <c r="F5498" s="179"/>
    </row>
    <row r="5499" spans="2:6" x14ac:dyDescent="0.25">
      <c r="B5499" s="172">
        <v>5488</v>
      </c>
      <c r="C5499" s="180"/>
      <c r="D5499" s="181"/>
      <c r="E5499" s="180"/>
      <c r="F5499" s="182"/>
    </row>
    <row r="5500" spans="2:6" x14ac:dyDescent="0.25">
      <c r="B5500" s="176">
        <v>5489</v>
      </c>
      <c r="C5500" s="177"/>
      <c r="D5500" s="178"/>
      <c r="E5500" s="177"/>
      <c r="F5500" s="179"/>
    </row>
    <row r="5501" spans="2:6" x14ac:dyDescent="0.25">
      <c r="B5501" s="172">
        <v>5490</v>
      </c>
      <c r="C5501" s="180"/>
      <c r="D5501" s="181"/>
      <c r="E5501" s="180"/>
      <c r="F5501" s="182"/>
    </row>
    <row r="5502" spans="2:6" x14ac:dyDescent="0.25">
      <c r="B5502" s="176">
        <v>5491</v>
      </c>
      <c r="C5502" s="177"/>
      <c r="D5502" s="178"/>
      <c r="E5502" s="177"/>
      <c r="F5502" s="179"/>
    </row>
    <row r="5503" spans="2:6" x14ac:dyDescent="0.25">
      <c r="B5503" s="172">
        <v>5492</v>
      </c>
      <c r="C5503" s="180"/>
      <c r="D5503" s="181"/>
      <c r="E5503" s="180"/>
      <c r="F5503" s="182"/>
    </row>
    <row r="5504" spans="2:6" x14ac:dyDescent="0.25">
      <c r="B5504" s="176">
        <v>5493</v>
      </c>
      <c r="C5504" s="177"/>
      <c r="D5504" s="178"/>
      <c r="E5504" s="177"/>
      <c r="F5504" s="179"/>
    </row>
    <row r="5505" spans="2:6" x14ac:dyDescent="0.25">
      <c r="B5505" s="172">
        <v>5494</v>
      </c>
      <c r="C5505" s="180"/>
      <c r="D5505" s="181"/>
      <c r="E5505" s="180"/>
      <c r="F5505" s="182"/>
    </row>
    <row r="5506" spans="2:6" x14ac:dyDescent="0.25">
      <c r="B5506" s="176">
        <v>5495</v>
      </c>
      <c r="C5506" s="177"/>
      <c r="D5506" s="178"/>
      <c r="E5506" s="177"/>
      <c r="F5506" s="179"/>
    </row>
    <row r="5507" spans="2:6" x14ac:dyDescent="0.25">
      <c r="B5507" s="172">
        <v>5496</v>
      </c>
      <c r="C5507" s="180"/>
      <c r="D5507" s="181"/>
      <c r="E5507" s="180"/>
      <c r="F5507" s="182"/>
    </row>
    <row r="5508" spans="2:6" x14ac:dyDescent="0.25">
      <c r="B5508" s="176">
        <v>5497</v>
      </c>
      <c r="C5508" s="177"/>
      <c r="D5508" s="178"/>
      <c r="E5508" s="177"/>
      <c r="F5508" s="179"/>
    </row>
    <row r="5509" spans="2:6" x14ac:dyDescent="0.25">
      <c r="B5509" s="172">
        <v>5498</v>
      </c>
      <c r="C5509" s="180"/>
      <c r="D5509" s="181"/>
      <c r="E5509" s="180"/>
      <c r="F5509" s="182"/>
    </row>
    <row r="5510" spans="2:6" x14ac:dyDescent="0.25">
      <c r="B5510" s="176">
        <v>5499</v>
      </c>
      <c r="C5510" s="177"/>
      <c r="D5510" s="178"/>
      <c r="E5510" s="177"/>
      <c r="F5510" s="179"/>
    </row>
    <row r="5511" spans="2:6" x14ac:dyDescent="0.25">
      <c r="B5511" s="172">
        <v>5500</v>
      </c>
      <c r="C5511" s="180"/>
      <c r="D5511" s="181"/>
      <c r="E5511" s="180"/>
      <c r="F5511" s="182"/>
    </row>
    <row r="5512" spans="2:6" x14ac:dyDescent="0.25">
      <c r="B5512" s="176">
        <v>5501</v>
      </c>
      <c r="C5512" s="177"/>
      <c r="D5512" s="178"/>
      <c r="E5512" s="177"/>
      <c r="F5512" s="179"/>
    </row>
    <row r="5513" spans="2:6" x14ac:dyDescent="0.25">
      <c r="B5513" s="172">
        <v>5502</v>
      </c>
      <c r="C5513" s="180"/>
      <c r="D5513" s="181"/>
      <c r="E5513" s="180"/>
      <c r="F5513" s="182"/>
    </row>
    <row r="5514" spans="2:6" x14ac:dyDescent="0.25">
      <c r="B5514" s="176">
        <v>5503</v>
      </c>
      <c r="C5514" s="177"/>
      <c r="D5514" s="178"/>
      <c r="E5514" s="177"/>
      <c r="F5514" s="179"/>
    </row>
    <row r="5515" spans="2:6" x14ac:dyDescent="0.25">
      <c r="B5515" s="172">
        <v>5504</v>
      </c>
      <c r="C5515" s="180"/>
      <c r="D5515" s="181"/>
      <c r="E5515" s="180"/>
      <c r="F5515" s="182"/>
    </row>
    <row r="5516" spans="2:6" x14ac:dyDescent="0.25">
      <c r="B5516" s="176">
        <v>5505</v>
      </c>
      <c r="C5516" s="177"/>
      <c r="D5516" s="178"/>
      <c r="E5516" s="177"/>
      <c r="F5516" s="179"/>
    </row>
    <row r="5517" spans="2:6" x14ac:dyDescent="0.25">
      <c r="B5517" s="172">
        <v>5506</v>
      </c>
      <c r="C5517" s="180"/>
      <c r="D5517" s="181"/>
      <c r="E5517" s="180"/>
      <c r="F5517" s="182"/>
    </row>
    <row r="5518" spans="2:6" x14ac:dyDescent="0.25">
      <c r="B5518" s="176">
        <v>5507</v>
      </c>
      <c r="C5518" s="177"/>
      <c r="D5518" s="178"/>
      <c r="E5518" s="177"/>
      <c r="F5518" s="179"/>
    </row>
    <row r="5519" spans="2:6" x14ac:dyDescent="0.25">
      <c r="B5519" s="172">
        <v>5508</v>
      </c>
      <c r="C5519" s="180"/>
      <c r="D5519" s="181"/>
      <c r="E5519" s="180"/>
      <c r="F5519" s="182"/>
    </row>
    <row r="5520" spans="2:6" x14ac:dyDescent="0.25">
      <c r="B5520" s="176">
        <v>5509</v>
      </c>
      <c r="C5520" s="177"/>
      <c r="D5520" s="178"/>
      <c r="E5520" s="177"/>
      <c r="F5520" s="179"/>
    </row>
    <row r="5521" spans="2:6" x14ac:dyDescent="0.25">
      <c r="B5521" s="172">
        <v>5510</v>
      </c>
      <c r="C5521" s="180"/>
      <c r="D5521" s="181"/>
      <c r="E5521" s="180"/>
      <c r="F5521" s="182"/>
    </row>
    <row r="5522" spans="2:6" x14ac:dyDescent="0.25">
      <c r="B5522" s="176">
        <v>5511</v>
      </c>
      <c r="C5522" s="177"/>
      <c r="D5522" s="178"/>
      <c r="E5522" s="177"/>
      <c r="F5522" s="179"/>
    </row>
    <row r="5523" spans="2:6" x14ac:dyDescent="0.25">
      <c r="B5523" s="172">
        <v>5512</v>
      </c>
      <c r="C5523" s="180"/>
      <c r="D5523" s="181"/>
      <c r="E5523" s="180"/>
      <c r="F5523" s="182"/>
    </row>
    <row r="5524" spans="2:6" x14ac:dyDescent="0.25">
      <c r="B5524" s="176">
        <v>5513</v>
      </c>
      <c r="C5524" s="177"/>
      <c r="D5524" s="178"/>
      <c r="E5524" s="177"/>
      <c r="F5524" s="179"/>
    </row>
    <row r="5525" spans="2:6" x14ac:dyDescent="0.25">
      <c r="B5525" s="172">
        <v>5514</v>
      </c>
      <c r="C5525" s="180"/>
      <c r="D5525" s="181"/>
      <c r="E5525" s="180"/>
      <c r="F5525" s="182"/>
    </row>
    <row r="5526" spans="2:6" x14ac:dyDescent="0.25">
      <c r="B5526" s="176">
        <v>5515</v>
      </c>
      <c r="C5526" s="177"/>
      <c r="D5526" s="178"/>
      <c r="E5526" s="177"/>
      <c r="F5526" s="179"/>
    </row>
    <row r="5527" spans="2:6" x14ac:dyDescent="0.25">
      <c r="B5527" s="172">
        <v>5516</v>
      </c>
      <c r="C5527" s="180"/>
      <c r="D5527" s="181"/>
      <c r="E5527" s="180"/>
      <c r="F5527" s="182"/>
    </row>
    <row r="5528" spans="2:6" x14ac:dyDescent="0.25">
      <c r="B5528" s="176">
        <v>5517</v>
      </c>
      <c r="C5528" s="177"/>
      <c r="D5528" s="178"/>
      <c r="E5528" s="177"/>
      <c r="F5528" s="179"/>
    </row>
    <row r="5529" spans="2:6" x14ac:dyDescent="0.25">
      <c r="B5529" s="172">
        <v>5518</v>
      </c>
      <c r="C5529" s="180"/>
      <c r="D5529" s="181"/>
      <c r="E5529" s="180"/>
      <c r="F5529" s="182"/>
    </row>
    <row r="5530" spans="2:6" x14ac:dyDescent="0.25">
      <c r="B5530" s="176">
        <v>5519</v>
      </c>
      <c r="C5530" s="177"/>
      <c r="D5530" s="178"/>
      <c r="E5530" s="177"/>
      <c r="F5530" s="179"/>
    </row>
    <row r="5531" spans="2:6" x14ac:dyDescent="0.25">
      <c r="B5531" s="172">
        <v>5520</v>
      </c>
      <c r="C5531" s="180"/>
      <c r="D5531" s="181"/>
      <c r="E5531" s="180"/>
      <c r="F5531" s="182"/>
    </row>
    <row r="5532" spans="2:6" x14ac:dyDescent="0.25">
      <c r="B5532" s="176">
        <v>5521</v>
      </c>
      <c r="C5532" s="177"/>
      <c r="D5532" s="178"/>
      <c r="E5532" s="177"/>
      <c r="F5532" s="179"/>
    </row>
    <row r="5533" spans="2:6" x14ac:dyDescent="0.25">
      <c r="B5533" s="172">
        <v>5522</v>
      </c>
      <c r="C5533" s="180"/>
      <c r="D5533" s="181"/>
      <c r="E5533" s="180"/>
      <c r="F5533" s="182"/>
    </row>
    <row r="5534" spans="2:6" x14ac:dyDescent="0.25">
      <c r="B5534" s="176">
        <v>5523</v>
      </c>
      <c r="C5534" s="177"/>
      <c r="D5534" s="178"/>
      <c r="E5534" s="177"/>
      <c r="F5534" s="179"/>
    </row>
    <row r="5535" spans="2:6" x14ac:dyDescent="0.25">
      <c r="B5535" s="172">
        <v>5524</v>
      </c>
      <c r="C5535" s="180"/>
      <c r="D5535" s="181"/>
      <c r="E5535" s="180"/>
      <c r="F5535" s="182"/>
    </row>
    <row r="5536" spans="2:6" x14ac:dyDescent="0.25">
      <c r="B5536" s="176">
        <v>5525</v>
      </c>
      <c r="C5536" s="177"/>
      <c r="D5536" s="178"/>
      <c r="E5536" s="177"/>
      <c r="F5536" s="179"/>
    </row>
    <row r="5537" spans="2:6" x14ac:dyDescent="0.25">
      <c r="B5537" s="172">
        <v>5526</v>
      </c>
      <c r="C5537" s="180"/>
      <c r="D5537" s="181"/>
      <c r="E5537" s="180"/>
      <c r="F5537" s="182"/>
    </row>
    <row r="5538" spans="2:6" x14ac:dyDescent="0.25">
      <c r="B5538" s="176">
        <v>5527</v>
      </c>
      <c r="C5538" s="177"/>
      <c r="D5538" s="178"/>
      <c r="E5538" s="177"/>
      <c r="F5538" s="179"/>
    </row>
    <row r="5539" spans="2:6" x14ac:dyDescent="0.25">
      <c r="B5539" s="172">
        <v>5528</v>
      </c>
      <c r="C5539" s="180"/>
      <c r="D5539" s="181"/>
      <c r="E5539" s="180"/>
      <c r="F5539" s="182"/>
    </row>
    <row r="5540" spans="2:6" x14ac:dyDescent="0.25">
      <c r="B5540" s="176">
        <v>5529</v>
      </c>
      <c r="C5540" s="177"/>
      <c r="D5540" s="178"/>
      <c r="E5540" s="177"/>
      <c r="F5540" s="179"/>
    </row>
    <row r="5541" spans="2:6" x14ac:dyDescent="0.25">
      <c r="B5541" s="172">
        <v>5530</v>
      </c>
      <c r="C5541" s="180"/>
      <c r="D5541" s="181"/>
      <c r="E5541" s="180"/>
      <c r="F5541" s="182"/>
    </row>
    <row r="5542" spans="2:6" x14ac:dyDescent="0.25">
      <c r="B5542" s="176">
        <v>5531</v>
      </c>
      <c r="C5542" s="177"/>
      <c r="D5542" s="178"/>
      <c r="E5542" s="177"/>
      <c r="F5542" s="179"/>
    </row>
    <row r="5543" spans="2:6" x14ac:dyDescent="0.25">
      <c r="B5543" s="172">
        <v>5532</v>
      </c>
      <c r="C5543" s="180"/>
      <c r="D5543" s="181"/>
      <c r="E5543" s="180"/>
      <c r="F5543" s="182"/>
    </row>
    <row r="5544" spans="2:6" x14ac:dyDescent="0.25">
      <c r="B5544" s="176">
        <v>5533</v>
      </c>
      <c r="C5544" s="177"/>
      <c r="D5544" s="178"/>
      <c r="E5544" s="177"/>
      <c r="F5544" s="179"/>
    </row>
    <row r="5545" spans="2:6" x14ac:dyDescent="0.25">
      <c r="B5545" s="172">
        <v>5534</v>
      </c>
      <c r="C5545" s="180"/>
      <c r="D5545" s="181"/>
      <c r="E5545" s="180"/>
      <c r="F5545" s="182"/>
    </row>
    <row r="5546" spans="2:6" x14ac:dyDescent="0.25">
      <c r="B5546" s="176">
        <v>5535</v>
      </c>
      <c r="C5546" s="177"/>
      <c r="D5546" s="178"/>
      <c r="E5546" s="177"/>
      <c r="F5546" s="179"/>
    </row>
    <row r="5547" spans="2:6" x14ac:dyDescent="0.25">
      <c r="B5547" s="172">
        <v>5536</v>
      </c>
      <c r="C5547" s="180"/>
      <c r="D5547" s="181"/>
      <c r="E5547" s="180"/>
      <c r="F5547" s="182"/>
    </row>
    <row r="5548" spans="2:6" x14ac:dyDescent="0.25">
      <c r="B5548" s="176">
        <v>5537</v>
      </c>
      <c r="C5548" s="177"/>
      <c r="D5548" s="178"/>
      <c r="E5548" s="177"/>
      <c r="F5548" s="179"/>
    </row>
    <row r="5549" spans="2:6" x14ac:dyDescent="0.25">
      <c r="B5549" s="172">
        <v>5538</v>
      </c>
      <c r="C5549" s="180"/>
      <c r="D5549" s="181"/>
      <c r="E5549" s="180"/>
      <c r="F5549" s="182"/>
    </row>
    <row r="5550" spans="2:6" x14ac:dyDescent="0.25">
      <c r="B5550" s="176">
        <v>5539</v>
      </c>
      <c r="C5550" s="177"/>
      <c r="D5550" s="178"/>
      <c r="E5550" s="177"/>
      <c r="F5550" s="179"/>
    </row>
    <row r="5551" spans="2:6" x14ac:dyDescent="0.25">
      <c r="B5551" s="172">
        <v>5540</v>
      </c>
      <c r="C5551" s="180"/>
      <c r="D5551" s="181"/>
      <c r="E5551" s="180"/>
      <c r="F5551" s="182"/>
    </row>
    <row r="5552" spans="2:6" x14ac:dyDescent="0.25">
      <c r="B5552" s="176">
        <v>5541</v>
      </c>
      <c r="C5552" s="177"/>
      <c r="D5552" s="178"/>
      <c r="E5552" s="177"/>
      <c r="F5552" s="179"/>
    </row>
    <row r="5553" spans="2:6" x14ac:dyDescent="0.25">
      <c r="B5553" s="172">
        <v>5542</v>
      </c>
      <c r="C5553" s="180"/>
      <c r="D5553" s="181"/>
      <c r="E5553" s="180"/>
      <c r="F5553" s="182"/>
    </row>
    <row r="5554" spans="2:6" x14ac:dyDescent="0.25">
      <c r="B5554" s="176">
        <v>5543</v>
      </c>
      <c r="C5554" s="177"/>
      <c r="D5554" s="178"/>
      <c r="E5554" s="177"/>
      <c r="F5554" s="179"/>
    </row>
    <row r="5555" spans="2:6" x14ac:dyDescent="0.25">
      <c r="B5555" s="172">
        <v>5544</v>
      </c>
      <c r="C5555" s="180"/>
      <c r="D5555" s="181"/>
      <c r="E5555" s="180"/>
      <c r="F5555" s="182"/>
    </row>
    <row r="5556" spans="2:6" x14ac:dyDescent="0.25">
      <c r="B5556" s="176">
        <v>5545</v>
      </c>
      <c r="C5556" s="177"/>
      <c r="D5556" s="178"/>
      <c r="E5556" s="177"/>
      <c r="F5556" s="179"/>
    </row>
    <row r="5557" spans="2:6" x14ac:dyDescent="0.25">
      <c r="B5557" s="172">
        <v>5546</v>
      </c>
      <c r="C5557" s="180"/>
      <c r="D5557" s="181"/>
      <c r="E5557" s="180"/>
      <c r="F5557" s="182"/>
    </row>
    <row r="5558" spans="2:6" x14ac:dyDescent="0.25">
      <c r="B5558" s="176">
        <v>5547</v>
      </c>
      <c r="C5558" s="177"/>
      <c r="D5558" s="178"/>
      <c r="E5558" s="177"/>
      <c r="F5558" s="179"/>
    </row>
    <row r="5559" spans="2:6" x14ac:dyDescent="0.25">
      <c r="B5559" s="172">
        <v>5548</v>
      </c>
      <c r="C5559" s="180"/>
      <c r="D5559" s="181"/>
      <c r="E5559" s="180"/>
      <c r="F5559" s="182"/>
    </row>
    <row r="5560" spans="2:6" x14ac:dyDescent="0.25">
      <c r="B5560" s="176">
        <v>5549</v>
      </c>
      <c r="C5560" s="177"/>
      <c r="D5560" s="178"/>
      <c r="E5560" s="177"/>
      <c r="F5560" s="179"/>
    </row>
    <row r="5561" spans="2:6" x14ac:dyDescent="0.25">
      <c r="B5561" s="172">
        <v>5550</v>
      </c>
      <c r="C5561" s="180"/>
      <c r="D5561" s="181"/>
      <c r="E5561" s="180"/>
      <c r="F5561" s="182"/>
    </row>
    <row r="5562" spans="2:6" x14ac:dyDescent="0.25">
      <c r="B5562" s="176">
        <v>5551</v>
      </c>
      <c r="C5562" s="177"/>
      <c r="D5562" s="178"/>
      <c r="E5562" s="177"/>
      <c r="F5562" s="179"/>
    </row>
    <row r="5563" spans="2:6" x14ac:dyDescent="0.25">
      <c r="B5563" s="172">
        <v>5552</v>
      </c>
      <c r="C5563" s="180"/>
      <c r="D5563" s="181"/>
      <c r="E5563" s="180"/>
      <c r="F5563" s="182"/>
    </row>
    <row r="5564" spans="2:6" x14ac:dyDescent="0.25">
      <c r="B5564" s="176">
        <v>5553</v>
      </c>
      <c r="C5564" s="177"/>
      <c r="D5564" s="178"/>
      <c r="E5564" s="177"/>
      <c r="F5564" s="179"/>
    </row>
    <row r="5565" spans="2:6" x14ac:dyDescent="0.25">
      <c r="B5565" s="172">
        <v>5554</v>
      </c>
      <c r="C5565" s="180"/>
      <c r="D5565" s="181"/>
      <c r="E5565" s="180"/>
      <c r="F5565" s="182"/>
    </row>
    <row r="5566" spans="2:6" x14ac:dyDescent="0.25">
      <c r="B5566" s="176">
        <v>5555</v>
      </c>
      <c r="C5566" s="177"/>
      <c r="D5566" s="178"/>
      <c r="E5566" s="177"/>
      <c r="F5566" s="179"/>
    </row>
    <row r="5567" spans="2:6" x14ac:dyDescent="0.25">
      <c r="B5567" s="172">
        <v>5556</v>
      </c>
      <c r="C5567" s="180"/>
      <c r="D5567" s="181"/>
      <c r="E5567" s="180"/>
      <c r="F5567" s="182"/>
    </row>
    <row r="5568" spans="2:6" x14ac:dyDescent="0.25">
      <c r="B5568" s="176">
        <v>5557</v>
      </c>
      <c r="C5568" s="177"/>
      <c r="D5568" s="178"/>
      <c r="E5568" s="177"/>
      <c r="F5568" s="179"/>
    </row>
    <row r="5569" spans="2:6" x14ac:dyDescent="0.25">
      <c r="B5569" s="172">
        <v>5558</v>
      </c>
      <c r="C5569" s="180"/>
      <c r="D5569" s="181"/>
      <c r="E5569" s="180"/>
      <c r="F5569" s="182"/>
    </row>
    <row r="5570" spans="2:6" x14ac:dyDescent="0.25">
      <c r="B5570" s="176">
        <v>5559</v>
      </c>
      <c r="C5570" s="177"/>
      <c r="D5570" s="178"/>
      <c r="E5570" s="177"/>
      <c r="F5570" s="179"/>
    </row>
    <row r="5571" spans="2:6" x14ac:dyDescent="0.25">
      <c r="B5571" s="172">
        <v>5560</v>
      </c>
      <c r="C5571" s="180"/>
      <c r="D5571" s="181"/>
      <c r="E5571" s="180"/>
      <c r="F5571" s="182"/>
    </row>
    <row r="5572" spans="2:6" x14ac:dyDescent="0.25">
      <c r="B5572" s="176">
        <v>5561</v>
      </c>
      <c r="C5572" s="177"/>
      <c r="D5572" s="178"/>
      <c r="E5572" s="177"/>
      <c r="F5572" s="179"/>
    </row>
    <row r="5573" spans="2:6" x14ac:dyDescent="0.25">
      <c r="B5573" s="172">
        <v>5562</v>
      </c>
      <c r="C5573" s="180"/>
      <c r="D5573" s="181"/>
      <c r="E5573" s="180"/>
      <c r="F5573" s="182"/>
    </row>
    <row r="5574" spans="2:6" x14ac:dyDescent="0.25">
      <c r="B5574" s="176">
        <v>5563</v>
      </c>
      <c r="C5574" s="177"/>
      <c r="D5574" s="178"/>
      <c r="E5574" s="177"/>
      <c r="F5574" s="179"/>
    </row>
    <row r="5575" spans="2:6" x14ac:dyDescent="0.25">
      <c r="B5575" s="172">
        <v>5564</v>
      </c>
      <c r="C5575" s="180"/>
      <c r="D5575" s="181"/>
      <c r="E5575" s="180"/>
      <c r="F5575" s="182"/>
    </row>
    <row r="5576" spans="2:6" x14ac:dyDescent="0.25">
      <c r="B5576" s="176">
        <v>5565</v>
      </c>
      <c r="C5576" s="177"/>
      <c r="D5576" s="178"/>
      <c r="E5576" s="177"/>
      <c r="F5576" s="179"/>
    </row>
    <row r="5577" spans="2:6" x14ac:dyDescent="0.25">
      <c r="B5577" s="172">
        <v>5566</v>
      </c>
      <c r="C5577" s="180"/>
      <c r="D5577" s="181"/>
      <c r="E5577" s="180"/>
      <c r="F5577" s="182"/>
    </row>
    <row r="5578" spans="2:6" x14ac:dyDescent="0.25">
      <c r="B5578" s="176">
        <v>5567</v>
      </c>
      <c r="C5578" s="177"/>
      <c r="D5578" s="178"/>
      <c r="E5578" s="177"/>
      <c r="F5578" s="179"/>
    </row>
    <row r="5579" spans="2:6" x14ac:dyDescent="0.25">
      <c r="B5579" s="172">
        <v>5568</v>
      </c>
      <c r="C5579" s="180"/>
      <c r="D5579" s="181"/>
      <c r="E5579" s="180"/>
      <c r="F5579" s="182"/>
    </row>
    <row r="5580" spans="2:6" x14ac:dyDescent="0.25">
      <c r="B5580" s="176">
        <v>5569</v>
      </c>
      <c r="C5580" s="177"/>
      <c r="D5580" s="178"/>
      <c r="E5580" s="177"/>
      <c r="F5580" s="179"/>
    </row>
    <row r="5581" spans="2:6" x14ac:dyDescent="0.25">
      <c r="B5581" s="172">
        <v>5570</v>
      </c>
      <c r="C5581" s="180"/>
      <c r="D5581" s="181"/>
      <c r="E5581" s="180"/>
      <c r="F5581" s="182"/>
    </row>
    <row r="5582" spans="2:6" x14ac:dyDescent="0.25">
      <c r="B5582" s="176">
        <v>5571</v>
      </c>
      <c r="C5582" s="177"/>
      <c r="D5582" s="178"/>
      <c r="E5582" s="177"/>
      <c r="F5582" s="179"/>
    </row>
    <row r="5583" spans="2:6" x14ac:dyDescent="0.25">
      <c r="B5583" s="172">
        <v>5572</v>
      </c>
      <c r="C5583" s="180"/>
      <c r="D5583" s="181"/>
      <c r="E5583" s="180"/>
      <c r="F5583" s="182"/>
    </row>
    <row r="5584" spans="2:6" x14ac:dyDescent="0.25">
      <c r="B5584" s="176">
        <v>5573</v>
      </c>
      <c r="C5584" s="177"/>
      <c r="D5584" s="178"/>
      <c r="E5584" s="177"/>
      <c r="F5584" s="179"/>
    </row>
    <row r="5585" spans="2:6" x14ac:dyDescent="0.25">
      <c r="B5585" s="172">
        <v>5574</v>
      </c>
      <c r="C5585" s="180"/>
      <c r="D5585" s="181"/>
      <c r="E5585" s="180"/>
      <c r="F5585" s="182"/>
    </row>
    <row r="5586" spans="2:6" x14ac:dyDescent="0.25">
      <c r="B5586" s="176">
        <v>5575</v>
      </c>
      <c r="C5586" s="177"/>
      <c r="D5586" s="178"/>
      <c r="E5586" s="177"/>
      <c r="F5586" s="179"/>
    </row>
    <row r="5587" spans="2:6" x14ac:dyDescent="0.25">
      <c r="B5587" s="172">
        <v>5576</v>
      </c>
      <c r="C5587" s="180"/>
      <c r="D5587" s="181"/>
      <c r="E5587" s="180"/>
      <c r="F5587" s="182"/>
    </row>
    <row r="5588" spans="2:6" x14ac:dyDescent="0.25">
      <c r="B5588" s="176">
        <v>5577</v>
      </c>
      <c r="C5588" s="177"/>
      <c r="D5588" s="178"/>
      <c r="E5588" s="177"/>
      <c r="F5588" s="179"/>
    </row>
    <row r="5589" spans="2:6" x14ac:dyDescent="0.25">
      <c r="B5589" s="172">
        <v>5578</v>
      </c>
      <c r="C5589" s="180"/>
      <c r="D5589" s="181"/>
      <c r="E5589" s="180"/>
      <c r="F5589" s="182"/>
    </row>
    <row r="5590" spans="2:6" x14ac:dyDescent="0.25">
      <c r="B5590" s="176">
        <v>5579</v>
      </c>
      <c r="C5590" s="177"/>
      <c r="D5590" s="178"/>
      <c r="E5590" s="177"/>
      <c r="F5590" s="179"/>
    </row>
    <row r="5591" spans="2:6" x14ac:dyDescent="0.25">
      <c r="B5591" s="172">
        <v>5580</v>
      </c>
      <c r="C5591" s="180"/>
      <c r="D5591" s="181"/>
      <c r="E5591" s="180"/>
      <c r="F5591" s="182"/>
    </row>
    <row r="5592" spans="2:6" x14ac:dyDescent="0.25">
      <c r="B5592" s="176">
        <v>5581</v>
      </c>
      <c r="C5592" s="177"/>
      <c r="D5592" s="178"/>
      <c r="E5592" s="177"/>
      <c r="F5592" s="179"/>
    </row>
    <row r="5593" spans="2:6" x14ac:dyDescent="0.25">
      <c r="B5593" s="172">
        <v>5582</v>
      </c>
      <c r="C5593" s="180"/>
      <c r="D5593" s="181"/>
      <c r="E5593" s="180"/>
      <c r="F5593" s="182"/>
    </row>
    <row r="5594" spans="2:6" x14ac:dyDescent="0.25">
      <c r="B5594" s="176">
        <v>5583</v>
      </c>
      <c r="C5594" s="177"/>
      <c r="D5594" s="178"/>
      <c r="E5594" s="177"/>
      <c r="F5594" s="179"/>
    </row>
    <row r="5595" spans="2:6" x14ac:dyDescent="0.25">
      <c r="B5595" s="172">
        <v>5584</v>
      </c>
      <c r="C5595" s="180"/>
      <c r="D5595" s="181"/>
      <c r="E5595" s="180"/>
      <c r="F5595" s="182"/>
    </row>
    <row r="5596" spans="2:6" x14ac:dyDescent="0.25">
      <c r="B5596" s="176">
        <v>5585</v>
      </c>
      <c r="C5596" s="177"/>
      <c r="D5596" s="178"/>
      <c r="E5596" s="177"/>
      <c r="F5596" s="179"/>
    </row>
    <row r="5597" spans="2:6" x14ac:dyDescent="0.25">
      <c r="B5597" s="172">
        <v>5586</v>
      </c>
      <c r="C5597" s="180"/>
      <c r="D5597" s="181"/>
      <c r="E5597" s="180"/>
      <c r="F5597" s="182"/>
    </row>
    <row r="5598" spans="2:6" x14ac:dyDescent="0.25">
      <c r="B5598" s="176">
        <v>5587</v>
      </c>
      <c r="C5598" s="177"/>
      <c r="D5598" s="178"/>
      <c r="E5598" s="177"/>
      <c r="F5598" s="179"/>
    </row>
    <row r="5599" spans="2:6" x14ac:dyDescent="0.25">
      <c r="B5599" s="172">
        <v>5588</v>
      </c>
      <c r="C5599" s="180"/>
      <c r="D5599" s="181"/>
      <c r="E5599" s="180"/>
      <c r="F5599" s="182"/>
    </row>
    <row r="5600" spans="2:6" x14ac:dyDescent="0.25">
      <c r="B5600" s="176">
        <v>5589</v>
      </c>
      <c r="C5600" s="177"/>
      <c r="D5600" s="178"/>
      <c r="E5600" s="177"/>
      <c r="F5600" s="179"/>
    </row>
    <row r="5601" spans="2:6" x14ac:dyDescent="0.25">
      <c r="B5601" s="172">
        <v>5590</v>
      </c>
      <c r="C5601" s="180"/>
      <c r="D5601" s="181"/>
      <c r="E5601" s="180"/>
      <c r="F5601" s="182"/>
    </row>
    <row r="5602" spans="2:6" x14ac:dyDescent="0.25">
      <c r="B5602" s="176">
        <v>5591</v>
      </c>
      <c r="C5602" s="177"/>
      <c r="D5602" s="178"/>
      <c r="E5602" s="177"/>
      <c r="F5602" s="179"/>
    </row>
    <row r="5603" spans="2:6" x14ac:dyDescent="0.25">
      <c r="B5603" s="172">
        <v>5592</v>
      </c>
      <c r="C5603" s="180"/>
      <c r="D5603" s="181"/>
      <c r="E5603" s="180"/>
      <c r="F5603" s="182"/>
    </row>
    <row r="5604" spans="2:6" x14ac:dyDescent="0.25">
      <c r="B5604" s="176">
        <v>5593</v>
      </c>
      <c r="C5604" s="177"/>
      <c r="D5604" s="178"/>
      <c r="E5604" s="177"/>
      <c r="F5604" s="179"/>
    </row>
    <row r="5605" spans="2:6" x14ac:dyDescent="0.25">
      <c r="B5605" s="172">
        <v>5594</v>
      </c>
      <c r="C5605" s="180"/>
      <c r="D5605" s="181"/>
      <c r="E5605" s="180"/>
      <c r="F5605" s="182"/>
    </row>
    <row r="5606" spans="2:6" x14ac:dyDescent="0.25">
      <c r="B5606" s="176">
        <v>5595</v>
      </c>
      <c r="C5606" s="177"/>
      <c r="D5606" s="178"/>
      <c r="E5606" s="177"/>
      <c r="F5606" s="179"/>
    </row>
    <row r="5607" spans="2:6" x14ac:dyDescent="0.25">
      <c r="B5607" s="172">
        <v>5596</v>
      </c>
      <c r="C5607" s="180"/>
      <c r="D5607" s="181"/>
      <c r="E5607" s="180"/>
      <c r="F5607" s="182"/>
    </row>
    <row r="5608" spans="2:6" x14ac:dyDescent="0.25">
      <c r="B5608" s="176">
        <v>5597</v>
      </c>
      <c r="C5608" s="177"/>
      <c r="D5608" s="178"/>
      <c r="E5608" s="177"/>
      <c r="F5608" s="179"/>
    </row>
    <row r="5609" spans="2:6" x14ac:dyDescent="0.25">
      <c r="B5609" s="172">
        <v>5598</v>
      </c>
      <c r="C5609" s="180"/>
      <c r="D5609" s="181"/>
      <c r="E5609" s="180"/>
      <c r="F5609" s="182"/>
    </row>
    <row r="5610" spans="2:6" x14ac:dyDescent="0.25">
      <c r="B5610" s="176">
        <v>5599</v>
      </c>
      <c r="C5610" s="177"/>
      <c r="D5610" s="178"/>
      <c r="E5610" s="177"/>
      <c r="F5610" s="179"/>
    </row>
    <row r="5611" spans="2:6" x14ac:dyDescent="0.25">
      <c r="B5611" s="172">
        <v>5600</v>
      </c>
      <c r="C5611" s="180"/>
      <c r="D5611" s="181"/>
      <c r="E5611" s="180"/>
      <c r="F5611" s="182"/>
    </row>
    <row r="5612" spans="2:6" x14ac:dyDescent="0.25">
      <c r="B5612" s="176">
        <v>5601</v>
      </c>
      <c r="C5612" s="177"/>
      <c r="D5612" s="178"/>
      <c r="E5612" s="177"/>
      <c r="F5612" s="179"/>
    </row>
    <row r="5613" spans="2:6" x14ac:dyDescent="0.25">
      <c r="B5613" s="172">
        <v>5602</v>
      </c>
      <c r="C5613" s="180"/>
      <c r="D5613" s="181"/>
      <c r="E5613" s="180"/>
      <c r="F5613" s="182"/>
    </row>
    <row r="5614" spans="2:6" x14ac:dyDescent="0.25">
      <c r="B5614" s="176">
        <v>5603</v>
      </c>
      <c r="C5614" s="177"/>
      <c r="D5614" s="178"/>
      <c r="E5614" s="177"/>
      <c r="F5614" s="179"/>
    </row>
    <row r="5615" spans="2:6" x14ac:dyDescent="0.25">
      <c r="B5615" s="172">
        <v>5604</v>
      </c>
      <c r="C5615" s="180"/>
      <c r="D5615" s="181"/>
      <c r="E5615" s="180"/>
      <c r="F5615" s="182"/>
    </row>
    <row r="5616" spans="2:6" x14ac:dyDescent="0.25">
      <c r="B5616" s="176">
        <v>5605</v>
      </c>
      <c r="C5616" s="177"/>
      <c r="D5616" s="178"/>
      <c r="E5616" s="177"/>
      <c r="F5616" s="179"/>
    </row>
    <row r="5617" spans="2:6" x14ac:dyDescent="0.25">
      <c r="B5617" s="172">
        <v>5606</v>
      </c>
      <c r="C5617" s="180"/>
      <c r="D5617" s="181"/>
      <c r="E5617" s="180"/>
      <c r="F5617" s="182"/>
    </row>
    <row r="5618" spans="2:6" x14ac:dyDescent="0.25">
      <c r="B5618" s="176">
        <v>5607</v>
      </c>
      <c r="C5618" s="177"/>
      <c r="D5618" s="178"/>
      <c r="E5618" s="177"/>
      <c r="F5618" s="179"/>
    </row>
    <row r="5619" spans="2:6" x14ac:dyDescent="0.25">
      <c r="B5619" s="172">
        <v>5608</v>
      </c>
      <c r="C5619" s="180"/>
      <c r="D5619" s="181"/>
      <c r="E5619" s="180"/>
      <c r="F5619" s="182"/>
    </row>
    <row r="5620" spans="2:6" x14ac:dyDescent="0.25">
      <c r="B5620" s="176">
        <v>5609</v>
      </c>
      <c r="C5620" s="177"/>
      <c r="D5620" s="178"/>
      <c r="E5620" s="177"/>
      <c r="F5620" s="179"/>
    </row>
    <row r="5621" spans="2:6" x14ac:dyDescent="0.25">
      <c r="B5621" s="172">
        <v>5610</v>
      </c>
      <c r="C5621" s="180"/>
      <c r="D5621" s="181"/>
      <c r="E5621" s="180"/>
      <c r="F5621" s="182"/>
    </row>
    <row r="5622" spans="2:6" x14ac:dyDescent="0.25">
      <c r="B5622" s="176">
        <v>5611</v>
      </c>
      <c r="C5622" s="177"/>
      <c r="D5622" s="178"/>
      <c r="E5622" s="177"/>
      <c r="F5622" s="179"/>
    </row>
    <row r="5623" spans="2:6" x14ac:dyDescent="0.25">
      <c r="B5623" s="172">
        <v>5612</v>
      </c>
      <c r="C5623" s="180"/>
      <c r="D5623" s="181"/>
      <c r="E5623" s="180"/>
      <c r="F5623" s="182"/>
    </row>
    <row r="5624" spans="2:6" x14ac:dyDescent="0.25">
      <c r="B5624" s="176">
        <v>5613</v>
      </c>
      <c r="C5624" s="177"/>
      <c r="D5624" s="178"/>
      <c r="E5624" s="177"/>
      <c r="F5624" s="179"/>
    </row>
    <row r="5625" spans="2:6" x14ac:dyDescent="0.25">
      <c r="B5625" s="172">
        <v>5614</v>
      </c>
      <c r="C5625" s="180"/>
      <c r="D5625" s="181"/>
      <c r="E5625" s="180"/>
      <c r="F5625" s="182"/>
    </row>
    <row r="5626" spans="2:6" x14ac:dyDescent="0.25">
      <c r="B5626" s="176">
        <v>5615</v>
      </c>
      <c r="C5626" s="177"/>
      <c r="D5626" s="178"/>
      <c r="E5626" s="177"/>
      <c r="F5626" s="179"/>
    </row>
    <row r="5627" spans="2:6" x14ac:dyDescent="0.25">
      <c r="B5627" s="172">
        <v>5616</v>
      </c>
      <c r="C5627" s="180"/>
      <c r="D5627" s="181"/>
      <c r="E5627" s="180"/>
      <c r="F5627" s="182"/>
    </row>
    <row r="5628" spans="2:6" x14ac:dyDescent="0.25">
      <c r="B5628" s="176">
        <v>5617</v>
      </c>
      <c r="C5628" s="177"/>
      <c r="D5628" s="178"/>
      <c r="E5628" s="177"/>
      <c r="F5628" s="179"/>
    </row>
    <row r="5629" spans="2:6" x14ac:dyDescent="0.25">
      <c r="B5629" s="172">
        <v>5618</v>
      </c>
      <c r="C5629" s="180"/>
      <c r="D5629" s="181"/>
      <c r="E5629" s="180"/>
      <c r="F5629" s="182"/>
    </row>
    <row r="5630" spans="2:6" x14ac:dyDescent="0.25">
      <c r="B5630" s="176">
        <v>5619</v>
      </c>
      <c r="C5630" s="177"/>
      <c r="D5630" s="178"/>
      <c r="E5630" s="177"/>
      <c r="F5630" s="179"/>
    </row>
    <row r="5631" spans="2:6" x14ac:dyDescent="0.25">
      <c r="B5631" s="172">
        <v>5620</v>
      </c>
      <c r="C5631" s="180"/>
      <c r="D5631" s="181"/>
      <c r="E5631" s="180"/>
      <c r="F5631" s="182"/>
    </row>
    <row r="5632" spans="2:6" x14ac:dyDescent="0.25">
      <c r="B5632" s="176">
        <v>5621</v>
      </c>
      <c r="C5632" s="177"/>
      <c r="D5632" s="178"/>
      <c r="E5632" s="177"/>
      <c r="F5632" s="179"/>
    </row>
    <row r="5633" spans="2:6" x14ac:dyDescent="0.25">
      <c r="B5633" s="172">
        <v>5622</v>
      </c>
      <c r="C5633" s="180"/>
      <c r="D5633" s="181"/>
      <c r="E5633" s="180"/>
      <c r="F5633" s="182"/>
    </row>
    <row r="5634" spans="2:6" x14ac:dyDescent="0.25">
      <c r="B5634" s="176">
        <v>5623</v>
      </c>
      <c r="C5634" s="177"/>
      <c r="D5634" s="178"/>
      <c r="E5634" s="177"/>
      <c r="F5634" s="179"/>
    </row>
    <row r="5635" spans="2:6" x14ac:dyDescent="0.25">
      <c r="B5635" s="172">
        <v>5624</v>
      </c>
      <c r="C5635" s="180"/>
      <c r="D5635" s="181"/>
      <c r="E5635" s="180"/>
      <c r="F5635" s="182"/>
    </row>
    <row r="5636" spans="2:6" x14ac:dyDescent="0.25">
      <c r="B5636" s="176">
        <v>5625</v>
      </c>
      <c r="C5636" s="177"/>
      <c r="D5636" s="178"/>
      <c r="E5636" s="177"/>
      <c r="F5636" s="179"/>
    </row>
    <row r="5637" spans="2:6" x14ac:dyDescent="0.25">
      <c r="B5637" s="172">
        <v>5626</v>
      </c>
      <c r="C5637" s="180"/>
      <c r="D5637" s="181"/>
      <c r="E5637" s="180"/>
      <c r="F5637" s="182"/>
    </row>
    <row r="5638" spans="2:6" x14ac:dyDescent="0.25">
      <c r="B5638" s="176">
        <v>5627</v>
      </c>
      <c r="C5638" s="177"/>
      <c r="D5638" s="178"/>
      <c r="E5638" s="177"/>
      <c r="F5638" s="179"/>
    </row>
    <row r="5639" spans="2:6" x14ac:dyDescent="0.25">
      <c r="B5639" s="172">
        <v>5628</v>
      </c>
      <c r="C5639" s="180"/>
      <c r="D5639" s="181"/>
      <c r="E5639" s="180"/>
      <c r="F5639" s="182"/>
    </row>
    <row r="5640" spans="2:6" x14ac:dyDescent="0.25">
      <c r="B5640" s="176">
        <v>5629</v>
      </c>
      <c r="C5640" s="177"/>
      <c r="D5640" s="178"/>
      <c r="E5640" s="177"/>
      <c r="F5640" s="179"/>
    </row>
    <row r="5641" spans="2:6" x14ac:dyDescent="0.25">
      <c r="B5641" s="172">
        <v>5630</v>
      </c>
      <c r="C5641" s="180"/>
      <c r="D5641" s="181"/>
      <c r="E5641" s="180"/>
      <c r="F5641" s="182"/>
    </row>
    <row r="5642" spans="2:6" x14ac:dyDescent="0.25">
      <c r="B5642" s="176">
        <v>5631</v>
      </c>
      <c r="C5642" s="177"/>
      <c r="D5642" s="178"/>
      <c r="E5642" s="177"/>
      <c r="F5642" s="179"/>
    </row>
    <row r="5643" spans="2:6" x14ac:dyDescent="0.25">
      <c r="B5643" s="172">
        <v>5632</v>
      </c>
      <c r="C5643" s="180"/>
      <c r="D5643" s="181"/>
      <c r="E5643" s="180"/>
      <c r="F5643" s="182"/>
    </row>
    <row r="5644" spans="2:6" x14ac:dyDescent="0.25">
      <c r="B5644" s="176">
        <v>5633</v>
      </c>
      <c r="C5644" s="177"/>
      <c r="D5644" s="178"/>
      <c r="E5644" s="177"/>
      <c r="F5644" s="179"/>
    </row>
    <row r="5645" spans="2:6" x14ac:dyDescent="0.25">
      <c r="B5645" s="172">
        <v>5634</v>
      </c>
      <c r="C5645" s="180"/>
      <c r="D5645" s="181"/>
      <c r="E5645" s="180"/>
      <c r="F5645" s="182"/>
    </row>
    <row r="5646" spans="2:6" x14ac:dyDescent="0.25">
      <c r="B5646" s="176">
        <v>5635</v>
      </c>
      <c r="C5646" s="177"/>
      <c r="D5646" s="178"/>
      <c r="E5646" s="177"/>
      <c r="F5646" s="179"/>
    </row>
    <row r="5647" spans="2:6" x14ac:dyDescent="0.25">
      <c r="B5647" s="172">
        <v>5636</v>
      </c>
      <c r="C5647" s="180"/>
      <c r="D5647" s="181"/>
      <c r="E5647" s="180"/>
      <c r="F5647" s="182"/>
    </row>
    <row r="5648" spans="2:6" x14ac:dyDescent="0.25">
      <c r="B5648" s="176">
        <v>5637</v>
      </c>
      <c r="C5648" s="177"/>
      <c r="D5648" s="178"/>
      <c r="E5648" s="177"/>
      <c r="F5648" s="179"/>
    </row>
    <row r="5649" spans="2:6" x14ac:dyDescent="0.25">
      <c r="B5649" s="172">
        <v>5638</v>
      </c>
      <c r="C5649" s="180"/>
      <c r="D5649" s="181"/>
      <c r="E5649" s="180"/>
      <c r="F5649" s="182"/>
    </row>
    <row r="5650" spans="2:6" x14ac:dyDescent="0.25">
      <c r="B5650" s="176">
        <v>5639</v>
      </c>
      <c r="C5650" s="177"/>
      <c r="D5650" s="178"/>
      <c r="E5650" s="177"/>
      <c r="F5650" s="179"/>
    </row>
    <row r="5651" spans="2:6" x14ac:dyDescent="0.25">
      <c r="B5651" s="172">
        <v>5640</v>
      </c>
      <c r="C5651" s="180"/>
      <c r="D5651" s="181"/>
      <c r="E5651" s="180"/>
      <c r="F5651" s="182"/>
    </row>
    <row r="5652" spans="2:6" x14ac:dyDescent="0.25">
      <c r="B5652" s="176">
        <v>5641</v>
      </c>
      <c r="C5652" s="177"/>
      <c r="D5652" s="178"/>
      <c r="E5652" s="177"/>
      <c r="F5652" s="179"/>
    </row>
    <row r="5653" spans="2:6" x14ac:dyDescent="0.25">
      <c r="B5653" s="172">
        <v>5642</v>
      </c>
      <c r="C5653" s="180"/>
      <c r="D5653" s="181"/>
      <c r="E5653" s="180"/>
      <c r="F5653" s="182"/>
    </row>
    <row r="5654" spans="2:6" x14ac:dyDescent="0.25">
      <c r="B5654" s="176">
        <v>5643</v>
      </c>
      <c r="C5654" s="177"/>
      <c r="D5654" s="178"/>
      <c r="E5654" s="177"/>
      <c r="F5654" s="179"/>
    </row>
    <row r="5655" spans="2:6" x14ac:dyDescent="0.25">
      <c r="B5655" s="172">
        <v>5644</v>
      </c>
      <c r="C5655" s="180"/>
      <c r="D5655" s="181"/>
      <c r="E5655" s="180"/>
      <c r="F5655" s="182"/>
    </row>
    <row r="5656" spans="2:6" x14ac:dyDescent="0.25">
      <c r="B5656" s="176">
        <v>5645</v>
      </c>
      <c r="C5656" s="177"/>
      <c r="D5656" s="178"/>
      <c r="E5656" s="177"/>
      <c r="F5656" s="179"/>
    </row>
    <row r="5657" spans="2:6" x14ac:dyDescent="0.25">
      <c r="B5657" s="172">
        <v>5646</v>
      </c>
      <c r="C5657" s="180"/>
      <c r="D5657" s="181"/>
      <c r="E5657" s="180"/>
      <c r="F5657" s="182"/>
    </row>
    <row r="5658" spans="2:6" x14ac:dyDescent="0.25">
      <c r="B5658" s="176">
        <v>5647</v>
      </c>
      <c r="C5658" s="177"/>
      <c r="D5658" s="178"/>
      <c r="E5658" s="177"/>
      <c r="F5658" s="179"/>
    </row>
    <row r="5659" spans="2:6" x14ac:dyDescent="0.25">
      <c r="B5659" s="172">
        <v>5648</v>
      </c>
      <c r="C5659" s="180"/>
      <c r="D5659" s="181"/>
      <c r="E5659" s="180"/>
      <c r="F5659" s="182"/>
    </row>
    <row r="5660" spans="2:6" x14ac:dyDescent="0.25">
      <c r="B5660" s="176">
        <v>5649</v>
      </c>
      <c r="C5660" s="177"/>
      <c r="D5660" s="178"/>
      <c r="E5660" s="177"/>
      <c r="F5660" s="179"/>
    </row>
    <row r="5661" spans="2:6" x14ac:dyDescent="0.25">
      <c r="B5661" s="172">
        <v>5650</v>
      </c>
      <c r="C5661" s="180"/>
      <c r="D5661" s="181"/>
      <c r="E5661" s="180"/>
      <c r="F5661" s="182"/>
    </row>
    <row r="5662" spans="2:6" x14ac:dyDescent="0.25">
      <c r="B5662" s="176">
        <v>5651</v>
      </c>
      <c r="C5662" s="177"/>
      <c r="D5662" s="178"/>
      <c r="E5662" s="177"/>
      <c r="F5662" s="179"/>
    </row>
    <row r="5663" spans="2:6" x14ac:dyDescent="0.25">
      <c r="B5663" s="172">
        <v>5652</v>
      </c>
      <c r="C5663" s="180"/>
      <c r="D5663" s="181"/>
      <c r="E5663" s="180"/>
      <c r="F5663" s="182"/>
    </row>
    <row r="5664" spans="2:6" x14ac:dyDescent="0.25">
      <c r="B5664" s="176">
        <v>5653</v>
      </c>
      <c r="C5664" s="177"/>
      <c r="D5664" s="178"/>
      <c r="E5664" s="177"/>
      <c r="F5664" s="179"/>
    </row>
    <row r="5665" spans="2:6" x14ac:dyDescent="0.25">
      <c r="B5665" s="172">
        <v>5654</v>
      </c>
      <c r="C5665" s="180"/>
      <c r="D5665" s="181"/>
      <c r="E5665" s="180"/>
      <c r="F5665" s="182"/>
    </row>
    <row r="5666" spans="2:6" x14ac:dyDescent="0.25">
      <c r="B5666" s="176">
        <v>5655</v>
      </c>
      <c r="C5666" s="177"/>
      <c r="D5666" s="178"/>
      <c r="E5666" s="177"/>
      <c r="F5666" s="179"/>
    </row>
    <row r="5667" spans="2:6" x14ac:dyDescent="0.25">
      <c r="B5667" s="172">
        <v>5656</v>
      </c>
      <c r="C5667" s="180"/>
      <c r="D5667" s="181"/>
      <c r="E5667" s="180"/>
      <c r="F5667" s="182"/>
    </row>
    <row r="5668" spans="2:6" x14ac:dyDescent="0.25">
      <c r="B5668" s="176">
        <v>5657</v>
      </c>
      <c r="C5668" s="177"/>
      <c r="D5668" s="178"/>
      <c r="E5668" s="177"/>
      <c r="F5668" s="179"/>
    </row>
    <row r="5669" spans="2:6" x14ac:dyDescent="0.25">
      <c r="B5669" s="172">
        <v>5658</v>
      </c>
      <c r="C5669" s="180"/>
      <c r="D5669" s="181"/>
      <c r="E5669" s="180"/>
      <c r="F5669" s="182"/>
    </row>
    <row r="5670" spans="2:6" x14ac:dyDescent="0.25">
      <c r="B5670" s="176">
        <v>5659</v>
      </c>
      <c r="C5670" s="177"/>
      <c r="D5670" s="178"/>
      <c r="E5670" s="177"/>
      <c r="F5670" s="179"/>
    </row>
    <row r="5671" spans="2:6" x14ac:dyDescent="0.25">
      <c r="B5671" s="172">
        <v>5660</v>
      </c>
      <c r="C5671" s="180"/>
      <c r="D5671" s="181"/>
      <c r="E5671" s="180"/>
      <c r="F5671" s="182"/>
    </row>
    <row r="5672" spans="2:6" x14ac:dyDescent="0.25">
      <c r="B5672" s="176">
        <v>5661</v>
      </c>
      <c r="C5672" s="177"/>
      <c r="D5672" s="178"/>
      <c r="E5672" s="177"/>
      <c r="F5672" s="179"/>
    </row>
    <row r="5673" spans="2:6" x14ac:dyDescent="0.25">
      <c r="B5673" s="172">
        <v>5662</v>
      </c>
      <c r="C5673" s="180"/>
      <c r="D5673" s="181"/>
      <c r="E5673" s="180"/>
      <c r="F5673" s="182"/>
    </row>
    <row r="5674" spans="2:6" x14ac:dyDescent="0.25">
      <c r="B5674" s="176">
        <v>5663</v>
      </c>
      <c r="C5674" s="177"/>
      <c r="D5674" s="178"/>
      <c r="E5674" s="177"/>
      <c r="F5674" s="179"/>
    </row>
    <row r="5675" spans="2:6" x14ac:dyDescent="0.25">
      <c r="B5675" s="172">
        <v>5664</v>
      </c>
      <c r="C5675" s="180"/>
      <c r="D5675" s="181"/>
      <c r="E5675" s="180"/>
      <c r="F5675" s="182"/>
    </row>
    <row r="5676" spans="2:6" x14ac:dyDescent="0.25">
      <c r="B5676" s="176">
        <v>5665</v>
      </c>
      <c r="C5676" s="177"/>
      <c r="D5676" s="178"/>
      <c r="E5676" s="177"/>
      <c r="F5676" s="179"/>
    </row>
    <row r="5677" spans="2:6" x14ac:dyDescent="0.25">
      <c r="B5677" s="172">
        <v>5666</v>
      </c>
      <c r="C5677" s="180"/>
      <c r="D5677" s="181"/>
      <c r="E5677" s="180"/>
      <c r="F5677" s="182"/>
    </row>
    <row r="5678" spans="2:6" x14ac:dyDescent="0.25">
      <c r="B5678" s="176">
        <v>5667</v>
      </c>
      <c r="C5678" s="177"/>
      <c r="D5678" s="178"/>
      <c r="E5678" s="177"/>
      <c r="F5678" s="179"/>
    </row>
    <row r="5679" spans="2:6" x14ac:dyDescent="0.25">
      <c r="B5679" s="172">
        <v>5668</v>
      </c>
      <c r="C5679" s="180"/>
      <c r="D5679" s="181"/>
      <c r="E5679" s="180"/>
      <c r="F5679" s="182"/>
    </row>
    <row r="5680" spans="2:6" x14ac:dyDescent="0.25">
      <c r="B5680" s="176">
        <v>5669</v>
      </c>
      <c r="C5680" s="177"/>
      <c r="D5680" s="178"/>
      <c r="E5680" s="177"/>
      <c r="F5680" s="179"/>
    </row>
    <row r="5681" spans="2:6" x14ac:dyDescent="0.25">
      <c r="B5681" s="172">
        <v>5670</v>
      </c>
      <c r="C5681" s="180"/>
      <c r="D5681" s="181"/>
      <c r="E5681" s="180"/>
      <c r="F5681" s="182"/>
    </row>
    <row r="5682" spans="2:6" x14ac:dyDescent="0.25">
      <c r="B5682" s="176">
        <v>5671</v>
      </c>
      <c r="C5682" s="177"/>
      <c r="D5682" s="178"/>
      <c r="E5682" s="177"/>
      <c r="F5682" s="179"/>
    </row>
    <row r="5683" spans="2:6" x14ac:dyDescent="0.25">
      <c r="B5683" s="172">
        <v>5672</v>
      </c>
      <c r="C5683" s="180"/>
      <c r="D5683" s="181"/>
      <c r="E5683" s="180"/>
      <c r="F5683" s="182"/>
    </row>
    <row r="5684" spans="2:6" x14ac:dyDescent="0.25">
      <c r="B5684" s="176">
        <v>5673</v>
      </c>
      <c r="C5684" s="177"/>
      <c r="D5684" s="178"/>
      <c r="E5684" s="177"/>
      <c r="F5684" s="179"/>
    </row>
    <row r="5685" spans="2:6" x14ac:dyDescent="0.25">
      <c r="B5685" s="172">
        <v>5674</v>
      </c>
      <c r="C5685" s="180"/>
      <c r="D5685" s="181"/>
      <c r="E5685" s="180"/>
      <c r="F5685" s="182"/>
    </row>
    <row r="5686" spans="2:6" x14ac:dyDescent="0.25">
      <c r="B5686" s="176">
        <v>5675</v>
      </c>
      <c r="C5686" s="177"/>
      <c r="D5686" s="178"/>
      <c r="E5686" s="177"/>
      <c r="F5686" s="179"/>
    </row>
    <row r="5687" spans="2:6" x14ac:dyDescent="0.25">
      <c r="B5687" s="172">
        <v>5676</v>
      </c>
      <c r="C5687" s="180"/>
      <c r="D5687" s="181"/>
      <c r="E5687" s="180"/>
      <c r="F5687" s="182"/>
    </row>
    <row r="5688" spans="2:6" x14ac:dyDescent="0.25">
      <c r="B5688" s="176">
        <v>5677</v>
      </c>
      <c r="C5688" s="177"/>
      <c r="D5688" s="178"/>
      <c r="E5688" s="177"/>
      <c r="F5688" s="179"/>
    </row>
    <row r="5689" spans="2:6" x14ac:dyDescent="0.25">
      <c r="B5689" s="172">
        <v>5678</v>
      </c>
      <c r="C5689" s="180"/>
      <c r="D5689" s="181"/>
      <c r="E5689" s="180"/>
      <c r="F5689" s="182"/>
    </row>
    <row r="5690" spans="2:6" x14ac:dyDescent="0.25">
      <c r="B5690" s="176">
        <v>5679</v>
      </c>
      <c r="C5690" s="177"/>
      <c r="D5690" s="178"/>
      <c r="E5690" s="177"/>
      <c r="F5690" s="179"/>
    </row>
    <row r="5691" spans="2:6" x14ac:dyDescent="0.25">
      <c r="B5691" s="172">
        <v>5680</v>
      </c>
      <c r="C5691" s="180"/>
      <c r="D5691" s="181"/>
      <c r="E5691" s="180"/>
      <c r="F5691" s="182"/>
    </row>
    <row r="5692" spans="2:6" x14ac:dyDescent="0.25">
      <c r="B5692" s="176">
        <v>5681</v>
      </c>
      <c r="C5692" s="177"/>
      <c r="D5692" s="178"/>
      <c r="E5692" s="177"/>
      <c r="F5692" s="179"/>
    </row>
    <row r="5693" spans="2:6" x14ac:dyDescent="0.25">
      <c r="B5693" s="172">
        <v>5682</v>
      </c>
      <c r="C5693" s="180"/>
      <c r="D5693" s="181"/>
      <c r="E5693" s="180"/>
      <c r="F5693" s="182"/>
    </row>
    <row r="5694" spans="2:6" x14ac:dyDescent="0.25">
      <c r="B5694" s="176">
        <v>5683</v>
      </c>
      <c r="C5694" s="177"/>
      <c r="D5694" s="178"/>
      <c r="E5694" s="177"/>
      <c r="F5694" s="179"/>
    </row>
    <row r="5695" spans="2:6" x14ac:dyDescent="0.25">
      <c r="B5695" s="172">
        <v>5684</v>
      </c>
      <c r="C5695" s="180"/>
      <c r="D5695" s="181"/>
      <c r="E5695" s="180"/>
      <c r="F5695" s="182"/>
    </row>
    <row r="5696" spans="2:6" x14ac:dyDescent="0.25">
      <c r="B5696" s="176">
        <v>5685</v>
      </c>
      <c r="C5696" s="177"/>
      <c r="D5696" s="178"/>
      <c r="E5696" s="177"/>
      <c r="F5696" s="179"/>
    </row>
    <row r="5697" spans="2:6" x14ac:dyDescent="0.25">
      <c r="B5697" s="172">
        <v>5686</v>
      </c>
      <c r="C5697" s="180"/>
      <c r="D5697" s="181"/>
      <c r="E5697" s="180"/>
      <c r="F5697" s="182"/>
    </row>
    <row r="5698" spans="2:6" x14ac:dyDescent="0.25">
      <c r="B5698" s="176">
        <v>5687</v>
      </c>
      <c r="C5698" s="177"/>
      <c r="D5698" s="178"/>
      <c r="E5698" s="177"/>
      <c r="F5698" s="179"/>
    </row>
    <row r="5699" spans="2:6" x14ac:dyDescent="0.25">
      <c r="B5699" s="172">
        <v>5688</v>
      </c>
      <c r="C5699" s="180"/>
      <c r="D5699" s="181"/>
      <c r="E5699" s="180"/>
      <c r="F5699" s="182"/>
    </row>
    <row r="5700" spans="2:6" x14ac:dyDescent="0.25">
      <c r="B5700" s="176">
        <v>5689</v>
      </c>
      <c r="C5700" s="177"/>
      <c r="D5700" s="178"/>
      <c r="E5700" s="177"/>
      <c r="F5700" s="179"/>
    </row>
    <row r="5701" spans="2:6" x14ac:dyDescent="0.25">
      <c r="B5701" s="172">
        <v>5690</v>
      </c>
      <c r="C5701" s="180"/>
      <c r="D5701" s="181"/>
      <c r="E5701" s="180"/>
      <c r="F5701" s="182"/>
    </row>
    <row r="5702" spans="2:6" x14ac:dyDescent="0.25">
      <c r="B5702" s="176">
        <v>5691</v>
      </c>
      <c r="C5702" s="177"/>
      <c r="D5702" s="178"/>
      <c r="E5702" s="177"/>
      <c r="F5702" s="179"/>
    </row>
    <row r="5703" spans="2:6" x14ac:dyDescent="0.25">
      <c r="B5703" s="172">
        <v>5692</v>
      </c>
      <c r="C5703" s="180"/>
      <c r="D5703" s="181"/>
      <c r="E5703" s="180"/>
      <c r="F5703" s="182"/>
    </row>
    <row r="5704" spans="2:6" x14ac:dyDescent="0.25">
      <c r="B5704" s="176">
        <v>5693</v>
      </c>
      <c r="C5704" s="177"/>
      <c r="D5704" s="178"/>
      <c r="E5704" s="177"/>
      <c r="F5704" s="179"/>
    </row>
    <row r="5705" spans="2:6" x14ac:dyDescent="0.25">
      <c r="B5705" s="172">
        <v>5694</v>
      </c>
      <c r="C5705" s="180"/>
      <c r="D5705" s="181"/>
      <c r="E5705" s="180"/>
      <c r="F5705" s="182"/>
    </row>
    <row r="5706" spans="2:6" x14ac:dyDescent="0.25">
      <c r="B5706" s="176">
        <v>5695</v>
      </c>
      <c r="C5706" s="177"/>
      <c r="D5706" s="178"/>
      <c r="E5706" s="177"/>
      <c r="F5706" s="179"/>
    </row>
    <row r="5707" spans="2:6" x14ac:dyDescent="0.25">
      <c r="B5707" s="172">
        <v>5696</v>
      </c>
      <c r="C5707" s="180"/>
      <c r="D5707" s="181"/>
      <c r="E5707" s="180"/>
      <c r="F5707" s="182"/>
    </row>
    <row r="5708" spans="2:6" x14ac:dyDescent="0.25">
      <c r="B5708" s="176">
        <v>5697</v>
      </c>
      <c r="C5708" s="177"/>
      <c r="D5708" s="178"/>
      <c r="E5708" s="177"/>
      <c r="F5708" s="179"/>
    </row>
    <row r="5709" spans="2:6" x14ac:dyDescent="0.25">
      <c r="B5709" s="172">
        <v>5698</v>
      </c>
      <c r="C5709" s="180"/>
      <c r="D5709" s="181"/>
      <c r="E5709" s="180"/>
      <c r="F5709" s="182"/>
    </row>
    <row r="5710" spans="2:6" x14ac:dyDescent="0.25">
      <c r="B5710" s="176">
        <v>5699</v>
      </c>
      <c r="C5710" s="177"/>
      <c r="D5710" s="178"/>
      <c r="E5710" s="177"/>
      <c r="F5710" s="179"/>
    </row>
    <row r="5711" spans="2:6" x14ac:dyDescent="0.25">
      <c r="B5711" s="172">
        <v>5700</v>
      </c>
      <c r="C5711" s="180"/>
      <c r="D5711" s="181"/>
      <c r="E5711" s="180"/>
      <c r="F5711" s="182"/>
    </row>
    <row r="5712" spans="2:6" x14ac:dyDescent="0.25">
      <c r="B5712" s="176">
        <v>5701</v>
      </c>
      <c r="C5712" s="177"/>
      <c r="D5712" s="178"/>
      <c r="E5712" s="177"/>
      <c r="F5712" s="179"/>
    </row>
    <row r="5713" spans="2:6" x14ac:dyDescent="0.25">
      <c r="B5713" s="172">
        <v>5702</v>
      </c>
      <c r="C5713" s="180"/>
      <c r="D5713" s="181"/>
      <c r="E5713" s="180"/>
      <c r="F5713" s="182"/>
    </row>
    <row r="5714" spans="2:6" x14ac:dyDescent="0.25">
      <c r="B5714" s="176">
        <v>5703</v>
      </c>
      <c r="C5714" s="177"/>
      <c r="D5714" s="178"/>
      <c r="E5714" s="177"/>
      <c r="F5714" s="179"/>
    </row>
    <row r="5715" spans="2:6" x14ac:dyDescent="0.25">
      <c r="B5715" s="172">
        <v>5704</v>
      </c>
      <c r="C5715" s="180"/>
      <c r="D5715" s="181"/>
      <c r="E5715" s="180"/>
      <c r="F5715" s="182"/>
    </row>
    <row r="5716" spans="2:6" x14ac:dyDescent="0.25">
      <c r="B5716" s="176">
        <v>5705</v>
      </c>
      <c r="C5716" s="177"/>
      <c r="D5716" s="178"/>
      <c r="E5716" s="177"/>
      <c r="F5716" s="179"/>
    </row>
    <row r="5717" spans="2:6" x14ac:dyDescent="0.25">
      <c r="B5717" s="172">
        <v>5706</v>
      </c>
      <c r="C5717" s="180"/>
      <c r="D5717" s="181"/>
      <c r="E5717" s="180"/>
      <c r="F5717" s="182"/>
    </row>
    <row r="5718" spans="2:6" x14ac:dyDescent="0.25">
      <c r="B5718" s="176">
        <v>5707</v>
      </c>
      <c r="C5718" s="177"/>
      <c r="D5718" s="178"/>
      <c r="E5718" s="177"/>
      <c r="F5718" s="179"/>
    </row>
    <row r="5719" spans="2:6" x14ac:dyDescent="0.25">
      <c r="B5719" s="172">
        <v>5708</v>
      </c>
      <c r="C5719" s="180"/>
      <c r="D5719" s="181"/>
      <c r="E5719" s="180"/>
      <c r="F5719" s="182"/>
    </row>
    <row r="5720" spans="2:6" x14ac:dyDescent="0.25">
      <c r="B5720" s="176">
        <v>5709</v>
      </c>
      <c r="C5720" s="177"/>
      <c r="D5720" s="178"/>
      <c r="E5720" s="177"/>
      <c r="F5720" s="179"/>
    </row>
    <row r="5721" spans="2:6" x14ac:dyDescent="0.25">
      <c r="B5721" s="172">
        <v>5710</v>
      </c>
      <c r="C5721" s="180"/>
      <c r="D5721" s="181"/>
      <c r="E5721" s="180"/>
      <c r="F5721" s="182"/>
    </row>
    <row r="5722" spans="2:6" x14ac:dyDescent="0.25">
      <c r="B5722" s="176">
        <v>5711</v>
      </c>
      <c r="C5722" s="177"/>
      <c r="D5722" s="178"/>
      <c r="E5722" s="177"/>
      <c r="F5722" s="179"/>
    </row>
    <row r="5723" spans="2:6" x14ac:dyDescent="0.25">
      <c r="B5723" s="172">
        <v>5712</v>
      </c>
      <c r="C5723" s="180"/>
      <c r="D5723" s="181"/>
      <c r="E5723" s="180"/>
      <c r="F5723" s="182"/>
    </row>
    <row r="5724" spans="2:6" x14ac:dyDescent="0.25">
      <c r="B5724" s="176">
        <v>5713</v>
      </c>
      <c r="C5724" s="177"/>
      <c r="D5724" s="178"/>
      <c r="E5724" s="177"/>
      <c r="F5724" s="179"/>
    </row>
    <row r="5725" spans="2:6" x14ac:dyDescent="0.25">
      <c r="B5725" s="172">
        <v>5714</v>
      </c>
      <c r="C5725" s="180"/>
      <c r="D5725" s="181"/>
      <c r="E5725" s="180"/>
      <c r="F5725" s="182"/>
    </row>
    <row r="5726" spans="2:6" x14ac:dyDescent="0.25">
      <c r="B5726" s="176">
        <v>5715</v>
      </c>
      <c r="C5726" s="177"/>
      <c r="D5726" s="178"/>
      <c r="E5726" s="177"/>
      <c r="F5726" s="179"/>
    </row>
    <row r="5727" spans="2:6" x14ac:dyDescent="0.25">
      <c r="B5727" s="172">
        <v>5716</v>
      </c>
      <c r="C5727" s="180"/>
      <c r="D5727" s="181"/>
      <c r="E5727" s="180"/>
      <c r="F5727" s="182"/>
    </row>
    <row r="5728" spans="2:6" x14ac:dyDescent="0.25">
      <c r="B5728" s="176">
        <v>5717</v>
      </c>
      <c r="C5728" s="177"/>
      <c r="D5728" s="178"/>
      <c r="E5728" s="177"/>
      <c r="F5728" s="179"/>
    </row>
    <row r="5729" spans="2:6" x14ac:dyDescent="0.25">
      <c r="B5729" s="172">
        <v>5718</v>
      </c>
      <c r="C5729" s="180"/>
      <c r="D5729" s="181"/>
      <c r="E5729" s="180"/>
      <c r="F5729" s="182"/>
    </row>
    <row r="5730" spans="2:6" x14ac:dyDescent="0.25">
      <c r="B5730" s="176">
        <v>5719</v>
      </c>
      <c r="C5730" s="177"/>
      <c r="D5730" s="178"/>
      <c r="E5730" s="177"/>
      <c r="F5730" s="179"/>
    </row>
    <row r="5731" spans="2:6" x14ac:dyDescent="0.25">
      <c r="B5731" s="172">
        <v>5720</v>
      </c>
      <c r="C5731" s="180"/>
      <c r="D5731" s="181"/>
      <c r="E5731" s="180"/>
      <c r="F5731" s="182"/>
    </row>
    <row r="5732" spans="2:6" x14ac:dyDescent="0.25">
      <c r="B5732" s="176">
        <v>5721</v>
      </c>
      <c r="C5732" s="177"/>
      <c r="D5732" s="178"/>
      <c r="E5732" s="177"/>
      <c r="F5732" s="179"/>
    </row>
    <row r="5733" spans="2:6" x14ac:dyDescent="0.25">
      <c r="B5733" s="172">
        <v>5722</v>
      </c>
      <c r="C5733" s="180"/>
      <c r="D5733" s="181"/>
      <c r="E5733" s="180"/>
      <c r="F5733" s="182"/>
    </row>
    <row r="5734" spans="2:6" x14ac:dyDescent="0.25">
      <c r="B5734" s="176">
        <v>5723</v>
      </c>
      <c r="C5734" s="177"/>
      <c r="D5734" s="178"/>
      <c r="E5734" s="177"/>
      <c r="F5734" s="179"/>
    </row>
    <row r="5735" spans="2:6" x14ac:dyDescent="0.25">
      <c r="B5735" s="172">
        <v>5724</v>
      </c>
      <c r="C5735" s="180"/>
      <c r="D5735" s="181"/>
      <c r="E5735" s="180"/>
      <c r="F5735" s="182"/>
    </row>
    <row r="5736" spans="2:6" x14ac:dyDescent="0.25">
      <c r="B5736" s="176">
        <v>5725</v>
      </c>
      <c r="C5736" s="177"/>
      <c r="D5736" s="178"/>
      <c r="E5736" s="177"/>
      <c r="F5736" s="179"/>
    </row>
    <row r="5737" spans="2:6" x14ac:dyDescent="0.25">
      <c r="B5737" s="172">
        <v>5726</v>
      </c>
      <c r="C5737" s="180"/>
      <c r="D5737" s="181"/>
      <c r="E5737" s="180"/>
      <c r="F5737" s="182"/>
    </row>
    <row r="5738" spans="2:6" x14ac:dyDescent="0.25">
      <c r="B5738" s="176">
        <v>5727</v>
      </c>
      <c r="C5738" s="177"/>
      <c r="D5738" s="178"/>
      <c r="E5738" s="177"/>
      <c r="F5738" s="179"/>
    </row>
    <row r="5739" spans="2:6" x14ac:dyDescent="0.25">
      <c r="B5739" s="172">
        <v>5728</v>
      </c>
      <c r="C5739" s="180"/>
      <c r="D5739" s="181"/>
      <c r="E5739" s="180"/>
      <c r="F5739" s="182"/>
    </row>
    <row r="5740" spans="2:6" x14ac:dyDescent="0.25">
      <c r="B5740" s="176">
        <v>5729</v>
      </c>
      <c r="C5740" s="177"/>
      <c r="D5740" s="178"/>
      <c r="E5740" s="177"/>
      <c r="F5740" s="179"/>
    </row>
    <row r="5741" spans="2:6" x14ac:dyDescent="0.25">
      <c r="B5741" s="172">
        <v>5730</v>
      </c>
      <c r="C5741" s="180"/>
      <c r="D5741" s="181"/>
      <c r="E5741" s="180"/>
      <c r="F5741" s="182"/>
    </row>
    <row r="5742" spans="2:6" x14ac:dyDescent="0.25">
      <c r="B5742" s="176">
        <v>5731</v>
      </c>
      <c r="C5742" s="177"/>
      <c r="D5742" s="178"/>
      <c r="E5742" s="177"/>
      <c r="F5742" s="179"/>
    </row>
    <row r="5743" spans="2:6" x14ac:dyDescent="0.25">
      <c r="B5743" s="172">
        <v>5732</v>
      </c>
      <c r="C5743" s="180"/>
      <c r="D5743" s="181"/>
      <c r="E5743" s="180"/>
      <c r="F5743" s="182"/>
    </row>
    <row r="5744" spans="2:6" x14ac:dyDescent="0.25">
      <c r="B5744" s="176">
        <v>5733</v>
      </c>
      <c r="C5744" s="177"/>
      <c r="D5744" s="178"/>
      <c r="E5744" s="177"/>
      <c r="F5744" s="179"/>
    </row>
    <row r="5745" spans="2:6" x14ac:dyDescent="0.25">
      <c r="B5745" s="172">
        <v>5734</v>
      </c>
      <c r="C5745" s="180"/>
      <c r="D5745" s="181"/>
      <c r="E5745" s="180"/>
      <c r="F5745" s="182"/>
    </row>
    <row r="5746" spans="2:6" x14ac:dyDescent="0.25">
      <c r="B5746" s="176">
        <v>5735</v>
      </c>
      <c r="C5746" s="177"/>
      <c r="D5746" s="178"/>
      <c r="E5746" s="177"/>
      <c r="F5746" s="179"/>
    </row>
    <row r="5747" spans="2:6" x14ac:dyDescent="0.25">
      <c r="B5747" s="172">
        <v>5736</v>
      </c>
      <c r="C5747" s="180"/>
      <c r="D5747" s="181"/>
      <c r="E5747" s="180"/>
      <c r="F5747" s="182"/>
    </row>
    <row r="5748" spans="2:6" x14ac:dyDescent="0.25">
      <c r="B5748" s="176">
        <v>5737</v>
      </c>
      <c r="C5748" s="177"/>
      <c r="D5748" s="178"/>
      <c r="E5748" s="177"/>
      <c r="F5748" s="179"/>
    </row>
    <row r="5749" spans="2:6" x14ac:dyDescent="0.25">
      <c r="B5749" s="172">
        <v>5738</v>
      </c>
      <c r="C5749" s="180"/>
      <c r="D5749" s="181"/>
      <c r="E5749" s="180"/>
      <c r="F5749" s="182"/>
    </row>
    <row r="5750" spans="2:6" x14ac:dyDescent="0.25">
      <c r="B5750" s="176">
        <v>5739</v>
      </c>
      <c r="C5750" s="177"/>
      <c r="D5750" s="178"/>
      <c r="E5750" s="177"/>
      <c r="F5750" s="179"/>
    </row>
    <row r="5751" spans="2:6" x14ac:dyDescent="0.25">
      <c r="B5751" s="172">
        <v>5740</v>
      </c>
      <c r="C5751" s="180"/>
      <c r="D5751" s="181"/>
      <c r="E5751" s="180"/>
      <c r="F5751" s="182"/>
    </row>
    <row r="5752" spans="2:6" x14ac:dyDescent="0.25">
      <c r="B5752" s="176">
        <v>5741</v>
      </c>
      <c r="C5752" s="177"/>
      <c r="D5752" s="178"/>
      <c r="E5752" s="177"/>
      <c r="F5752" s="179"/>
    </row>
    <row r="5753" spans="2:6" x14ac:dyDescent="0.25">
      <c r="B5753" s="172">
        <v>5742</v>
      </c>
      <c r="C5753" s="180"/>
      <c r="D5753" s="181"/>
      <c r="E5753" s="180"/>
      <c r="F5753" s="182"/>
    </row>
    <row r="5754" spans="2:6" x14ac:dyDescent="0.25">
      <c r="B5754" s="176">
        <v>5743</v>
      </c>
      <c r="C5754" s="177"/>
      <c r="D5754" s="178"/>
      <c r="E5754" s="177"/>
      <c r="F5754" s="179"/>
    </row>
    <row r="5755" spans="2:6" x14ac:dyDescent="0.25">
      <c r="B5755" s="172">
        <v>5744</v>
      </c>
      <c r="C5755" s="180"/>
      <c r="D5755" s="181"/>
      <c r="E5755" s="180"/>
      <c r="F5755" s="182"/>
    </row>
    <row r="5756" spans="2:6" x14ac:dyDescent="0.25">
      <c r="B5756" s="176">
        <v>5745</v>
      </c>
      <c r="C5756" s="177"/>
      <c r="D5756" s="178"/>
      <c r="E5756" s="177"/>
      <c r="F5756" s="179"/>
    </row>
    <row r="5757" spans="2:6" x14ac:dyDescent="0.25">
      <c r="B5757" s="172">
        <v>5746</v>
      </c>
      <c r="C5757" s="180"/>
      <c r="D5757" s="181"/>
      <c r="E5757" s="180"/>
      <c r="F5757" s="182"/>
    </row>
    <row r="5758" spans="2:6" x14ac:dyDescent="0.25">
      <c r="B5758" s="176">
        <v>5747</v>
      </c>
      <c r="C5758" s="177"/>
      <c r="D5758" s="178"/>
      <c r="E5758" s="177"/>
      <c r="F5758" s="179"/>
    </row>
    <row r="5759" spans="2:6" x14ac:dyDescent="0.25">
      <c r="B5759" s="172">
        <v>5748</v>
      </c>
      <c r="C5759" s="180"/>
      <c r="D5759" s="181"/>
      <c r="E5759" s="180"/>
      <c r="F5759" s="182"/>
    </row>
    <row r="5760" spans="2:6" x14ac:dyDescent="0.25">
      <c r="B5760" s="176">
        <v>5749</v>
      </c>
      <c r="C5760" s="177"/>
      <c r="D5760" s="178"/>
      <c r="E5760" s="177"/>
      <c r="F5760" s="179"/>
    </row>
    <row r="5761" spans="2:6" x14ac:dyDescent="0.25">
      <c r="B5761" s="172">
        <v>5750</v>
      </c>
      <c r="C5761" s="180"/>
      <c r="D5761" s="181"/>
      <c r="E5761" s="180"/>
      <c r="F5761" s="182"/>
    </row>
    <row r="5762" spans="2:6" x14ac:dyDescent="0.25">
      <c r="B5762" s="176">
        <v>5751</v>
      </c>
      <c r="C5762" s="177"/>
      <c r="D5762" s="178"/>
      <c r="E5762" s="177"/>
      <c r="F5762" s="179"/>
    </row>
    <row r="5763" spans="2:6" x14ac:dyDescent="0.25">
      <c r="B5763" s="172">
        <v>5752</v>
      </c>
      <c r="C5763" s="180"/>
      <c r="D5763" s="181"/>
      <c r="E5763" s="180"/>
      <c r="F5763" s="182"/>
    </row>
    <row r="5764" spans="2:6" x14ac:dyDescent="0.25">
      <c r="B5764" s="176">
        <v>5753</v>
      </c>
      <c r="C5764" s="177"/>
      <c r="D5764" s="178"/>
      <c r="E5764" s="177"/>
      <c r="F5764" s="179"/>
    </row>
    <row r="5765" spans="2:6" x14ac:dyDescent="0.25">
      <c r="B5765" s="172">
        <v>5754</v>
      </c>
      <c r="C5765" s="180"/>
      <c r="D5765" s="181"/>
      <c r="E5765" s="180"/>
      <c r="F5765" s="182"/>
    </row>
    <row r="5766" spans="2:6" x14ac:dyDescent="0.25">
      <c r="B5766" s="176">
        <v>5755</v>
      </c>
      <c r="C5766" s="177"/>
      <c r="D5766" s="178"/>
      <c r="E5766" s="177"/>
      <c r="F5766" s="179"/>
    </row>
    <row r="5767" spans="2:6" x14ac:dyDescent="0.25">
      <c r="B5767" s="172">
        <v>5756</v>
      </c>
      <c r="C5767" s="180"/>
      <c r="D5767" s="181"/>
      <c r="E5767" s="180"/>
      <c r="F5767" s="182"/>
    </row>
    <row r="5768" spans="2:6" x14ac:dyDescent="0.25">
      <c r="B5768" s="176">
        <v>5757</v>
      </c>
      <c r="C5768" s="177"/>
      <c r="D5768" s="178"/>
      <c r="E5768" s="177"/>
      <c r="F5768" s="179"/>
    </row>
    <row r="5769" spans="2:6" x14ac:dyDescent="0.25">
      <c r="B5769" s="172">
        <v>5758</v>
      </c>
      <c r="C5769" s="180"/>
      <c r="D5769" s="181"/>
      <c r="E5769" s="180"/>
      <c r="F5769" s="182"/>
    </row>
    <row r="5770" spans="2:6" x14ac:dyDescent="0.25">
      <c r="B5770" s="176">
        <v>5759</v>
      </c>
      <c r="C5770" s="177"/>
      <c r="D5770" s="178"/>
      <c r="E5770" s="177"/>
      <c r="F5770" s="179"/>
    </row>
    <row r="5771" spans="2:6" x14ac:dyDescent="0.25">
      <c r="B5771" s="172">
        <v>5760</v>
      </c>
      <c r="C5771" s="180"/>
      <c r="D5771" s="181"/>
      <c r="E5771" s="180"/>
      <c r="F5771" s="182"/>
    </row>
    <row r="5772" spans="2:6" x14ac:dyDescent="0.25">
      <c r="B5772" s="176">
        <v>5761</v>
      </c>
      <c r="C5772" s="177"/>
      <c r="D5772" s="178"/>
      <c r="E5772" s="177"/>
      <c r="F5772" s="179"/>
    </row>
    <row r="5773" spans="2:6" x14ac:dyDescent="0.25">
      <c r="B5773" s="172">
        <v>5762</v>
      </c>
      <c r="C5773" s="180"/>
      <c r="D5773" s="181"/>
      <c r="E5773" s="180"/>
      <c r="F5773" s="182"/>
    </row>
    <row r="5774" spans="2:6" x14ac:dyDescent="0.25">
      <c r="B5774" s="176">
        <v>5763</v>
      </c>
      <c r="C5774" s="177"/>
      <c r="D5774" s="178"/>
      <c r="E5774" s="177"/>
      <c r="F5774" s="179"/>
    </row>
    <row r="5775" spans="2:6" x14ac:dyDescent="0.25">
      <c r="B5775" s="172">
        <v>5764</v>
      </c>
      <c r="C5775" s="180"/>
      <c r="D5775" s="181"/>
      <c r="E5775" s="180"/>
      <c r="F5775" s="182"/>
    </row>
    <row r="5776" spans="2:6" x14ac:dyDescent="0.25">
      <c r="B5776" s="176">
        <v>5765</v>
      </c>
      <c r="C5776" s="177"/>
      <c r="D5776" s="178"/>
      <c r="E5776" s="177"/>
      <c r="F5776" s="179"/>
    </row>
    <row r="5777" spans="2:6" x14ac:dyDescent="0.25">
      <c r="B5777" s="172">
        <v>5766</v>
      </c>
      <c r="C5777" s="180"/>
      <c r="D5777" s="181"/>
      <c r="E5777" s="180"/>
      <c r="F5777" s="182"/>
    </row>
    <row r="5778" spans="2:6" x14ac:dyDescent="0.25">
      <c r="B5778" s="176">
        <v>5767</v>
      </c>
      <c r="C5778" s="177"/>
      <c r="D5778" s="178"/>
      <c r="E5778" s="177"/>
      <c r="F5778" s="179"/>
    </row>
    <row r="5779" spans="2:6" x14ac:dyDescent="0.25">
      <c r="B5779" s="172">
        <v>5768</v>
      </c>
      <c r="C5779" s="180"/>
      <c r="D5779" s="181"/>
      <c r="E5779" s="180"/>
      <c r="F5779" s="182"/>
    </row>
    <row r="5780" spans="2:6" x14ac:dyDescent="0.25">
      <c r="B5780" s="176">
        <v>5769</v>
      </c>
      <c r="C5780" s="177"/>
      <c r="D5780" s="178"/>
      <c r="E5780" s="177"/>
      <c r="F5780" s="179"/>
    </row>
    <row r="5781" spans="2:6" x14ac:dyDescent="0.25">
      <c r="B5781" s="172">
        <v>5770</v>
      </c>
      <c r="C5781" s="180"/>
      <c r="D5781" s="181"/>
      <c r="E5781" s="180"/>
      <c r="F5781" s="182"/>
    </row>
    <row r="5782" spans="2:6" x14ac:dyDescent="0.25">
      <c r="B5782" s="176">
        <v>5771</v>
      </c>
      <c r="C5782" s="177"/>
      <c r="D5782" s="178"/>
      <c r="E5782" s="177"/>
      <c r="F5782" s="179"/>
    </row>
    <row r="5783" spans="2:6" x14ac:dyDescent="0.25">
      <c r="B5783" s="172">
        <v>5772</v>
      </c>
      <c r="C5783" s="180"/>
      <c r="D5783" s="181"/>
      <c r="E5783" s="180"/>
      <c r="F5783" s="182"/>
    </row>
    <row r="5784" spans="2:6" x14ac:dyDescent="0.25">
      <c r="B5784" s="176">
        <v>5773</v>
      </c>
      <c r="C5784" s="177"/>
      <c r="D5784" s="178"/>
      <c r="E5784" s="177"/>
      <c r="F5784" s="179"/>
    </row>
    <row r="5785" spans="2:6" x14ac:dyDescent="0.25">
      <c r="B5785" s="172">
        <v>5774</v>
      </c>
      <c r="C5785" s="180"/>
      <c r="D5785" s="181"/>
      <c r="E5785" s="180"/>
      <c r="F5785" s="182"/>
    </row>
    <row r="5786" spans="2:6" x14ac:dyDescent="0.25">
      <c r="B5786" s="176">
        <v>5775</v>
      </c>
      <c r="C5786" s="177"/>
      <c r="D5786" s="178"/>
      <c r="E5786" s="177"/>
      <c r="F5786" s="179"/>
    </row>
    <row r="5787" spans="2:6" x14ac:dyDescent="0.25">
      <c r="B5787" s="172">
        <v>5776</v>
      </c>
      <c r="C5787" s="180"/>
      <c r="D5787" s="181"/>
      <c r="E5787" s="180"/>
      <c r="F5787" s="182"/>
    </row>
    <row r="5788" spans="2:6" x14ac:dyDescent="0.25">
      <c r="B5788" s="176">
        <v>5777</v>
      </c>
      <c r="C5788" s="177"/>
      <c r="D5788" s="178"/>
      <c r="E5788" s="177"/>
      <c r="F5788" s="179"/>
    </row>
    <row r="5789" spans="2:6" x14ac:dyDescent="0.25">
      <c r="B5789" s="172">
        <v>5778</v>
      </c>
      <c r="C5789" s="180"/>
      <c r="D5789" s="181"/>
      <c r="E5789" s="180"/>
      <c r="F5789" s="182"/>
    </row>
    <row r="5790" spans="2:6" x14ac:dyDescent="0.25">
      <c r="B5790" s="176">
        <v>5779</v>
      </c>
      <c r="C5790" s="177"/>
      <c r="D5790" s="178"/>
      <c r="E5790" s="177"/>
      <c r="F5790" s="179"/>
    </row>
    <row r="5791" spans="2:6" x14ac:dyDescent="0.25">
      <c r="B5791" s="172">
        <v>5780</v>
      </c>
      <c r="C5791" s="180"/>
      <c r="D5791" s="181"/>
      <c r="E5791" s="180"/>
      <c r="F5791" s="182"/>
    </row>
    <row r="5792" spans="2:6" x14ac:dyDescent="0.25">
      <c r="B5792" s="176">
        <v>5781</v>
      </c>
      <c r="C5792" s="177"/>
      <c r="D5792" s="178"/>
      <c r="E5792" s="177"/>
      <c r="F5792" s="179"/>
    </row>
    <row r="5793" spans="2:6" x14ac:dyDescent="0.25">
      <c r="B5793" s="172">
        <v>5782</v>
      </c>
      <c r="C5793" s="180"/>
      <c r="D5793" s="181"/>
      <c r="E5793" s="180"/>
      <c r="F5793" s="182"/>
    </row>
    <row r="5794" spans="2:6" x14ac:dyDescent="0.25">
      <c r="B5794" s="176">
        <v>5783</v>
      </c>
      <c r="C5794" s="177"/>
      <c r="D5794" s="178"/>
      <c r="E5794" s="177"/>
      <c r="F5794" s="179"/>
    </row>
    <row r="5795" spans="2:6" x14ac:dyDescent="0.25">
      <c r="B5795" s="172">
        <v>5784</v>
      </c>
      <c r="C5795" s="180"/>
      <c r="D5795" s="181"/>
      <c r="E5795" s="180"/>
      <c r="F5795" s="182"/>
    </row>
    <row r="5796" spans="2:6" x14ac:dyDescent="0.25">
      <c r="B5796" s="176">
        <v>5785</v>
      </c>
      <c r="C5796" s="177"/>
      <c r="D5796" s="178"/>
      <c r="E5796" s="177"/>
      <c r="F5796" s="179"/>
    </row>
    <row r="5797" spans="2:6" x14ac:dyDescent="0.25">
      <c r="B5797" s="172">
        <v>5786</v>
      </c>
      <c r="C5797" s="180"/>
      <c r="D5797" s="181"/>
      <c r="E5797" s="180"/>
      <c r="F5797" s="182"/>
    </row>
    <row r="5798" spans="2:6" x14ac:dyDescent="0.25">
      <c r="B5798" s="176">
        <v>5787</v>
      </c>
      <c r="C5798" s="177"/>
      <c r="D5798" s="178"/>
      <c r="E5798" s="177"/>
      <c r="F5798" s="179"/>
    </row>
    <row r="5799" spans="2:6" x14ac:dyDescent="0.25">
      <c r="B5799" s="172">
        <v>5788</v>
      </c>
      <c r="C5799" s="180"/>
      <c r="D5799" s="181"/>
      <c r="E5799" s="180"/>
      <c r="F5799" s="182"/>
    </row>
    <row r="5800" spans="2:6" x14ac:dyDescent="0.25">
      <c r="B5800" s="176">
        <v>5789</v>
      </c>
      <c r="C5800" s="177"/>
      <c r="D5800" s="178"/>
      <c r="E5800" s="177"/>
      <c r="F5800" s="179"/>
    </row>
    <row r="5801" spans="2:6" x14ac:dyDescent="0.25">
      <c r="B5801" s="172">
        <v>5790</v>
      </c>
      <c r="C5801" s="180"/>
      <c r="D5801" s="181"/>
      <c r="E5801" s="180"/>
      <c r="F5801" s="182"/>
    </row>
    <row r="5802" spans="2:6" x14ac:dyDescent="0.25">
      <c r="B5802" s="176">
        <v>5791</v>
      </c>
      <c r="C5802" s="177"/>
      <c r="D5802" s="178"/>
      <c r="E5802" s="177"/>
      <c r="F5802" s="179"/>
    </row>
    <row r="5803" spans="2:6" x14ac:dyDescent="0.25">
      <c r="B5803" s="172">
        <v>5792</v>
      </c>
      <c r="C5803" s="180"/>
      <c r="D5803" s="181"/>
      <c r="E5803" s="180"/>
      <c r="F5803" s="182"/>
    </row>
    <row r="5804" spans="2:6" x14ac:dyDescent="0.25">
      <c r="B5804" s="176">
        <v>5793</v>
      </c>
      <c r="C5804" s="177"/>
      <c r="D5804" s="178"/>
      <c r="E5804" s="177"/>
      <c r="F5804" s="179"/>
    </row>
    <row r="5805" spans="2:6" x14ac:dyDescent="0.25">
      <c r="B5805" s="172">
        <v>5794</v>
      </c>
      <c r="C5805" s="180"/>
      <c r="D5805" s="181"/>
      <c r="E5805" s="180"/>
      <c r="F5805" s="182"/>
    </row>
    <row r="5806" spans="2:6" x14ac:dyDescent="0.25">
      <c r="B5806" s="176">
        <v>5795</v>
      </c>
      <c r="C5806" s="177"/>
      <c r="D5806" s="178"/>
      <c r="E5806" s="177"/>
      <c r="F5806" s="179"/>
    </row>
    <row r="5807" spans="2:6" x14ac:dyDescent="0.25">
      <c r="B5807" s="172">
        <v>5796</v>
      </c>
      <c r="C5807" s="180"/>
      <c r="D5807" s="181"/>
      <c r="E5807" s="180"/>
      <c r="F5807" s="182"/>
    </row>
    <row r="5808" spans="2:6" x14ac:dyDescent="0.25">
      <c r="B5808" s="176">
        <v>5797</v>
      </c>
      <c r="C5808" s="177"/>
      <c r="D5808" s="178"/>
      <c r="E5808" s="177"/>
      <c r="F5808" s="179"/>
    </row>
    <row r="5809" spans="2:6" x14ac:dyDescent="0.25">
      <c r="B5809" s="172">
        <v>5798</v>
      </c>
      <c r="C5809" s="180"/>
      <c r="D5809" s="181"/>
      <c r="E5809" s="180"/>
      <c r="F5809" s="182"/>
    </row>
    <row r="5810" spans="2:6" x14ac:dyDescent="0.25">
      <c r="B5810" s="176">
        <v>5799</v>
      </c>
      <c r="C5810" s="177"/>
      <c r="D5810" s="178"/>
      <c r="E5810" s="177"/>
      <c r="F5810" s="179"/>
    </row>
    <row r="5811" spans="2:6" x14ac:dyDescent="0.25">
      <c r="B5811" s="172">
        <v>5800</v>
      </c>
      <c r="C5811" s="180"/>
      <c r="D5811" s="181"/>
      <c r="E5811" s="180"/>
      <c r="F5811" s="182"/>
    </row>
    <row r="5812" spans="2:6" x14ac:dyDescent="0.25">
      <c r="B5812" s="176">
        <v>5801</v>
      </c>
      <c r="C5812" s="177"/>
      <c r="D5812" s="178"/>
      <c r="E5812" s="177"/>
      <c r="F5812" s="179"/>
    </row>
    <row r="5813" spans="2:6" x14ac:dyDescent="0.25">
      <c r="B5813" s="172">
        <v>5802</v>
      </c>
      <c r="C5813" s="180"/>
      <c r="D5813" s="181"/>
      <c r="E5813" s="180"/>
      <c r="F5813" s="182"/>
    </row>
    <row r="5814" spans="2:6" x14ac:dyDescent="0.25">
      <c r="B5814" s="176">
        <v>5803</v>
      </c>
      <c r="C5814" s="177"/>
      <c r="D5814" s="178"/>
      <c r="E5814" s="177"/>
      <c r="F5814" s="179"/>
    </row>
    <row r="5815" spans="2:6" x14ac:dyDescent="0.25">
      <c r="B5815" s="172">
        <v>5804</v>
      </c>
      <c r="C5815" s="180"/>
      <c r="D5815" s="181"/>
      <c r="E5815" s="180"/>
      <c r="F5815" s="182"/>
    </row>
    <row r="5816" spans="2:6" x14ac:dyDescent="0.25">
      <c r="B5816" s="176">
        <v>5805</v>
      </c>
      <c r="C5816" s="177"/>
      <c r="D5816" s="178"/>
      <c r="E5816" s="177"/>
      <c r="F5816" s="179"/>
    </row>
    <row r="5817" spans="2:6" x14ac:dyDescent="0.25">
      <c r="B5817" s="172">
        <v>5806</v>
      </c>
      <c r="C5817" s="180"/>
      <c r="D5817" s="181"/>
      <c r="E5817" s="180"/>
      <c r="F5817" s="182"/>
    </row>
    <row r="5818" spans="2:6" x14ac:dyDescent="0.25">
      <c r="B5818" s="176">
        <v>5807</v>
      </c>
      <c r="C5818" s="177"/>
      <c r="D5818" s="178"/>
      <c r="E5818" s="177"/>
      <c r="F5818" s="179"/>
    </row>
    <row r="5819" spans="2:6" x14ac:dyDescent="0.25">
      <c r="B5819" s="172">
        <v>5808</v>
      </c>
      <c r="C5819" s="180"/>
      <c r="D5819" s="181"/>
      <c r="E5819" s="180"/>
      <c r="F5819" s="182"/>
    </row>
    <row r="5820" spans="2:6" x14ac:dyDescent="0.25">
      <c r="B5820" s="176">
        <v>5809</v>
      </c>
      <c r="C5820" s="177"/>
      <c r="D5820" s="178"/>
      <c r="E5820" s="177"/>
      <c r="F5820" s="179"/>
    </row>
    <row r="5821" spans="2:6" x14ac:dyDescent="0.25">
      <c r="B5821" s="172">
        <v>5810</v>
      </c>
      <c r="C5821" s="180"/>
      <c r="D5821" s="181"/>
      <c r="E5821" s="180"/>
      <c r="F5821" s="182"/>
    </row>
    <row r="5822" spans="2:6" x14ac:dyDescent="0.25">
      <c r="B5822" s="176">
        <v>5811</v>
      </c>
      <c r="C5822" s="177"/>
      <c r="D5822" s="178"/>
      <c r="E5822" s="177"/>
      <c r="F5822" s="179"/>
    </row>
    <row r="5823" spans="2:6" x14ac:dyDescent="0.25">
      <c r="B5823" s="172">
        <v>5812</v>
      </c>
      <c r="C5823" s="180"/>
      <c r="D5823" s="181"/>
      <c r="E5823" s="180"/>
      <c r="F5823" s="182"/>
    </row>
    <row r="5824" spans="2:6" x14ac:dyDescent="0.25">
      <c r="B5824" s="176">
        <v>5813</v>
      </c>
      <c r="C5824" s="177"/>
      <c r="D5824" s="178"/>
      <c r="E5824" s="177"/>
      <c r="F5824" s="179"/>
    </row>
    <row r="5825" spans="2:6" x14ac:dyDescent="0.25">
      <c r="B5825" s="172">
        <v>5814</v>
      </c>
      <c r="C5825" s="180"/>
      <c r="D5825" s="181"/>
      <c r="E5825" s="180"/>
      <c r="F5825" s="182"/>
    </row>
    <row r="5826" spans="2:6" x14ac:dyDescent="0.25">
      <c r="B5826" s="176">
        <v>5815</v>
      </c>
      <c r="C5826" s="177"/>
      <c r="D5826" s="178"/>
      <c r="E5826" s="177"/>
      <c r="F5826" s="179"/>
    </row>
    <row r="5827" spans="2:6" x14ac:dyDescent="0.25">
      <c r="B5827" s="172">
        <v>5816</v>
      </c>
      <c r="C5827" s="180"/>
      <c r="D5827" s="181"/>
      <c r="E5827" s="180"/>
      <c r="F5827" s="182"/>
    </row>
    <row r="5828" spans="2:6" x14ac:dyDescent="0.25">
      <c r="B5828" s="176">
        <v>5817</v>
      </c>
      <c r="C5828" s="177"/>
      <c r="D5828" s="178"/>
      <c r="E5828" s="177"/>
      <c r="F5828" s="179"/>
    </row>
    <row r="5829" spans="2:6" x14ac:dyDescent="0.25">
      <c r="B5829" s="172">
        <v>5818</v>
      </c>
      <c r="C5829" s="180"/>
      <c r="D5829" s="181"/>
      <c r="E5829" s="180"/>
      <c r="F5829" s="182"/>
    </row>
    <row r="5830" spans="2:6" x14ac:dyDescent="0.25">
      <c r="B5830" s="176">
        <v>5819</v>
      </c>
      <c r="C5830" s="177"/>
      <c r="D5830" s="178"/>
      <c r="E5830" s="177"/>
      <c r="F5830" s="179"/>
    </row>
    <row r="5831" spans="2:6" x14ac:dyDescent="0.25">
      <c r="B5831" s="172">
        <v>5820</v>
      </c>
      <c r="C5831" s="180"/>
      <c r="D5831" s="181"/>
      <c r="E5831" s="180"/>
      <c r="F5831" s="182"/>
    </row>
    <row r="5832" spans="2:6" x14ac:dyDescent="0.25">
      <c r="B5832" s="176">
        <v>5821</v>
      </c>
      <c r="C5832" s="177"/>
      <c r="D5832" s="178"/>
      <c r="E5832" s="177"/>
      <c r="F5832" s="179"/>
    </row>
    <row r="5833" spans="2:6" x14ac:dyDescent="0.25">
      <c r="B5833" s="172">
        <v>5822</v>
      </c>
      <c r="C5833" s="180"/>
      <c r="D5833" s="181"/>
      <c r="E5833" s="180"/>
      <c r="F5833" s="182"/>
    </row>
    <row r="5834" spans="2:6" x14ac:dyDescent="0.25">
      <c r="B5834" s="176">
        <v>5823</v>
      </c>
      <c r="C5834" s="177"/>
      <c r="D5834" s="178"/>
      <c r="E5834" s="177"/>
      <c r="F5834" s="179"/>
    </row>
    <row r="5835" spans="2:6" x14ac:dyDescent="0.25">
      <c r="B5835" s="172">
        <v>5824</v>
      </c>
      <c r="C5835" s="180"/>
      <c r="D5835" s="181"/>
      <c r="E5835" s="180"/>
      <c r="F5835" s="182"/>
    </row>
    <row r="5836" spans="2:6" x14ac:dyDescent="0.25">
      <c r="B5836" s="176">
        <v>5825</v>
      </c>
      <c r="C5836" s="177"/>
      <c r="D5836" s="178"/>
      <c r="E5836" s="177"/>
      <c r="F5836" s="179"/>
    </row>
    <row r="5837" spans="2:6" x14ac:dyDescent="0.25">
      <c r="B5837" s="172">
        <v>5826</v>
      </c>
      <c r="C5837" s="180"/>
      <c r="D5837" s="181"/>
      <c r="E5837" s="180"/>
      <c r="F5837" s="182"/>
    </row>
    <row r="5838" spans="2:6" x14ac:dyDescent="0.25">
      <c r="B5838" s="176">
        <v>5827</v>
      </c>
      <c r="C5838" s="177"/>
      <c r="D5838" s="178"/>
      <c r="E5838" s="177"/>
      <c r="F5838" s="179"/>
    </row>
    <row r="5839" spans="2:6" x14ac:dyDescent="0.25">
      <c r="B5839" s="172">
        <v>5828</v>
      </c>
      <c r="C5839" s="180"/>
      <c r="D5839" s="181"/>
      <c r="E5839" s="180"/>
      <c r="F5839" s="182"/>
    </row>
    <row r="5840" spans="2:6" x14ac:dyDescent="0.25">
      <c r="B5840" s="176">
        <v>5829</v>
      </c>
      <c r="C5840" s="177"/>
      <c r="D5840" s="178"/>
      <c r="E5840" s="177"/>
      <c r="F5840" s="179"/>
    </row>
    <row r="5841" spans="2:6" x14ac:dyDescent="0.25">
      <c r="B5841" s="172">
        <v>5830</v>
      </c>
      <c r="C5841" s="180"/>
      <c r="D5841" s="181"/>
      <c r="E5841" s="180"/>
      <c r="F5841" s="182"/>
    </row>
    <row r="5842" spans="2:6" x14ac:dyDescent="0.25">
      <c r="B5842" s="176">
        <v>5831</v>
      </c>
      <c r="C5842" s="177"/>
      <c r="D5842" s="178"/>
      <c r="E5842" s="177"/>
      <c r="F5842" s="179"/>
    </row>
    <row r="5843" spans="2:6" x14ac:dyDescent="0.25">
      <c r="B5843" s="172">
        <v>5832</v>
      </c>
      <c r="C5843" s="180"/>
      <c r="D5843" s="181"/>
      <c r="E5843" s="180"/>
      <c r="F5843" s="182"/>
    </row>
    <row r="5844" spans="2:6" x14ac:dyDescent="0.25">
      <c r="B5844" s="176">
        <v>5833</v>
      </c>
      <c r="C5844" s="177"/>
      <c r="D5844" s="178"/>
      <c r="E5844" s="177"/>
      <c r="F5844" s="179"/>
    </row>
    <row r="5845" spans="2:6" x14ac:dyDescent="0.25">
      <c r="B5845" s="172">
        <v>5834</v>
      </c>
      <c r="C5845" s="180"/>
      <c r="D5845" s="181"/>
      <c r="E5845" s="180"/>
      <c r="F5845" s="182"/>
    </row>
    <row r="5846" spans="2:6" x14ac:dyDescent="0.25">
      <c r="B5846" s="176">
        <v>5835</v>
      </c>
      <c r="C5846" s="177"/>
      <c r="D5846" s="178"/>
      <c r="E5846" s="177"/>
      <c r="F5846" s="179"/>
    </row>
    <row r="5847" spans="2:6" x14ac:dyDescent="0.25">
      <c r="B5847" s="172">
        <v>5836</v>
      </c>
      <c r="C5847" s="180"/>
      <c r="D5847" s="181"/>
      <c r="E5847" s="180"/>
      <c r="F5847" s="182"/>
    </row>
    <row r="5848" spans="2:6" x14ac:dyDescent="0.25">
      <c r="B5848" s="176">
        <v>5837</v>
      </c>
      <c r="C5848" s="177"/>
      <c r="D5848" s="178"/>
      <c r="E5848" s="177"/>
      <c r="F5848" s="179"/>
    </row>
    <row r="5849" spans="2:6" x14ac:dyDescent="0.25">
      <c r="B5849" s="172">
        <v>5838</v>
      </c>
      <c r="C5849" s="180"/>
      <c r="D5849" s="181"/>
      <c r="E5849" s="180"/>
      <c r="F5849" s="182"/>
    </row>
    <row r="5850" spans="2:6" x14ac:dyDescent="0.25">
      <c r="B5850" s="176">
        <v>5839</v>
      </c>
      <c r="C5850" s="177"/>
      <c r="D5850" s="178"/>
      <c r="E5850" s="177"/>
      <c r="F5850" s="179"/>
    </row>
    <row r="5851" spans="2:6" x14ac:dyDescent="0.25">
      <c r="B5851" s="172">
        <v>5840</v>
      </c>
      <c r="C5851" s="180"/>
      <c r="D5851" s="181"/>
      <c r="E5851" s="180"/>
      <c r="F5851" s="182"/>
    </row>
    <row r="5852" spans="2:6" x14ac:dyDescent="0.25">
      <c r="B5852" s="176">
        <v>5841</v>
      </c>
      <c r="C5852" s="177"/>
      <c r="D5852" s="178"/>
      <c r="E5852" s="177"/>
      <c r="F5852" s="179"/>
    </row>
    <row r="5853" spans="2:6" x14ac:dyDescent="0.25">
      <c r="B5853" s="172">
        <v>5842</v>
      </c>
      <c r="C5853" s="180"/>
      <c r="D5853" s="181"/>
      <c r="E5853" s="180"/>
      <c r="F5853" s="182"/>
    </row>
    <row r="5854" spans="2:6" x14ac:dyDescent="0.25">
      <c r="B5854" s="176">
        <v>5843</v>
      </c>
      <c r="C5854" s="177"/>
      <c r="D5854" s="178"/>
      <c r="E5854" s="177"/>
      <c r="F5854" s="179"/>
    </row>
    <row r="5855" spans="2:6" x14ac:dyDescent="0.25">
      <c r="B5855" s="172">
        <v>5844</v>
      </c>
      <c r="C5855" s="180"/>
      <c r="D5855" s="181"/>
      <c r="E5855" s="180"/>
      <c r="F5855" s="182"/>
    </row>
    <row r="5856" spans="2:6" x14ac:dyDescent="0.25">
      <c r="B5856" s="176">
        <v>5845</v>
      </c>
      <c r="C5856" s="177"/>
      <c r="D5856" s="178"/>
      <c r="E5856" s="177"/>
      <c r="F5856" s="179"/>
    </row>
    <row r="5857" spans="2:6" x14ac:dyDescent="0.25">
      <c r="B5857" s="172">
        <v>5846</v>
      </c>
      <c r="C5857" s="180"/>
      <c r="D5857" s="181"/>
      <c r="E5857" s="180"/>
      <c r="F5857" s="182"/>
    </row>
    <row r="5858" spans="2:6" x14ac:dyDescent="0.25">
      <c r="B5858" s="176">
        <v>5847</v>
      </c>
      <c r="C5858" s="177"/>
      <c r="D5858" s="178"/>
      <c r="E5858" s="177"/>
      <c r="F5858" s="179"/>
    </row>
    <row r="5859" spans="2:6" x14ac:dyDescent="0.25">
      <c r="B5859" s="172">
        <v>5848</v>
      </c>
      <c r="C5859" s="180"/>
      <c r="D5859" s="181"/>
      <c r="E5859" s="180"/>
      <c r="F5859" s="182"/>
    </row>
    <row r="5860" spans="2:6" x14ac:dyDescent="0.25">
      <c r="B5860" s="176">
        <v>5849</v>
      </c>
      <c r="C5860" s="177"/>
      <c r="D5860" s="178"/>
      <c r="E5860" s="177"/>
      <c r="F5860" s="179"/>
    </row>
    <row r="5861" spans="2:6" x14ac:dyDescent="0.25">
      <c r="B5861" s="172">
        <v>5850</v>
      </c>
      <c r="C5861" s="180"/>
      <c r="D5861" s="181"/>
      <c r="E5861" s="180"/>
      <c r="F5861" s="182"/>
    </row>
    <row r="5862" spans="2:6" x14ac:dyDescent="0.25">
      <c r="B5862" s="176">
        <v>5851</v>
      </c>
      <c r="C5862" s="177"/>
      <c r="D5862" s="178"/>
      <c r="E5862" s="177"/>
      <c r="F5862" s="179"/>
    </row>
    <row r="5863" spans="2:6" x14ac:dyDescent="0.25">
      <c r="B5863" s="172">
        <v>5852</v>
      </c>
      <c r="C5863" s="180"/>
      <c r="D5863" s="181"/>
      <c r="E5863" s="180"/>
      <c r="F5863" s="182"/>
    </row>
    <row r="5864" spans="2:6" x14ac:dyDescent="0.25">
      <c r="B5864" s="176">
        <v>5853</v>
      </c>
      <c r="C5864" s="177"/>
      <c r="D5864" s="178"/>
      <c r="E5864" s="177"/>
      <c r="F5864" s="179"/>
    </row>
    <row r="5865" spans="2:6" x14ac:dyDescent="0.25">
      <c r="B5865" s="172">
        <v>5854</v>
      </c>
      <c r="C5865" s="180"/>
      <c r="D5865" s="181"/>
      <c r="E5865" s="180"/>
      <c r="F5865" s="182"/>
    </row>
    <row r="5866" spans="2:6" x14ac:dyDescent="0.25">
      <c r="B5866" s="176">
        <v>5855</v>
      </c>
      <c r="C5866" s="177"/>
      <c r="D5866" s="178"/>
      <c r="E5866" s="177"/>
      <c r="F5866" s="179"/>
    </row>
    <row r="5867" spans="2:6" x14ac:dyDescent="0.25">
      <c r="B5867" s="172">
        <v>5856</v>
      </c>
      <c r="C5867" s="180"/>
      <c r="D5867" s="181"/>
      <c r="E5867" s="180"/>
      <c r="F5867" s="182"/>
    </row>
    <row r="5868" spans="2:6" x14ac:dyDescent="0.25">
      <c r="B5868" s="176">
        <v>5857</v>
      </c>
      <c r="C5868" s="177"/>
      <c r="D5868" s="178"/>
      <c r="E5868" s="177"/>
      <c r="F5868" s="179"/>
    </row>
    <row r="5869" spans="2:6" x14ac:dyDescent="0.25">
      <c r="B5869" s="172">
        <v>5858</v>
      </c>
      <c r="C5869" s="180"/>
      <c r="D5869" s="181"/>
      <c r="E5869" s="180"/>
      <c r="F5869" s="182"/>
    </row>
    <row r="5870" spans="2:6" x14ac:dyDescent="0.25">
      <c r="B5870" s="176">
        <v>5859</v>
      </c>
      <c r="C5870" s="177"/>
      <c r="D5870" s="178"/>
      <c r="E5870" s="177"/>
      <c r="F5870" s="179"/>
    </row>
    <row r="5871" spans="2:6" x14ac:dyDescent="0.25">
      <c r="B5871" s="172">
        <v>5860</v>
      </c>
      <c r="C5871" s="180"/>
      <c r="D5871" s="181"/>
      <c r="E5871" s="180"/>
      <c r="F5871" s="182"/>
    </row>
    <row r="5872" spans="2:6" x14ac:dyDescent="0.25">
      <c r="B5872" s="176">
        <v>5861</v>
      </c>
      <c r="C5872" s="177"/>
      <c r="D5872" s="178"/>
      <c r="E5872" s="177"/>
      <c r="F5872" s="179"/>
    </row>
    <row r="5873" spans="2:6" x14ac:dyDescent="0.25">
      <c r="B5873" s="172">
        <v>5862</v>
      </c>
      <c r="C5873" s="180"/>
      <c r="D5873" s="181"/>
      <c r="E5873" s="180"/>
      <c r="F5873" s="182"/>
    </row>
    <row r="5874" spans="2:6" x14ac:dyDescent="0.25">
      <c r="B5874" s="176">
        <v>5863</v>
      </c>
      <c r="C5874" s="177"/>
      <c r="D5874" s="178"/>
      <c r="E5874" s="177"/>
      <c r="F5874" s="179"/>
    </row>
    <row r="5875" spans="2:6" x14ac:dyDescent="0.25">
      <c r="B5875" s="172">
        <v>5864</v>
      </c>
      <c r="C5875" s="180"/>
      <c r="D5875" s="181"/>
      <c r="E5875" s="180"/>
      <c r="F5875" s="182"/>
    </row>
    <row r="5876" spans="2:6" x14ac:dyDescent="0.25">
      <c r="B5876" s="176">
        <v>5865</v>
      </c>
      <c r="C5876" s="177"/>
      <c r="D5876" s="178"/>
      <c r="E5876" s="177"/>
      <c r="F5876" s="179"/>
    </row>
    <row r="5877" spans="2:6" x14ac:dyDescent="0.25">
      <c r="B5877" s="172">
        <v>5866</v>
      </c>
      <c r="C5877" s="180"/>
      <c r="D5877" s="181"/>
      <c r="E5877" s="180"/>
      <c r="F5877" s="182"/>
    </row>
    <row r="5878" spans="2:6" x14ac:dyDescent="0.25">
      <c r="B5878" s="176">
        <v>5867</v>
      </c>
      <c r="C5878" s="177"/>
      <c r="D5878" s="178"/>
      <c r="E5878" s="177"/>
      <c r="F5878" s="179"/>
    </row>
    <row r="5879" spans="2:6" x14ac:dyDescent="0.25">
      <c r="B5879" s="172">
        <v>5868</v>
      </c>
      <c r="C5879" s="180"/>
      <c r="D5879" s="181"/>
      <c r="E5879" s="180"/>
      <c r="F5879" s="182"/>
    </row>
    <row r="5880" spans="2:6" x14ac:dyDescent="0.25">
      <c r="B5880" s="176">
        <v>5869</v>
      </c>
      <c r="C5880" s="177"/>
      <c r="D5880" s="178"/>
      <c r="E5880" s="177"/>
      <c r="F5880" s="179"/>
    </row>
    <row r="5881" spans="2:6" x14ac:dyDescent="0.25">
      <c r="B5881" s="172">
        <v>5870</v>
      </c>
      <c r="C5881" s="180"/>
      <c r="D5881" s="181"/>
      <c r="E5881" s="180"/>
      <c r="F5881" s="182"/>
    </row>
    <row r="5882" spans="2:6" x14ac:dyDescent="0.25">
      <c r="B5882" s="176">
        <v>5871</v>
      </c>
      <c r="C5882" s="177"/>
      <c r="D5882" s="178"/>
      <c r="E5882" s="177"/>
      <c r="F5882" s="179"/>
    </row>
    <row r="5883" spans="2:6" x14ac:dyDescent="0.25">
      <c r="B5883" s="172">
        <v>5872</v>
      </c>
      <c r="C5883" s="180"/>
      <c r="D5883" s="181"/>
      <c r="E5883" s="180"/>
      <c r="F5883" s="182"/>
    </row>
    <row r="5884" spans="2:6" x14ac:dyDescent="0.25">
      <c r="B5884" s="176">
        <v>5873</v>
      </c>
      <c r="C5884" s="177"/>
      <c r="D5884" s="178"/>
      <c r="E5884" s="177"/>
      <c r="F5884" s="179"/>
    </row>
    <row r="5885" spans="2:6" x14ac:dyDescent="0.25">
      <c r="B5885" s="172">
        <v>5874</v>
      </c>
      <c r="C5885" s="180"/>
      <c r="D5885" s="181"/>
      <c r="E5885" s="180"/>
      <c r="F5885" s="182"/>
    </row>
    <row r="5886" spans="2:6" x14ac:dyDescent="0.25">
      <c r="B5886" s="176">
        <v>5875</v>
      </c>
      <c r="C5886" s="177"/>
      <c r="D5886" s="178"/>
      <c r="E5886" s="177"/>
      <c r="F5886" s="179"/>
    </row>
    <row r="5887" spans="2:6" x14ac:dyDescent="0.25">
      <c r="B5887" s="172">
        <v>5876</v>
      </c>
      <c r="C5887" s="180"/>
      <c r="D5887" s="181"/>
      <c r="E5887" s="180"/>
      <c r="F5887" s="182"/>
    </row>
    <row r="5888" spans="2:6" x14ac:dyDescent="0.25">
      <c r="B5888" s="176">
        <v>5877</v>
      </c>
      <c r="C5888" s="177"/>
      <c r="D5888" s="178"/>
      <c r="E5888" s="177"/>
      <c r="F5888" s="179"/>
    </row>
    <row r="5889" spans="2:6" x14ac:dyDescent="0.25">
      <c r="B5889" s="172">
        <v>5878</v>
      </c>
      <c r="C5889" s="180"/>
      <c r="D5889" s="181"/>
      <c r="E5889" s="180"/>
      <c r="F5889" s="182"/>
    </row>
    <row r="5890" spans="2:6" x14ac:dyDescent="0.25">
      <c r="B5890" s="176">
        <v>5879</v>
      </c>
      <c r="C5890" s="177"/>
      <c r="D5890" s="178"/>
      <c r="E5890" s="177"/>
      <c r="F5890" s="179"/>
    </row>
    <row r="5891" spans="2:6" x14ac:dyDescent="0.25">
      <c r="B5891" s="172">
        <v>5880</v>
      </c>
      <c r="C5891" s="180"/>
      <c r="D5891" s="181"/>
      <c r="E5891" s="180"/>
      <c r="F5891" s="182"/>
    </row>
    <row r="5892" spans="2:6" x14ac:dyDescent="0.25">
      <c r="B5892" s="176">
        <v>5881</v>
      </c>
      <c r="C5892" s="177"/>
      <c r="D5892" s="178"/>
      <c r="E5892" s="177"/>
      <c r="F5892" s="179"/>
    </row>
    <row r="5893" spans="2:6" x14ac:dyDescent="0.25">
      <c r="B5893" s="172">
        <v>5882</v>
      </c>
      <c r="C5893" s="180"/>
      <c r="D5893" s="181"/>
      <c r="E5893" s="180"/>
      <c r="F5893" s="182"/>
    </row>
    <row r="5894" spans="2:6" x14ac:dyDescent="0.25">
      <c r="B5894" s="176">
        <v>5883</v>
      </c>
      <c r="C5894" s="177"/>
      <c r="D5894" s="178"/>
      <c r="E5894" s="177"/>
      <c r="F5894" s="179"/>
    </row>
    <row r="5895" spans="2:6" x14ac:dyDescent="0.25">
      <c r="B5895" s="172">
        <v>5884</v>
      </c>
      <c r="C5895" s="180"/>
      <c r="D5895" s="181"/>
      <c r="E5895" s="180"/>
      <c r="F5895" s="182"/>
    </row>
    <row r="5896" spans="2:6" x14ac:dyDescent="0.25">
      <c r="B5896" s="176">
        <v>5885</v>
      </c>
      <c r="C5896" s="177"/>
      <c r="D5896" s="178"/>
      <c r="E5896" s="177"/>
      <c r="F5896" s="179"/>
    </row>
    <row r="5897" spans="2:6" x14ac:dyDescent="0.25">
      <c r="B5897" s="172">
        <v>5886</v>
      </c>
      <c r="C5897" s="180"/>
      <c r="D5897" s="181"/>
      <c r="E5897" s="180"/>
      <c r="F5897" s="182"/>
    </row>
    <row r="5898" spans="2:6" x14ac:dyDescent="0.25">
      <c r="B5898" s="176">
        <v>5887</v>
      </c>
      <c r="C5898" s="177"/>
      <c r="D5898" s="178"/>
      <c r="E5898" s="177"/>
      <c r="F5898" s="179"/>
    </row>
    <row r="5899" spans="2:6" x14ac:dyDescent="0.25">
      <c r="B5899" s="172">
        <v>5888</v>
      </c>
      <c r="C5899" s="180"/>
      <c r="D5899" s="181"/>
      <c r="E5899" s="180"/>
      <c r="F5899" s="182"/>
    </row>
    <row r="5900" spans="2:6" x14ac:dyDescent="0.25">
      <c r="B5900" s="176">
        <v>5889</v>
      </c>
      <c r="C5900" s="177"/>
      <c r="D5900" s="178"/>
      <c r="E5900" s="177"/>
      <c r="F5900" s="179"/>
    </row>
    <row r="5901" spans="2:6" x14ac:dyDescent="0.25">
      <c r="B5901" s="172">
        <v>5890</v>
      </c>
      <c r="C5901" s="180"/>
      <c r="D5901" s="181"/>
      <c r="E5901" s="180"/>
      <c r="F5901" s="182"/>
    </row>
    <row r="5902" spans="2:6" x14ac:dyDescent="0.25">
      <c r="B5902" s="176">
        <v>5891</v>
      </c>
      <c r="C5902" s="177"/>
      <c r="D5902" s="178"/>
      <c r="E5902" s="177"/>
      <c r="F5902" s="179"/>
    </row>
    <row r="5903" spans="2:6" x14ac:dyDescent="0.25">
      <c r="B5903" s="172">
        <v>5892</v>
      </c>
      <c r="C5903" s="180"/>
      <c r="D5903" s="181"/>
      <c r="E5903" s="180"/>
      <c r="F5903" s="182"/>
    </row>
    <row r="5904" spans="2:6" x14ac:dyDescent="0.25">
      <c r="B5904" s="176">
        <v>5893</v>
      </c>
      <c r="C5904" s="177"/>
      <c r="D5904" s="178"/>
      <c r="E5904" s="177"/>
      <c r="F5904" s="179"/>
    </row>
    <row r="5905" spans="2:6" x14ac:dyDescent="0.25">
      <c r="B5905" s="172">
        <v>5894</v>
      </c>
      <c r="C5905" s="180"/>
      <c r="D5905" s="181"/>
      <c r="E5905" s="180"/>
      <c r="F5905" s="182"/>
    </row>
    <row r="5906" spans="2:6" x14ac:dyDescent="0.25">
      <c r="B5906" s="176">
        <v>5895</v>
      </c>
      <c r="C5906" s="177"/>
      <c r="D5906" s="178"/>
      <c r="E5906" s="177"/>
      <c r="F5906" s="179"/>
    </row>
    <row r="5907" spans="2:6" x14ac:dyDescent="0.25">
      <c r="B5907" s="172">
        <v>5896</v>
      </c>
      <c r="C5907" s="180"/>
      <c r="D5907" s="181"/>
      <c r="E5907" s="180"/>
      <c r="F5907" s="182"/>
    </row>
    <row r="5908" spans="2:6" x14ac:dyDescent="0.25">
      <c r="B5908" s="176">
        <v>5897</v>
      </c>
      <c r="C5908" s="177"/>
      <c r="D5908" s="178"/>
      <c r="E5908" s="177"/>
      <c r="F5908" s="179"/>
    </row>
    <row r="5909" spans="2:6" x14ac:dyDescent="0.25">
      <c r="B5909" s="172">
        <v>5898</v>
      </c>
      <c r="C5909" s="180"/>
      <c r="D5909" s="181"/>
      <c r="E5909" s="180"/>
      <c r="F5909" s="182"/>
    </row>
    <row r="5910" spans="2:6" x14ac:dyDescent="0.25">
      <c r="B5910" s="176">
        <v>5899</v>
      </c>
      <c r="C5910" s="177"/>
      <c r="D5910" s="178"/>
      <c r="E5910" s="177"/>
      <c r="F5910" s="179"/>
    </row>
    <row r="5911" spans="2:6" x14ac:dyDescent="0.25">
      <c r="B5911" s="172">
        <v>5900</v>
      </c>
      <c r="C5911" s="180"/>
      <c r="D5911" s="181"/>
      <c r="E5911" s="180"/>
      <c r="F5911" s="182"/>
    </row>
    <row r="5912" spans="2:6" x14ac:dyDescent="0.25">
      <c r="B5912" s="176">
        <v>5901</v>
      </c>
      <c r="C5912" s="177"/>
      <c r="D5912" s="178"/>
      <c r="E5912" s="177"/>
      <c r="F5912" s="179"/>
    </row>
    <row r="5913" spans="2:6" x14ac:dyDescent="0.25">
      <c r="B5913" s="172">
        <v>5902</v>
      </c>
      <c r="C5913" s="180"/>
      <c r="D5913" s="181"/>
      <c r="E5913" s="180"/>
      <c r="F5913" s="182"/>
    </row>
    <row r="5914" spans="2:6" x14ac:dyDescent="0.25">
      <c r="B5914" s="176">
        <v>5903</v>
      </c>
      <c r="C5914" s="177"/>
      <c r="D5914" s="178"/>
      <c r="E5914" s="177"/>
      <c r="F5914" s="179"/>
    </row>
    <row r="5915" spans="2:6" x14ac:dyDescent="0.25">
      <c r="B5915" s="172">
        <v>5904</v>
      </c>
      <c r="C5915" s="180"/>
      <c r="D5915" s="181"/>
      <c r="E5915" s="180"/>
      <c r="F5915" s="182"/>
    </row>
    <row r="5916" spans="2:6" x14ac:dyDescent="0.25">
      <c r="B5916" s="176">
        <v>5905</v>
      </c>
      <c r="C5916" s="177"/>
      <c r="D5916" s="178"/>
      <c r="E5916" s="177"/>
      <c r="F5916" s="179"/>
    </row>
    <row r="5917" spans="2:6" x14ac:dyDescent="0.25">
      <c r="B5917" s="172">
        <v>5906</v>
      </c>
      <c r="C5917" s="180"/>
      <c r="D5917" s="181"/>
      <c r="E5917" s="180"/>
      <c r="F5917" s="182"/>
    </row>
    <row r="5918" spans="2:6" x14ac:dyDescent="0.25">
      <c r="B5918" s="176">
        <v>5907</v>
      </c>
      <c r="C5918" s="177"/>
      <c r="D5918" s="178"/>
      <c r="E5918" s="177"/>
      <c r="F5918" s="179"/>
    </row>
    <row r="5919" spans="2:6" x14ac:dyDescent="0.25">
      <c r="B5919" s="172">
        <v>5908</v>
      </c>
      <c r="C5919" s="180"/>
      <c r="D5919" s="181"/>
      <c r="E5919" s="180"/>
      <c r="F5919" s="182"/>
    </row>
    <row r="5920" spans="2:6" x14ac:dyDescent="0.25">
      <c r="B5920" s="176">
        <v>5909</v>
      </c>
      <c r="C5920" s="177"/>
      <c r="D5920" s="178"/>
      <c r="E5920" s="177"/>
      <c r="F5920" s="179"/>
    </row>
    <row r="5921" spans="2:6" x14ac:dyDescent="0.25">
      <c r="B5921" s="172">
        <v>5910</v>
      </c>
      <c r="C5921" s="180"/>
      <c r="D5921" s="181"/>
      <c r="E5921" s="180"/>
      <c r="F5921" s="182"/>
    </row>
    <row r="5922" spans="2:6" x14ac:dyDescent="0.25">
      <c r="B5922" s="176">
        <v>5911</v>
      </c>
      <c r="C5922" s="177"/>
      <c r="D5922" s="178"/>
      <c r="E5922" s="177"/>
      <c r="F5922" s="179"/>
    </row>
    <row r="5923" spans="2:6" x14ac:dyDescent="0.25">
      <c r="B5923" s="172">
        <v>5912</v>
      </c>
      <c r="C5923" s="180"/>
      <c r="D5923" s="181"/>
      <c r="E5923" s="180"/>
      <c r="F5923" s="182"/>
    </row>
    <row r="5924" spans="2:6" x14ac:dyDescent="0.25">
      <c r="B5924" s="176">
        <v>5913</v>
      </c>
      <c r="C5924" s="177"/>
      <c r="D5924" s="178"/>
      <c r="E5924" s="177"/>
      <c r="F5924" s="179"/>
    </row>
    <row r="5925" spans="2:6" x14ac:dyDescent="0.25">
      <c r="B5925" s="172">
        <v>5914</v>
      </c>
      <c r="C5925" s="180"/>
      <c r="D5925" s="181"/>
      <c r="E5925" s="180"/>
      <c r="F5925" s="182"/>
    </row>
    <row r="5926" spans="2:6" x14ac:dyDescent="0.25">
      <c r="B5926" s="176">
        <v>5915</v>
      </c>
      <c r="C5926" s="177"/>
      <c r="D5926" s="178"/>
      <c r="E5926" s="177"/>
      <c r="F5926" s="179"/>
    </row>
    <row r="5927" spans="2:6" x14ac:dyDescent="0.25">
      <c r="B5927" s="172">
        <v>5916</v>
      </c>
      <c r="C5927" s="180"/>
      <c r="D5927" s="181"/>
      <c r="E5927" s="180"/>
      <c r="F5927" s="182"/>
    </row>
    <row r="5928" spans="2:6" x14ac:dyDescent="0.25">
      <c r="B5928" s="176">
        <v>5917</v>
      </c>
      <c r="C5928" s="177"/>
      <c r="D5928" s="178"/>
      <c r="E5928" s="177"/>
      <c r="F5928" s="179"/>
    </row>
    <row r="5929" spans="2:6" x14ac:dyDescent="0.25">
      <c r="B5929" s="172">
        <v>5918</v>
      </c>
      <c r="C5929" s="180"/>
      <c r="D5929" s="181"/>
      <c r="E5929" s="180"/>
      <c r="F5929" s="182"/>
    </row>
    <row r="5930" spans="2:6" x14ac:dyDescent="0.25">
      <c r="B5930" s="176">
        <v>5919</v>
      </c>
      <c r="C5930" s="177"/>
      <c r="D5930" s="178"/>
      <c r="E5930" s="177"/>
      <c r="F5930" s="179"/>
    </row>
    <row r="5931" spans="2:6" x14ac:dyDescent="0.25">
      <c r="B5931" s="172">
        <v>5920</v>
      </c>
      <c r="C5931" s="180"/>
      <c r="D5931" s="181"/>
      <c r="E5931" s="180"/>
      <c r="F5931" s="182"/>
    </row>
    <row r="5932" spans="2:6" x14ac:dyDescent="0.25">
      <c r="B5932" s="176">
        <v>5921</v>
      </c>
      <c r="C5932" s="177"/>
      <c r="D5932" s="178"/>
      <c r="E5932" s="177"/>
      <c r="F5932" s="179"/>
    </row>
    <row r="5933" spans="2:6" x14ac:dyDescent="0.25">
      <c r="B5933" s="172">
        <v>5922</v>
      </c>
      <c r="C5933" s="180"/>
      <c r="D5933" s="181"/>
      <c r="E5933" s="180"/>
      <c r="F5933" s="182"/>
    </row>
    <row r="5934" spans="2:6" x14ac:dyDescent="0.25">
      <c r="B5934" s="176">
        <v>5923</v>
      </c>
      <c r="C5934" s="177"/>
      <c r="D5934" s="178"/>
      <c r="E5934" s="177"/>
      <c r="F5934" s="179"/>
    </row>
    <row r="5935" spans="2:6" x14ac:dyDescent="0.25">
      <c r="B5935" s="172">
        <v>5924</v>
      </c>
      <c r="C5935" s="180"/>
      <c r="D5935" s="181"/>
      <c r="E5935" s="180"/>
      <c r="F5935" s="182"/>
    </row>
    <row r="5936" spans="2:6" x14ac:dyDescent="0.25">
      <c r="B5936" s="176">
        <v>5925</v>
      </c>
      <c r="C5936" s="177"/>
      <c r="D5936" s="178"/>
      <c r="E5936" s="177"/>
      <c r="F5936" s="179"/>
    </row>
    <row r="5937" spans="2:6" x14ac:dyDescent="0.25">
      <c r="B5937" s="172">
        <v>5926</v>
      </c>
      <c r="C5937" s="180"/>
      <c r="D5937" s="181"/>
      <c r="E5937" s="180"/>
      <c r="F5937" s="182"/>
    </row>
    <row r="5938" spans="2:6" x14ac:dyDescent="0.25">
      <c r="B5938" s="176">
        <v>5927</v>
      </c>
      <c r="C5938" s="177"/>
      <c r="D5938" s="178"/>
      <c r="E5938" s="177"/>
      <c r="F5938" s="179"/>
    </row>
    <row r="5939" spans="2:6" x14ac:dyDescent="0.25">
      <c r="B5939" s="172">
        <v>5928</v>
      </c>
      <c r="C5939" s="180"/>
      <c r="D5939" s="181"/>
      <c r="E5939" s="180"/>
      <c r="F5939" s="182"/>
    </row>
    <row r="5940" spans="2:6" x14ac:dyDescent="0.25">
      <c r="B5940" s="176">
        <v>5929</v>
      </c>
      <c r="C5940" s="177"/>
      <c r="D5940" s="178"/>
      <c r="E5940" s="177"/>
      <c r="F5940" s="179"/>
    </row>
    <row r="5941" spans="2:6" x14ac:dyDescent="0.25">
      <c r="B5941" s="172">
        <v>5930</v>
      </c>
      <c r="C5941" s="180"/>
      <c r="D5941" s="181"/>
      <c r="E5941" s="180"/>
      <c r="F5941" s="182"/>
    </row>
    <row r="5942" spans="2:6" x14ac:dyDescent="0.25">
      <c r="B5942" s="176">
        <v>5931</v>
      </c>
      <c r="C5942" s="177"/>
      <c r="D5942" s="178"/>
      <c r="E5942" s="177"/>
      <c r="F5942" s="179"/>
    </row>
    <row r="5943" spans="2:6" x14ac:dyDescent="0.25">
      <c r="B5943" s="172">
        <v>5932</v>
      </c>
      <c r="C5943" s="180"/>
      <c r="D5943" s="181"/>
      <c r="E5943" s="180"/>
      <c r="F5943" s="182"/>
    </row>
    <row r="5944" spans="2:6" x14ac:dyDescent="0.25">
      <c r="B5944" s="176">
        <v>5933</v>
      </c>
      <c r="C5944" s="177"/>
      <c r="D5944" s="178"/>
      <c r="E5944" s="177"/>
      <c r="F5944" s="179"/>
    </row>
    <row r="5945" spans="2:6" x14ac:dyDescent="0.25">
      <c r="B5945" s="172">
        <v>5934</v>
      </c>
      <c r="C5945" s="180"/>
      <c r="D5945" s="181"/>
      <c r="E5945" s="180"/>
      <c r="F5945" s="182"/>
    </row>
    <row r="5946" spans="2:6" x14ac:dyDescent="0.25">
      <c r="B5946" s="176">
        <v>5935</v>
      </c>
      <c r="C5946" s="177"/>
      <c r="D5946" s="178"/>
      <c r="E5946" s="177"/>
      <c r="F5946" s="179"/>
    </row>
    <row r="5947" spans="2:6" x14ac:dyDescent="0.25">
      <c r="B5947" s="172">
        <v>5936</v>
      </c>
      <c r="C5947" s="180"/>
      <c r="D5947" s="181"/>
      <c r="E5947" s="180"/>
      <c r="F5947" s="182"/>
    </row>
    <row r="5948" spans="2:6" x14ac:dyDescent="0.25">
      <c r="B5948" s="176">
        <v>5937</v>
      </c>
      <c r="C5948" s="177"/>
      <c r="D5948" s="178"/>
      <c r="E5948" s="177"/>
      <c r="F5948" s="179"/>
    </row>
    <row r="5949" spans="2:6" x14ac:dyDescent="0.25">
      <c r="B5949" s="172">
        <v>5938</v>
      </c>
      <c r="C5949" s="180"/>
      <c r="D5949" s="181"/>
      <c r="E5949" s="180"/>
      <c r="F5949" s="182"/>
    </row>
    <row r="5950" spans="2:6" x14ac:dyDescent="0.25">
      <c r="B5950" s="176">
        <v>5939</v>
      </c>
      <c r="C5950" s="177"/>
      <c r="D5950" s="178"/>
      <c r="E5950" s="177"/>
      <c r="F5950" s="179"/>
    </row>
    <row r="5951" spans="2:6" x14ac:dyDescent="0.25">
      <c r="B5951" s="172">
        <v>5940</v>
      </c>
      <c r="C5951" s="180"/>
      <c r="D5951" s="181"/>
      <c r="E5951" s="180"/>
      <c r="F5951" s="182"/>
    </row>
    <row r="5952" spans="2:6" x14ac:dyDescent="0.25">
      <c r="B5952" s="176">
        <v>5941</v>
      </c>
      <c r="C5952" s="177"/>
      <c r="D5952" s="178"/>
      <c r="E5952" s="177"/>
      <c r="F5952" s="179"/>
    </row>
    <row r="5953" spans="2:6" x14ac:dyDescent="0.25">
      <c r="B5953" s="172">
        <v>5942</v>
      </c>
      <c r="C5953" s="180"/>
      <c r="D5953" s="181"/>
      <c r="E5953" s="180"/>
      <c r="F5953" s="182"/>
    </row>
    <row r="5954" spans="2:6" x14ac:dyDescent="0.25">
      <c r="B5954" s="176">
        <v>5943</v>
      </c>
      <c r="C5954" s="177"/>
      <c r="D5954" s="178"/>
      <c r="E5954" s="177"/>
      <c r="F5954" s="179"/>
    </row>
    <row r="5955" spans="2:6" x14ac:dyDescent="0.25">
      <c r="B5955" s="172">
        <v>5944</v>
      </c>
      <c r="C5955" s="180"/>
      <c r="D5955" s="181"/>
      <c r="E5955" s="180"/>
      <c r="F5955" s="182"/>
    </row>
    <row r="5956" spans="2:6" x14ac:dyDescent="0.25">
      <c r="B5956" s="176">
        <v>5945</v>
      </c>
      <c r="C5956" s="177"/>
      <c r="D5956" s="178"/>
      <c r="E5956" s="177"/>
      <c r="F5956" s="179"/>
    </row>
    <row r="5957" spans="2:6" x14ac:dyDescent="0.25">
      <c r="B5957" s="172">
        <v>5946</v>
      </c>
      <c r="C5957" s="180"/>
      <c r="D5957" s="181"/>
      <c r="E5957" s="180"/>
      <c r="F5957" s="182"/>
    </row>
    <row r="5958" spans="2:6" x14ac:dyDescent="0.25">
      <c r="B5958" s="176">
        <v>5947</v>
      </c>
      <c r="C5958" s="177"/>
      <c r="D5958" s="178"/>
      <c r="E5958" s="177"/>
      <c r="F5958" s="179"/>
    </row>
    <row r="5959" spans="2:6" x14ac:dyDescent="0.25">
      <c r="B5959" s="172">
        <v>5948</v>
      </c>
      <c r="C5959" s="180"/>
      <c r="D5959" s="181"/>
      <c r="E5959" s="180"/>
      <c r="F5959" s="182"/>
    </row>
    <row r="5960" spans="2:6" x14ac:dyDescent="0.25">
      <c r="B5960" s="176">
        <v>5949</v>
      </c>
      <c r="C5960" s="177"/>
      <c r="D5960" s="178"/>
      <c r="E5960" s="177"/>
      <c r="F5960" s="179"/>
    </row>
    <row r="5961" spans="2:6" x14ac:dyDescent="0.25">
      <c r="B5961" s="172">
        <v>5950</v>
      </c>
      <c r="C5961" s="180"/>
      <c r="D5961" s="181"/>
      <c r="E5961" s="180"/>
      <c r="F5961" s="182"/>
    </row>
    <row r="5962" spans="2:6" x14ac:dyDescent="0.25">
      <c r="B5962" s="176">
        <v>5951</v>
      </c>
      <c r="C5962" s="177"/>
      <c r="D5962" s="178"/>
      <c r="E5962" s="177"/>
      <c r="F5962" s="179"/>
    </row>
    <row r="5963" spans="2:6" x14ac:dyDescent="0.25">
      <c r="B5963" s="172">
        <v>5952</v>
      </c>
      <c r="C5963" s="180"/>
      <c r="D5963" s="181"/>
      <c r="E5963" s="180"/>
      <c r="F5963" s="182"/>
    </row>
    <row r="5964" spans="2:6" x14ac:dyDescent="0.25">
      <c r="B5964" s="176">
        <v>5953</v>
      </c>
      <c r="C5964" s="177"/>
      <c r="D5964" s="178"/>
      <c r="E5964" s="177"/>
      <c r="F5964" s="179"/>
    </row>
    <row r="5965" spans="2:6" x14ac:dyDescent="0.25">
      <c r="B5965" s="172">
        <v>5954</v>
      </c>
      <c r="C5965" s="180"/>
      <c r="D5965" s="181"/>
      <c r="E5965" s="180"/>
      <c r="F5965" s="182"/>
    </row>
    <row r="5966" spans="2:6" x14ac:dyDescent="0.25">
      <c r="B5966" s="176">
        <v>5955</v>
      </c>
      <c r="C5966" s="177"/>
      <c r="D5966" s="178"/>
      <c r="E5966" s="177"/>
      <c r="F5966" s="179"/>
    </row>
    <row r="5967" spans="2:6" x14ac:dyDescent="0.25">
      <c r="B5967" s="172">
        <v>5956</v>
      </c>
      <c r="C5967" s="180"/>
      <c r="D5967" s="181"/>
      <c r="E5967" s="180"/>
      <c r="F5967" s="182"/>
    </row>
    <row r="5968" spans="2:6" x14ac:dyDescent="0.25">
      <c r="B5968" s="176">
        <v>5957</v>
      </c>
      <c r="C5968" s="177"/>
      <c r="D5968" s="178"/>
      <c r="E5968" s="177"/>
      <c r="F5968" s="179"/>
    </row>
    <row r="5969" spans="2:6" x14ac:dyDescent="0.25">
      <c r="B5969" s="172">
        <v>5958</v>
      </c>
      <c r="C5969" s="180"/>
      <c r="D5969" s="181"/>
      <c r="E5969" s="180"/>
      <c r="F5969" s="182"/>
    </row>
    <row r="5970" spans="2:6" x14ac:dyDescent="0.25">
      <c r="B5970" s="176">
        <v>5959</v>
      </c>
      <c r="C5970" s="177"/>
      <c r="D5970" s="178"/>
      <c r="E5970" s="177"/>
      <c r="F5970" s="179"/>
    </row>
    <row r="5971" spans="2:6" x14ac:dyDescent="0.25">
      <c r="B5971" s="172">
        <v>5960</v>
      </c>
      <c r="C5971" s="180"/>
      <c r="D5971" s="181"/>
      <c r="E5971" s="180"/>
      <c r="F5971" s="182"/>
    </row>
    <row r="5972" spans="2:6" x14ac:dyDescent="0.25">
      <c r="B5972" s="176">
        <v>5961</v>
      </c>
      <c r="C5972" s="177"/>
      <c r="D5972" s="178"/>
      <c r="E5972" s="177"/>
      <c r="F5972" s="179"/>
    </row>
    <row r="5973" spans="2:6" x14ac:dyDescent="0.25">
      <c r="B5973" s="172">
        <v>5962</v>
      </c>
      <c r="C5973" s="180"/>
      <c r="D5973" s="181"/>
      <c r="E5973" s="180"/>
      <c r="F5973" s="182"/>
    </row>
    <row r="5974" spans="2:6" x14ac:dyDescent="0.25">
      <c r="B5974" s="176">
        <v>5963</v>
      </c>
      <c r="C5974" s="177"/>
      <c r="D5974" s="178"/>
      <c r="E5974" s="177"/>
      <c r="F5974" s="179"/>
    </row>
    <row r="5975" spans="2:6" x14ac:dyDescent="0.25">
      <c r="B5975" s="172">
        <v>5964</v>
      </c>
      <c r="C5975" s="180"/>
      <c r="D5975" s="181"/>
      <c r="E5975" s="180"/>
      <c r="F5975" s="182"/>
    </row>
    <row r="5976" spans="2:6" x14ac:dyDescent="0.25">
      <c r="B5976" s="176">
        <v>5965</v>
      </c>
      <c r="C5976" s="177"/>
      <c r="D5976" s="178"/>
      <c r="E5976" s="177"/>
      <c r="F5976" s="179"/>
    </row>
    <row r="5977" spans="2:6" x14ac:dyDescent="0.25">
      <c r="B5977" s="172">
        <v>5966</v>
      </c>
      <c r="C5977" s="180"/>
      <c r="D5977" s="181"/>
      <c r="E5977" s="180"/>
      <c r="F5977" s="182"/>
    </row>
    <row r="5978" spans="2:6" x14ac:dyDescent="0.25">
      <c r="B5978" s="176">
        <v>5967</v>
      </c>
      <c r="C5978" s="177"/>
      <c r="D5978" s="178"/>
      <c r="E5978" s="177"/>
      <c r="F5978" s="179"/>
    </row>
    <row r="5979" spans="2:6" x14ac:dyDescent="0.25">
      <c r="B5979" s="172">
        <v>5968</v>
      </c>
      <c r="C5979" s="180"/>
      <c r="D5979" s="181"/>
      <c r="E5979" s="180"/>
      <c r="F5979" s="182"/>
    </row>
    <row r="5980" spans="2:6" x14ac:dyDescent="0.25">
      <c r="B5980" s="176">
        <v>5969</v>
      </c>
      <c r="C5980" s="177"/>
      <c r="D5980" s="178"/>
      <c r="E5980" s="177"/>
      <c r="F5980" s="179"/>
    </row>
    <row r="5981" spans="2:6" x14ac:dyDescent="0.25">
      <c r="B5981" s="172">
        <v>5970</v>
      </c>
      <c r="C5981" s="180"/>
      <c r="D5981" s="181"/>
      <c r="E5981" s="180"/>
      <c r="F5981" s="182"/>
    </row>
    <row r="5982" spans="2:6" x14ac:dyDescent="0.25">
      <c r="B5982" s="176">
        <v>5971</v>
      </c>
      <c r="C5982" s="177"/>
      <c r="D5982" s="178"/>
      <c r="E5982" s="177"/>
      <c r="F5982" s="179"/>
    </row>
    <row r="5983" spans="2:6" x14ac:dyDescent="0.25">
      <c r="B5983" s="172">
        <v>5972</v>
      </c>
      <c r="C5983" s="180"/>
      <c r="D5983" s="181"/>
      <c r="E5983" s="180"/>
      <c r="F5983" s="182"/>
    </row>
    <row r="5984" spans="2:6" x14ac:dyDescent="0.25">
      <c r="B5984" s="176">
        <v>5973</v>
      </c>
      <c r="C5984" s="177"/>
      <c r="D5984" s="178"/>
      <c r="E5984" s="177"/>
      <c r="F5984" s="179"/>
    </row>
    <row r="5985" spans="2:6" x14ac:dyDescent="0.25">
      <c r="B5985" s="172">
        <v>5974</v>
      </c>
      <c r="C5985" s="180"/>
      <c r="D5985" s="181"/>
      <c r="E5985" s="180"/>
      <c r="F5985" s="182"/>
    </row>
    <row r="5986" spans="2:6" x14ac:dyDescent="0.25">
      <c r="B5986" s="176">
        <v>5975</v>
      </c>
      <c r="C5986" s="177"/>
      <c r="D5986" s="178"/>
      <c r="E5986" s="177"/>
      <c r="F5986" s="179"/>
    </row>
    <row r="5987" spans="2:6" x14ac:dyDescent="0.25">
      <c r="B5987" s="172">
        <v>5976</v>
      </c>
      <c r="C5987" s="180"/>
      <c r="D5987" s="181"/>
      <c r="E5987" s="180"/>
      <c r="F5987" s="182"/>
    </row>
    <row r="5988" spans="2:6" x14ac:dyDescent="0.25">
      <c r="B5988" s="176">
        <v>5977</v>
      </c>
      <c r="C5988" s="177"/>
      <c r="D5988" s="178"/>
      <c r="E5988" s="177"/>
      <c r="F5988" s="179"/>
    </row>
    <row r="5989" spans="2:6" x14ac:dyDescent="0.25">
      <c r="B5989" s="172">
        <v>5978</v>
      </c>
      <c r="C5989" s="180"/>
      <c r="D5989" s="181"/>
      <c r="E5989" s="180"/>
      <c r="F5989" s="182"/>
    </row>
    <row r="5990" spans="2:6" x14ac:dyDescent="0.25">
      <c r="B5990" s="176">
        <v>5979</v>
      </c>
      <c r="C5990" s="177"/>
      <c r="D5990" s="178"/>
      <c r="E5990" s="177"/>
      <c r="F5990" s="179"/>
    </row>
    <row r="5991" spans="2:6" x14ac:dyDescent="0.25">
      <c r="B5991" s="172">
        <v>5980</v>
      </c>
      <c r="C5991" s="180"/>
      <c r="D5991" s="181"/>
      <c r="E5991" s="180"/>
      <c r="F5991" s="182"/>
    </row>
    <row r="5992" spans="2:6" x14ac:dyDescent="0.25">
      <c r="B5992" s="176">
        <v>5981</v>
      </c>
      <c r="C5992" s="177"/>
      <c r="D5992" s="178"/>
      <c r="E5992" s="177"/>
      <c r="F5992" s="179"/>
    </row>
    <row r="5993" spans="2:6" x14ac:dyDescent="0.25">
      <c r="B5993" s="172">
        <v>5982</v>
      </c>
      <c r="C5993" s="180"/>
      <c r="D5993" s="181"/>
      <c r="E5993" s="180"/>
      <c r="F5993" s="182"/>
    </row>
    <row r="5994" spans="2:6" x14ac:dyDescent="0.25">
      <c r="B5994" s="176">
        <v>5983</v>
      </c>
      <c r="C5994" s="177"/>
      <c r="D5994" s="178"/>
      <c r="E5994" s="177"/>
      <c r="F5994" s="179"/>
    </row>
    <row r="5995" spans="2:6" x14ac:dyDescent="0.25">
      <c r="B5995" s="172">
        <v>5984</v>
      </c>
      <c r="C5995" s="180"/>
      <c r="D5995" s="181"/>
      <c r="E5995" s="180"/>
      <c r="F5995" s="182"/>
    </row>
    <row r="5996" spans="2:6" x14ac:dyDescent="0.25">
      <c r="B5996" s="176">
        <v>5985</v>
      </c>
      <c r="C5996" s="177"/>
      <c r="D5996" s="178"/>
      <c r="E5996" s="177"/>
      <c r="F5996" s="179"/>
    </row>
    <row r="5997" spans="2:6" x14ac:dyDescent="0.25">
      <c r="B5997" s="172">
        <v>5986</v>
      </c>
      <c r="C5997" s="180"/>
      <c r="D5997" s="181"/>
      <c r="E5997" s="180"/>
      <c r="F5997" s="182"/>
    </row>
    <row r="5998" spans="2:6" x14ac:dyDescent="0.25">
      <c r="B5998" s="176">
        <v>5987</v>
      </c>
      <c r="C5998" s="177"/>
      <c r="D5998" s="178"/>
      <c r="E5998" s="177"/>
      <c r="F5998" s="179"/>
    </row>
    <row r="5999" spans="2:6" x14ac:dyDescent="0.25">
      <c r="B5999" s="172">
        <v>5988</v>
      </c>
      <c r="C5999" s="180"/>
      <c r="D5999" s="181"/>
      <c r="E5999" s="180"/>
      <c r="F5999" s="182"/>
    </row>
    <row r="6000" spans="2:6" x14ac:dyDescent="0.25">
      <c r="B6000" s="176">
        <v>5989</v>
      </c>
      <c r="C6000" s="177"/>
      <c r="D6000" s="178"/>
      <c r="E6000" s="177"/>
      <c r="F6000" s="179"/>
    </row>
    <row r="6001" spans="2:6" x14ac:dyDescent="0.25">
      <c r="B6001" s="172">
        <v>5990</v>
      </c>
      <c r="C6001" s="180"/>
      <c r="D6001" s="181"/>
      <c r="E6001" s="180"/>
      <c r="F6001" s="182"/>
    </row>
    <row r="6002" spans="2:6" x14ac:dyDescent="0.25">
      <c r="B6002" s="176">
        <v>5991</v>
      </c>
      <c r="C6002" s="177"/>
      <c r="D6002" s="178"/>
      <c r="E6002" s="177"/>
      <c r="F6002" s="179"/>
    </row>
    <row r="6003" spans="2:6" x14ac:dyDescent="0.25">
      <c r="B6003" s="172">
        <v>5992</v>
      </c>
      <c r="C6003" s="180"/>
      <c r="D6003" s="181"/>
      <c r="E6003" s="180"/>
      <c r="F6003" s="182"/>
    </row>
    <row r="6004" spans="2:6" x14ac:dyDescent="0.25">
      <c r="B6004" s="176">
        <v>5993</v>
      </c>
      <c r="C6004" s="177"/>
      <c r="D6004" s="178"/>
      <c r="E6004" s="177"/>
      <c r="F6004" s="179"/>
    </row>
    <row r="6005" spans="2:6" x14ac:dyDescent="0.25">
      <c r="B6005" s="172">
        <v>5994</v>
      </c>
      <c r="C6005" s="180"/>
      <c r="D6005" s="181"/>
      <c r="E6005" s="180"/>
      <c r="F6005" s="182"/>
    </row>
    <row r="6006" spans="2:6" x14ac:dyDescent="0.25">
      <c r="B6006" s="176">
        <v>5995</v>
      </c>
      <c r="C6006" s="177"/>
      <c r="D6006" s="178"/>
      <c r="E6006" s="177"/>
      <c r="F6006" s="179"/>
    </row>
    <row r="6007" spans="2:6" x14ac:dyDescent="0.25">
      <c r="B6007" s="172">
        <v>5996</v>
      </c>
      <c r="C6007" s="180"/>
      <c r="D6007" s="181"/>
      <c r="E6007" s="180"/>
      <c r="F6007" s="182"/>
    </row>
    <row r="6008" spans="2:6" x14ac:dyDescent="0.25">
      <c r="B6008" s="176">
        <v>5997</v>
      </c>
      <c r="C6008" s="177"/>
      <c r="D6008" s="178"/>
      <c r="E6008" s="177"/>
      <c r="F6008" s="179"/>
    </row>
    <row r="6009" spans="2:6" x14ac:dyDescent="0.25">
      <c r="B6009" s="172">
        <v>5998</v>
      </c>
      <c r="C6009" s="180"/>
      <c r="D6009" s="181"/>
      <c r="E6009" s="180"/>
      <c r="F6009" s="182"/>
    </row>
    <row r="6010" spans="2:6" x14ac:dyDescent="0.25">
      <c r="B6010" s="176">
        <v>5999</v>
      </c>
      <c r="C6010" s="177"/>
      <c r="D6010" s="178"/>
      <c r="E6010" s="177"/>
      <c r="F6010" s="179"/>
    </row>
    <row r="6011" spans="2:6" x14ac:dyDescent="0.25">
      <c r="B6011" s="172">
        <v>6000</v>
      </c>
      <c r="C6011" s="180"/>
      <c r="D6011" s="181"/>
      <c r="E6011" s="180"/>
      <c r="F6011" s="182"/>
    </row>
    <row r="6012" spans="2:6" x14ac:dyDescent="0.25">
      <c r="B6012" s="176">
        <v>6001</v>
      </c>
      <c r="C6012" s="177"/>
      <c r="D6012" s="178"/>
      <c r="E6012" s="177"/>
      <c r="F6012" s="179"/>
    </row>
    <row r="6013" spans="2:6" x14ac:dyDescent="0.25">
      <c r="B6013" s="172">
        <v>6002</v>
      </c>
      <c r="C6013" s="180"/>
      <c r="D6013" s="181"/>
      <c r="E6013" s="180"/>
      <c r="F6013" s="182"/>
    </row>
    <row r="6014" spans="2:6" x14ac:dyDescent="0.25">
      <c r="B6014" s="176">
        <v>6003</v>
      </c>
      <c r="C6014" s="177"/>
      <c r="D6014" s="178"/>
      <c r="E6014" s="177"/>
      <c r="F6014" s="179"/>
    </row>
    <row r="6015" spans="2:6" x14ac:dyDescent="0.25">
      <c r="B6015" s="172">
        <v>6004</v>
      </c>
      <c r="C6015" s="180"/>
      <c r="D6015" s="181"/>
      <c r="E6015" s="180"/>
      <c r="F6015" s="182"/>
    </row>
    <row r="6016" spans="2:6" x14ac:dyDescent="0.25">
      <c r="B6016" s="176">
        <v>6005</v>
      </c>
      <c r="C6016" s="177"/>
      <c r="D6016" s="178"/>
      <c r="E6016" s="177"/>
      <c r="F6016" s="179"/>
    </row>
    <row r="6017" spans="2:6" x14ac:dyDescent="0.25">
      <c r="B6017" s="172">
        <v>6006</v>
      </c>
      <c r="C6017" s="180"/>
      <c r="D6017" s="181"/>
      <c r="E6017" s="180"/>
      <c r="F6017" s="182"/>
    </row>
    <row r="6018" spans="2:6" x14ac:dyDescent="0.25">
      <c r="B6018" s="176">
        <v>6007</v>
      </c>
      <c r="C6018" s="177"/>
      <c r="D6018" s="178"/>
      <c r="E6018" s="177"/>
      <c r="F6018" s="179"/>
    </row>
    <row r="6019" spans="2:6" x14ac:dyDescent="0.25">
      <c r="B6019" s="172">
        <v>6008</v>
      </c>
      <c r="C6019" s="180"/>
      <c r="D6019" s="181"/>
      <c r="E6019" s="180"/>
      <c r="F6019" s="182"/>
    </row>
    <row r="6020" spans="2:6" x14ac:dyDescent="0.25">
      <c r="B6020" s="176">
        <v>6009</v>
      </c>
      <c r="C6020" s="177"/>
      <c r="D6020" s="178"/>
      <c r="E6020" s="177"/>
      <c r="F6020" s="179"/>
    </row>
    <row r="6021" spans="2:6" x14ac:dyDescent="0.25">
      <c r="B6021" s="172">
        <v>6010</v>
      </c>
      <c r="C6021" s="180"/>
      <c r="D6021" s="181"/>
      <c r="E6021" s="180"/>
      <c r="F6021" s="182"/>
    </row>
    <row r="6022" spans="2:6" x14ac:dyDescent="0.25">
      <c r="B6022" s="176">
        <v>6011</v>
      </c>
      <c r="C6022" s="177"/>
      <c r="D6022" s="178"/>
      <c r="E6022" s="177"/>
      <c r="F6022" s="179"/>
    </row>
    <row r="6023" spans="2:6" x14ac:dyDescent="0.25">
      <c r="B6023" s="172">
        <v>6012</v>
      </c>
      <c r="C6023" s="180"/>
      <c r="D6023" s="181"/>
      <c r="E6023" s="180"/>
      <c r="F6023" s="182"/>
    </row>
    <row r="6024" spans="2:6" x14ac:dyDescent="0.25">
      <c r="B6024" s="176">
        <v>6013</v>
      </c>
      <c r="C6024" s="177"/>
      <c r="D6024" s="178"/>
      <c r="E6024" s="177"/>
      <c r="F6024" s="179"/>
    </row>
    <row r="6025" spans="2:6" x14ac:dyDescent="0.25">
      <c r="B6025" s="172">
        <v>6014</v>
      </c>
      <c r="C6025" s="180"/>
      <c r="D6025" s="181"/>
      <c r="E6025" s="180"/>
      <c r="F6025" s="182"/>
    </row>
    <row r="6026" spans="2:6" x14ac:dyDescent="0.25">
      <c r="B6026" s="176">
        <v>6015</v>
      </c>
      <c r="C6026" s="177"/>
      <c r="D6026" s="178"/>
      <c r="E6026" s="177"/>
      <c r="F6026" s="179"/>
    </row>
    <row r="6027" spans="2:6" x14ac:dyDescent="0.25">
      <c r="B6027" s="172">
        <v>6016</v>
      </c>
      <c r="C6027" s="180"/>
      <c r="D6027" s="181"/>
      <c r="E6027" s="180"/>
      <c r="F6027" s="182"/>
    </row>
    <row r="6028" spans="2:6" x14ac:dyDescent="0.25">
      <c r="B6028" s="176">
        <v>6017</v>
      </c>
      <c r="C6028" s="177"/>
      <c r="D6028" s="178"/>
      <c r="E6028" s="177"/>
      <c r="F6028" s="179"/>
    </row>
    <row r="6029" spans="2:6" x14ac:dyDescent="0.25">
      <c r="B6029" s="172">
        <v>6018</v>
      </c>
      <c r="C6029" s="180"/>
      <c r="D6029" s="181"/>
      <c r="E6029" s="180"/>
      <c r="F6029" s="182"/>
    </row>
    <row r="6030" spans="2:6" x14ac:dyDescent="0.25">
      <c r="B6030" s="176">
        <v>6019</v>
      </c>
      <c r="C6030" s="177"/>
      <c r="D6030" s="178"/>
      <c r="E6030" s="177"/>
      <c r="F6030" s="179"/>
    </row>
    <row r="6031" spans="2:6" x14ac:dyDescent="0.25">
      <c r="B6031" s="172">
        <v>6020</v>
      </c>
      <c r="C6031" s="180"/>
      <c r="D6031" s="181"/>
      <c r="E6031" s="180"/>
      <c r="F6031" s="182"/>
    </row>
    <row r="6032" spans="2:6" x14ac:dyDescent="0.25">
      <c r="B6032" s="176">
        <v>6021</v>
      </c>
      <c r="C6032" s="177"/>
      <c r="D6032" s="178"/>
      <c r="E6032" s="177"/>
      <c r="F6032" s="179"/>
    </row>
    <row r="6033" spans="2:6" x14ac:dyDescent="0.25">
      <c r="B6033" s="172">
        <v>6022</v>
      </c>
      <c r="C6033" s="180"/>
      <c r="D6033" s="181"/>
      <c r="E6033" s="180"/>
      <c r="F6033" s="182"/>
    </row>
    <row r="6034" spans="2:6" x14ac:dyDescent="0.25">
      <c r="B6034" s="176">
        <v>6023</v>
      </c>
      <c r="C6034" s="177"/>
      <c r="D6034" s="178"/>
      <c r="E6034" s="177"/>
      <c r="F6034" s="179"/>
    </row>
    <row r="6035" spans="2:6" x14ac:dyDescent="0.25">
      <c r="B6035" s="172">
        <v>6024</v>
      </c>
      <c r="C6035" s="180"/>
      <c r="D6035" s="181"/>
      <c r="E6035" s="180"/>
      <c r="F6035" s="182"/>
    </row>
    <row r="6036" spans="2:6" x14ac:dyDescent="0.25">
      <c r="B6036" s="176">
        <v>6025</v>
      </c>
      <c r="C6036" s="177"/>
      <c r="D6036" s="178"/>
      <c r="E6036" s="177"/>
      <c r="F6036" s="179"/>
    </row>
    <row r="6037" spans="2:6" x14ac:dyDescent="0.25">
      <c r="B6037" s="172">
        <v>6026</v>
      </c>
      <c r="C6037" s="180"/>
      <c r="D6037" s="181"/>
      <c r="E6037" s="180"/>
      <c r="F6037" s="182"/>
    </row>
    <row r="6038" spans="2:6" x14ac:dyDescent="0.25">
      <c r="B6038" s="176">
        <v>6027</v>
      </c>
      <c r="C6038" s="177"/>
      <c r="D6038" s="178"/>
      <c r="E6038" s="177"/>
      <c r="F6038" s="179"/>
    </row>
    <row r="6039" spans="2:6" x14ac:dyDescent="0.25">
      <c r="B6039" s="172">
        <v>6028</v>
      </c>
      <c r="C6039" s="180"/>
      <c r="D6039" s="181"/>
      <c r="E6039" s="180"/>
      <c r="F6039" s="182"/>
    </row>
    <row r="6040" spans="2:6" x14ac:dyDescent="0.25">
      <c r="B6040" s="176">
        <v>6029</v>
      </c>
      <c r="C6040" s="177"/>
      <c r="D6040" s="178"/>
      <c r="E6040" s="177"/>
      <c r="F6040" s="179"/>
    </row>
    <row r="6041" spans="2:6" x14ac:dyDescent="0.25">
      <c r="B6041" s="172">
        <v>6030</v>
      </c>
      <c r="C6041" s="180"/>
      <c r="D6041" s="181"/>
      <c r="E6041" s="180"/>
      <c r="F6041" s="182"/>
    </row>
    <row r="6042" spans="2:6" x14ac:dyDescent="0.25">
      <c r="B6042" s="176">
        <v>6031</v>
      </c>
      <c r="C6042" s="177"/>
      <c r="D6042" s="178"/>
      <c r="E6042" s="177"/>
      <c r="F6042" s="179"/>
    </row>
    <row r="6043" spans="2:6" x14ac:dyDescent="0.25">
      <c r="B6043" s="172">
        <v>6032</v>
      </c>
      <c r="C6043" s="180"/>
      <c r="D6043" s="181"/>
      <c r="E6043" s="180"/>
      <c r="F6043" s="182"/>
    </row>
    <row r="6044" spans="2:6" x14ac:dyDescent="0.25">
      <c r="B6044" s="176">
        <v>6033</v>
      </c>
      <c r="C6044" s="177"/>
      <c r="D6044" s="178"/>
      <c r="E6044" s="177"/>
      <c r="F6044" s="179"/>
    </row>
    <row r="6045" spans="2:6" x14ac:dyDescent="0.25">
      <c r="B6045" s="172">
        <v>6034</v>
      </c>
      <c r="C6045" s="180"/>
      <c r="D6045" s="181"/>
      <c r="E6045" s="180"/>
      <c r="F6045" s="182"/>
    </row>
    <row r="6046" spans="2:6" x14ac:dyDescent="0.25">
      <c r="B6046" s="176">
        <v>6035</v>
      </c>
      <c r="C6046" s="177"/>
      <c r="D6046" s="178"/>
      <c r="E6046" s="177"/>
      <c r="F6046" s="179"/>
    </row>
    <row r="6047" spans="2:6" x14ac:dyDescent="0.25">
      <c r="B6047" s="172">
        <v>6036</v>
      </c>
      <c r="C6047" s="180"/>
      <c r="D6047" s="181"/>
      <c r="E6047" s="180"/>
      <c r="F6047" s="182"/>
    </row>
    <row r="6048" spans="2:6" x14ac:dyDescent="0.25">
      <c r="B6048" s="176">
        <v>6037</v>
      </c>
      <c r="C6048" s="177"/>
      <c r="D6048" s="178"/>
      <c r="E6048" s="177"/>
      <c r="F6048" s="179"/>
    </row>
    <row r="6049" spans="2:6" x14ac:dyDescent="0.25">
      <c r="B6049" s="172">
        <v>6038</v>
      </c>
      <c r="C6049" s="180"/>
      <c r="D6049" s="181"/>
      <c r="E6049" s="180"/>
      <c r="F6049" s="182"/>
    </row>
    <row r="6050" spans="2:6" x14ac:dyDescent="0.25">
      <c r="B6050" s="176">
        <v>6039</v>
      </c>
      <c r="C6050" s="177"/>
      <c r="D6050" s="178"/>
      <c r="E6050" s="177"/>
      <c r="F6050" s="179"/>
    </row>
    <row r="6051" spans="2:6" x14ac:dyDescent="0.25">
      <c r="B6051" s="172">
        <v>6040</v>
      </c>
      <c r="C6051" s="180"/>
      <c r="D6051" s="181"/>
      <c r="E6051" s="180"/>
      <c r="F6051" s="182"/>
    </row>
    <row r="6052" spans="2:6" x14ac:dyDescent="0.25">
      <c r="B6052" s="176">
        <v>6041</v>
      </c>
      <c r="C6052" s="177"/>
      <c r="D6052" s="178"/>
      <c r="E6052" s="177"/>
      <c r="F6052" s="179"/>
    </row>
    <row r="6053" spans="2:6" x14ac:dyDescent="0.25">
      <c r="B6053" s="172">
        <v>6042</v>
      </c>
      <c r="C6053" s="180"/>
      <c r="D6053" s="181"/>
      <c r="E6053" s="180"/>
      <c r="F6053" s="182"/>
    </row>
    <row r="6054" spans="2:6" x14ac:dyDescent="0.25">
      <c r="B6054" s="176">
        <v>6043</v>
      </c>
      <c r="C6054" s="177"/>
      <c r="D6054" s="178"/>
      <c r="E6054" s="177"/>
      <c r="F6054" s="179"/>
    </row>
    <row r="6055" spans="2:6" x14ac:dyDescent="0.25">
      <c r="B6055" s="172">
        <v>6044</v>
      </c>
      <c r="C6055" s="180"/>
      <c r="D6055" s="181"/>
      <c r="E6055" s="180"/>
      <c r="F6055" s="182"/>
    </row>
    <row r="6056" spans="2:6" x14ac:dyDescent="0.25">
      <c r="B6056" s="176">
        <v>6045</v>
      </c>
      <c r="C6056" s="177"/>
      <c r="D6056" s="178"/>
      <c r="E6056" s="177"/>
      <c r="F6056" s="179"/>
    </row>
    <row r="6057" spans="2:6" x14ac:dyDescent="0.25">
      <c r="B6057" s="172">
        <v>6046</v>
      </c>
      <c r="C6057" s="180"/>
      <c r="D6057" s="181"/>
      <c r="E6057" s="180"/>
      <c r="F6057" s="182"/>
    </row>
    <row r="6058" spans="2:6" x14ac:dyDescent="0.25">
      <c r="B6058" s="176">
        <v>6047</v>
      </c>
      <c r="C6058" s="177"/>
      <c r="D6058" s="178"/>
      <c r="E6058" s="177"/>
      <c r="F6058" s="179"/>
    </row>
    <row r="6059" spans="2:6" x14ac:dyDescent="0.25">
      <c r="B6059" s="172">
        <v>6048</v>
      </c>
      <c r="C6059" s="180"/>
      <c r="D6059" s="181"/>
      <c r="E6059" s="180"/>
      <c r="F6059" s="182"/>
    </row>
    <row r="6060" spans="2:6" x14ac:dyDescent="0.25">
      <c r="B6060" s="176">
        <v>6049</v>
      </c>
      <c r="C6060" s="177"/>
      <c r="D6060" s="178"/>
      <c r="E6060" s="177"/>
      <c r="F6060" s="179"/>
    </row>
    <row r="6061" spans="2:6" x14ac:dyDescent="0.25">
      <c r="B6061" s="172">
        <v>6050</v>
      </c>
      <c r="C6061" s="180"/>
      <c r="D6061" s="181"/>
      <c r="E6061" s="180"/>
      <c r="F6061" s="182"/>
    </row>
    <row r="6062" spans="2:6" x14ac:dyDescent="0.25">
      <c r="B6062" s="176">
        <v>6051</v>
      </c>
      <c r="C6062" s="177"/>
      <c r="D6062" s="178"/>
      <c r="E6062" s="177"/>
      <c r="F6062" s="179"/>
    </row>
    <row r="6063" spans="2:6" x14ac:dyDescent="0.25">
      <c r="B6063" s="172">
        <v>6052</v>
      </c>
      <c r="C6063" s="180"/>
      <c r="D6063" s="181"/>
      <c r="E6063" s="180"/>
      <c r="F6063" s="182"/>
    </row>
    <row r="6064" spans="2:6" x14ac:dyDescent="0.25">
      <c r="B6064" s="176">
        <v>6053</v>
      </c>
      <c r="C6064" s="177"/>
      <c r="D6064" s="178"/>
      <c r="E6064" s="177"/>
      <c r="F6064" s="179"/>
    </row>
    <row r="6065" spans="2:6" x14ac:dyDescent="0.25">
      <c r="B6065" s="172">
        <v>6054</v>
      </c>
      <c r="C6065" s="180"/>
      <c r="D6065" s="181"/>
      <c r="E6065" s="180"/>
      <c r="F6065" s="182"/>
    </row>
    <row r="6066" spans="2:6" x14ac:dyDescent="0.25">
      <c r="B6066" s="176">
        <v>6055</v>
      </c>
      <c r="C6066" s="177"/>
      <c r="D6066" s="178"/>
      <c r="E6066" s="177"/>
      <c r="F6066" s="179"/>
    </row>
    <row r="6067" spans="2:6" x14ac:dyDescent="0.25">
      <c r="B6067" s="172">
        <v>6056</v>
      </c>
      <c r="C6067" s="180"/>
      <c r="D6067" s="181"/>
      <c r="E6067" s="180"/>
      <c r="F6067" s="182"/>
    </row>
    <row r="6068" spans="2:6" x14ac:dyDescent="0.25">
      <c r="B6068" s="176">
        <v>6057</v>
      </c>
      <c r="C6068" s="177"/>
      <c r="D6068" s="178"/>
      <c r="E6068" s="177"/>
      <c r="F6068" s="179"/>
    </row>
    <row r="6069" spans="2:6" x14ac:dyDescent="0.25">
      <c r="B6069" s="172">
        <v>6058</v>
      </c>
      <c r="C6069" s="180"/>
      <c r="D6069" s="181"/>
      <c r="E6069" s="180"/>
      <c r="F6069" s="182"/>
    </row>
    <row r="6070" spans="2:6" x14ac:dyDescent="0.25">
      <c r="B6070" s="176">
        <v>6059</v>
      </c>
      <c r="C6070" s="177"/>
      <c r="D6070" s="178"/>
      <c r="E6070" s="177"/>
      <c r="F6070" s="179"/>
    </row>
    <row r="6071" spans="2:6" x14ac:dyDescent="0.25">
      <c r="B6071" s="172">
        <v>6060</v>
      </c>
      <c r="C6071" s="180"/>
      <c r="D6071" s="181"/>
      <c r="E6071" s="180"/>
      <c r="F6071" s="182"/>
    </row>
    <row r="6072" spans="2:6" x14ac:dyDescent="0.25">
      <c r="B6072" s="176">
        <v>6061</v>
      </c>
      <c r="C6072" s="177"/>
      <c r="D6072" s="178"/>
      <c r="E6072" s="177"/>
      <c r="F6072" s="179"/>
    </row>
    <row r="6073" spans="2:6" x14ac:dyDescent="0.25">
      <c r="B6073" s="172">
        <v>6062</v>
      </c>
      <c r="C6073" s="180"/>
      <c r="D6073" s="181"/>
      <c r="E6073" s="180"/>
      <c r="F6073" s="182"/>
    </row>
    <row r="6074" spans="2:6" x14ac:dyDescent="0.25">
      <c r="B6074" s="176">
        <v>6063</v>
      </c>
      <c r="C6074" s="177"/>
      <c r="D6074" s="178"/>
      <c r="E6074" s="177"/>
      <c r="F6074" s="179"/>
    </row>
    <row r="6075" spans="2:6" x14ac:dyDescent="0.25">
      <c r="B6075" s="172">
        <v>6064</v>
      </c>
      <c r="C6075" s="180"/>
      <c r="D6075" s="181"/>
      <c r="E6075" s="180"/>
      <c r="F6075" s="182"/>
    </row>
    <row r="6076" spans="2:6" x14ac:dyDescent="0.25">
      <c r="B6076" s="176">
        <v>6065</v>
      </c>
      <c r="C6076" s="177"/>
      <c r="D6076" s="178"/>
      <c r="E6076" s="177"/>
      <c r="F6076" s="179"/>
    </row>
    <row r="6077" spans="2:6" x14ac:dyDescent="0.25">
      <c r="B6077" s="172">
        <v>6066</v>
      </c>
      <c r="C6077" s="180"/>
      <c r="D6077" s="181"/>
      <c r="E6077" s="180"/>
      <c r="F6077" s="182"/>
    </row>
    <row r="6078" spans="2:6" x14ac:dyDescent="0.25">
      <c r="B6078" s="176">
        <v>6067</v>
      </c>
      <c r="C6078" s="177"/>
      <c r="D6078" s="178"/>
      <c r="E6078" s="177"/>
      <c r="F6078" s="179"/>
    </row>
    <row r="6079" spans="2:6" x14ac:dyDescent="0.25">
      <c r="B6079" s="172">
        <v>6068</v>
      </c>
      <c r="C6079" s="180"/>
      <c r="D6079" s="181"/>
      <c r="E6079" s="180"/>
      <c r="F6079" s="182"/>
    </row>
    <row r="6080" spans="2:6" x14ac:dyDescent="0.25">
      <c r="B6080" s="176">
        <v>6069</v>
      </c>
      <c r="C6080" s="177"/>
      <c r="D6080" s="178"/>
      <c r="E6080" s="177"/>
      <c r="F6080" s="179"/>
    </row>
    <row r="6081" spans="2:6" x14ac:dyDescent="0.25">
      <c r="B6081" s="172">
        <v>6070</v>
      </c>
      <c r="C6081" s="180"/>
      <c r="D6081" s="181"/>
      <c r="E6081" s="180"/>
      <c r="F6081" s="182"/>
    </row>
    <row r="6082" spans="2:6" x14ac:dyDescent="0.25">
      <c r="B6082" s="176">
        <v>6071</v>
      </c>
      <c r="C6082" s="177"/>
      <c r="D6082" s="178"/>
      <c r="E6082" s="177"/>
      <c r="F6082" s="179"/>
    </row>
    <row r="6083" spans="2:6" x14ac:dyDescent="0.25">
      <c r="B6083" s="172">
        <v>6072</v>
      </c>
      <c r="C6083" s="180"/>
      <c r="D6083" s="181"/>
      <c r="E6083" s="180"/>
      <c r="F6083" s="182"/>
    </row>
    <row r="6084" spans="2:6" x14ac:dyDescent="0.25">
      <c r="B6084" s="176">
        <v>6073</v>
      </c>
      <c r="C6084" s="177"/>
      <c r="D6084" s="178"/>
      <c r="E6084" s="177"/>
      <c r="F6084" s="179"/>
    </row>
    <row r="6085" spans="2:6" x14ac:dyDescent="0.25">
      <c r="B6085" s="172">
        <v>6074</v>
      </c>
      <c r="C6085" s="180"/>
      <c r="D6085" s="181"/>
      <c r="E6085" s="180"/>
      <c r="F6085" s="182"/>
    </row>
    <row r="6086" spans="2:6" x14ac:dyDescent="0.25">
      <c r="B6086" s="176">
        <v>6075</v>
      </c>
      <c r="C6086" s="177"/>
      <c r="D6086" s="178"/>
      <c r="E6086" s="177"/>
      <c r="F6086" s="179"/>
    </row>
    <row r="6087" spans="2:6" x14ac:dyDescent="0.25">
      <c r="B6087" s="172">
        <v>6076</v>
      </c>
      <c r="C6087" s="180"/>
      <c r="D6087" s="181"/>
      <c r="E6087" s="180"/>
      <c r="F6087" s="182"/>
    </row>
    <row r="6088" spans="2:6" x14ac:dyDescent="0.25">
      <c r="B6088" s="176">
        <v>6077</v>
      </c>
      <c r="C6088" s="177"/>
      <c r="D6088" s="178"/>
      <c r="E6088" s="177"/>
      <c r="F6088" s="179"/>
    </row>
    <row r="6089" spans="2:6" x14ac:dyDescent="0.25">
      <c r="B6089" s="172">
        <v>6078</v>
      </c>
      <c r="C6089" s="180"/>
      <c r="D6089" s="181"/>
      <c r="E6089" s="180"/>
      <c r="F6089" s="182"/>
    </row>
    <row r="6090" spans="2:6" x14ac:dyDescent="0.25">
      <c r="B6090" s="176">
        <v>6079</v>
      </c>
      <c r="C6090" s="177"/>
      <c r="D6090" s="178"/>
      <c r="E6090" s="177"/>
      <c r="F6090" s="179"/>
    </row>
    <row r="6091" spans="2:6" x14ac:dyDescent="0.25">
      <c r="B6091" s="172">
        <v>6080</v>
      </c>
      <c r="C6091" s="180"/>
      <c r="D6091" s="181"/>
      <c r="E6091" s="180"/>
      <c r="F6091" s="182"/>
    </row>
    <row r="6092" spans="2:6" x14ac:dyDescent="0.25">
      <c r="B6092" s="176">
        <v>6081</v>
      </c>
      <c r="C6092" s="177"/>
      <c r="D6092" s="178"/>
      <c r="E6092" s="177"/>
      <c r="F6092" s="179"/>
    </row>
    <row r="6093" spans="2:6" x14ac:dyDescent="0.25">
      <c r="B6093" s="172">
        <v>6082</v>
      </c>
      <c r="C6093" s="180"/>
      <c r="D6093" s="181"/>
      <c r="E6093" s="180"/>
      <c r="F6093" s="182"/>
    </row>
    <row r="6094" spans="2:6" x14ac:dyDescent="0.25">
      <c r="B6094" s="176">
        <v>6083</v>
      </c>
      <c r="C6094" s="177"/>
      <c r="D6094" s="178"/>
      <c r="E6094" s="177"/>
      <c r="F6094" s="179"/>
    </row>
    <row r="6095" spans="2:6" x14ac:dyDescent="0.25">
      <c r="B6095" s="172">
        <v>6084</v>
      </c>
      <c r="C6095" s="180"/>
      <c r="D6095" s="181"/>
      <c r="E6095" s="180"/>
      <c r="F6095" s="182"/>
    </row>
    <row r="6096" spans="2:6" x14ac:dyDescent="0.25">
      <c r="B6096" s="176">
        <v>6085</v>
      </c>
      <c r="C6096" s="177"/>
      <c r="D6096" s="178"/>
      <c r="E6096" s="177"/>
      <c r="F6096" s="179"/>
    </row>
    <row r="6097" spans="2:6" x14ac:dyDescent="0.25">
      <c r="B6097" s="172">
        <v>6086</v>
      </c>
      <c r="C6097" s="180"/>
      <c r="D6097" s="181"/>
      <c r="E6097" s="180"/>
      <c r="F6097" s="182"/>
    </row>
    <row r="6098" spans="2:6" x14ac:dyDescent="0.25">
      <c r="B6098" s="176">
        <v>6087</v>
      </c>
      <c r="C6098" s="177"/>
      <c r="D6098" s="178"/>
      <c r="E6098" s="177"/>
      <c r="F6098" s="179"/>
    </row>
    <row r="6099" spans="2:6" x14ac:dyDescent="0.25">
      <c r="B6099" s="172">
        <v>6088</v>
      </c>
      <c r="C6099" s="180"/>
      <c r="D6099" s="181"/>
      <c r="E6099" s="180"/>
      <c r="F6099" s="182"/>
    </row>
    <row r="6100" spans="2:6" x14ac:dyDescent="0.25">
      <c r="B6100" s="176">
        <v>6089</v>
      </c>
      <c r="C6100" s="177"/>
      <c r="D6100" s="178"/>
      <c r="E6100" s="177"/>
      <c r="F6100" s="179"/>
    </row>
    <row r="6101" spans="2:6" x14ac:dyDescent="0.25">
      <c r="B6101" s="172">
        <v>6090</v>
      </c>
      <c r="C6101" s="180"/>
      <c r="D6101" s="181"/>
      <c r="E6101" s="180"/>
      <c r="F6101" s="182"/>
    </row>
    <row r="6102" spans="2:6" x14ac:dyDescent="0.25">
      <c r="B6102" s="176">
        <v>6091</v>
      </c>
      <c r="C6102" s="177"/>
      <c r="D6102" s="178"/>
      <c r="E6102" s="177"/>
      <c r="F6102" s="179"/>
    </row>
    <row r="6103" spans="2:6" x14ac:dyDescent="0.25">
      <c r="B6103" s="172">
        <v>6092</v>
      </c>
      <c r="C6103" s="180"/>
      <c r="D6103" s="181"/>
      <c r="E6103" s="180"/>
      <c r="F6103" s="182"/>
    </row>
    <row r="6104" spans="2:6" x14ac:dyDescent="0.25">
      <c r="B6104" s="176">
        <v>6093</v>
      </c>
      <c r="C6104" s="177"/>
      <c r="D6104" s="178"/>
      <c r="E6104" s="177"/>
      <c r="F6104" s="179"/>
    </row>
    <row r="6105" spans="2:6" x14ac:dyDescent="0.25">
      <c r="B6105" s="172">
        <v>6094</v>
      </c>
      <c r="C6105" s="180"/>
      <c r="D6105" s="181"/>
      <c r="E6105" s="180"/>
      <c r="F6105" s="182"/>
    </row>
    <row r="6106" spans="2:6" x14ac:dyDescent="0.25">
      <c r="B6106" s="176">
        <v>6095</v>
      </c>
      <c r="C6106" s="177"/>
      <c r="D6106" s="178"/>
      <c r="E6106" s="177"/>
      <c r="F6106" s="179"/>
    </row>
    <row r="6107" spans="2:6" x14ac:dyDescent="0.25">
      <c r="B6107" s="172">
        <v>6096</v>
      </c>
      <c r="C6107" s="180"/>
      <c r="D6107" s="181"/>
      <c r="E6107" s="180"/>
      <c r="F6107" s="182"/>
    </row>
    <row r="6108" spans="2:6" x14ac:dyDescent="0.25">
      <c r="B6108" s="176">
        <v>6097</v>
      </c>
      <c r="C6108" s="177"/>
      <c r="D6108" s="178"/>
      <c r="E6108" s="177"/>
      <c r="F6108" s="179"/>
    </row>
    <row r="6109" spans="2:6" x14ac:dyDescent="0.25">
      <c r="B6109" s="172">
        <v>6098</v>
      </c>
      <c r="C6109" s="180"/>
      <c r="D6109" s="181"/>
      <c r="E6109" s="180"/>
      <c r="F6109" s="182"/>
    </row>
    <row r="6110" spans="2:6" x14ac:dyDescent="0.25">
      <c r="B6110" s="176">
        <v>6099</v>
      </c>
      <c r="C6110" s="177"/>
      <c r="D6110" s="178"/>
      <c r="E6110" s="177"/>
      <c r="F6110" s="179"/>
    </row>
    <row r="6111" spans="2:6" x14ac:dyDescent="0.25">
      <c r="B6111" s="172">
        <v>6100</v>
      </c>
      <c r="C6111" s="180"/>
      <c r="D6111" s="181"/>
      <c r="E6111" s="180"/>
      <c r="F6111" s="182"/>
    </row>
    <row r="6112" spans="2:6" x14ac:dyDescent="0.25">
      <c r="B6112" s="176">
        <v>6101</v>
      </c>
      <c r="C6112" s="177"/>
      <c r="D6112" s="178"/>
      <c r="E6112" s="177"/>
      <c r="F6112" s="179"/>
    </row>
    <row r="6113" spans="2:6" x14ac:dyDescent="0.25">
      <c r="B6113" s="172">
        <v>6102</v>
      </c>
      <c r="C6113" s="180"/>
      <c r="D6113" s="181"/>
      <c r="E6113" s="180"/>
      <c r="F6113" s="182"/>
    </row>
    <row r="6114" spans="2:6" x14ac:dyDescent="0.25">
      <c r="B6114" s="176">
        <v>6103</v>
      </c>
      <c r="C6114" s="177"/>
      <c r="D6114" s="178"/>
      <c r="E6114" s="177"/>
      <c r="F6114" s="179"/>
    </row>
    <row r="6115" spans="2:6" x14ac:dyDescent="0.25">
      <c r="B6115" s="172">
        <v>6104</v>
      </c>
      <c r="C6115" s="180"/>
      <c r="D6115" s="181"/>
      <c r="E6115" s="180"/>
      <c r="F6115" s="182"/>
    </row>
    <row r="6116" spans="2:6" x14ac:dyDescent="0.25">
      <c r="B6116" s="176">
        <v>6105</v>
      </c>
      <c r="C6116" s="177"/>
      <c r="D6116" s="178"/>
      <c r="E6116" s="177"/>
      <c r="F6116" s="179"/>
    </row>
    <row r="6117" spans="2:6" x14ac:dyDescent="0.25">
      <c r="B6117" s="172">
        <v>6106</v>
      </c>
      <c r="C6117" s="180"/>
      <c r="D6117" s="181"/>
      <c r="E6117" s="180"/>
      <c r="F6117" s="182"/>
    </row>
    <row r="6118" spans="2:6" x14ac:dyDescent="0.25">
      <c r="B6118" s="176">
        <v>6107</v>
      </c>
      <c r="C6118" s="177"/>
      <c r="D6118" s="178"/>
      <c r="E6118" s="177"/>
      <c r="F6118" s="179"/>
    </row>
    <row r="6119" spans="2:6" x14ac:dyDescent="0.25">
      <c r="B6119" s="172">
        <v>6108</v>
      </c>
      <c r="C6119" s="180"/>
      <c r="D6119" s="181"/>
      <c r="E6119" s="180"/>
      <c r="F6119" s="182"/>
    </row>
    <row r="6120" spans="2:6" x14ac:dyDescent="0.25">
      <c r="B6120" s="176">
        <v>6109</v>
      </c>
      <c r="C6120" s="177"/>
      <c r="D6120" s="178"/>
      <c r="E6120" s="177"/>
      <c r="F6120" s="179"/>
    </row>
    <row r="6121" spans="2:6" x14ac:dyDescent="0.25">
      <c r="B6121" s="172">
        <v>6110</v>
      </c>
      <c r="C6121" s="180"/>
      <c r="D6121" s="181"/>
      <c r="E6121" s="180"/>
      <c r="F6121" s="182"/>
    </row>
    <row r="6122" spans="2:6" x14ac:dyDescent="0.25">
      <c r="B6122" s="176">
        <v>6111</v>
      </c>
      <c r="C6122" s="177"/>
      <c r="D6122" s="178"/>
      <c r="E6122" s="177"/>
      <c r="F6122" s="179"/>
    </row>
    <row r="6123" spans="2:6" x14ac:dyDescent="0.25">
      <c r="B6123" s="172">
        <v>6112</v>
      </c>
      <c r="C6123" s="180"/>
      <c r="D6123" s="181"/>
      <c r="E6123" s="180"/>
      <c r="F6123" s="182"/>
    </row>
    <row r="6124" spans="2:6" x14ac:dyDescent="0.25">
      <c r="B6124" s="176">
        <v>6113</v>
      </c>
      <c r="C6124" s="177"/>
      <c r="D6124" s="178"/>
      <c r="E6124" s="177"/>
      <c r="F6124" s="179"/>
    </row>
    <row r="6125" spans="2:6" x14ac:dyDescent="0.25">
      <c r="B6125" s="172">
        <v>6114</v>
      </c>
      <c r="C6125" s="180"/>
      <c r="D6125" s="181"/>
      <c r="E6125" s="180"/>
      <c r="F6125" s="182"/>
    </row>
    <row r="6126" spans="2:6" x14ac:dyDescent="0.25">
      <c r="B6126" s="176">
        <v>6115</v>
      </c>
      <c r="C6126" s="177"/>
      <c r="D6126" s="178"/>
      <c r="E6126" s="177"/>
      <c r="F6126" s="179"/>
    </row>
    <row r="6127" spans="2:6" x14ac:dyDescent="0.25">
      <c r="B6127" s="172">
        <v>6116</v>
      </c>
      <c r="C6127" s="180"/>
      <c r="D6127" s="181"/>
      <c r="E6127" s="180"/>
      <c r="F6127" s="182"/>
    </row>
    <row r="6128" spans="2:6" x14ac:dyDescent="0.25">
      <c r="B6128" s="176">
        <v>6117</v>
      </c>
      <c r="C6128" s="177"/>
      <c r="D6128" s="178"/>
      <c r="E6128" s="177"/>
      <c r="F6128" s="179"/>
    </row>
    <row r="6129" spans="2:6" x14ac:dyDescent="0.25">
      <c r="B6129" s="172">
        <v>6118</v>
      </c>
      <c r="C6129" s="180"/>
      <c r="D6129" s="181"/>
      <c r="E6129" s="180"/>
      <c r="F6129" s="182"/>
    </row>
    <row r="6130" spans="2:6" x14ac:dyDescent="0.25">
      <c r="B6130" s="176">
        <v>6119</v>
      </c>
      <c r="C6130" s="177"/>
      <c r="D6130" s="178"/>
      <c r="E6130" s="177"/>
      <c r="F6130" s="179"/>
    </row>
    <row r="6131" spans="2:6" x14ac:dyDescent="0.25">
      <c r="B6131" s="172">
        <v>6120</v>
      </c>
      <c r="C6131" s="180"/>
      <c r="D6131" s="181"/>
      <c r="E6131" s="180"/>
      <c r="F6131" s="182"/>
    </row>
    <row r="6132" spans="2:6" x14ac:dyDescent="0.25">
      <c r="B6132" s="176">
        <v>6121</v>
      </c>
      <c r="C6132" s="177"/>
      <c r="D6132" s="178"/>
      <c r="E6132" s="177"/>
      <c r="F6132" s="179"/>
    </row>
    <row r="6133" spans="2:6" x14ac:dyDescent="0.25">
      <c r="B6133" s="172">
        <v>6122</v>
      </c>
      <c r="C6133" s="180"/>
      <c r="D6133" s="181"/>
      <c r="E6133" s="180"/>
      <c r="F6133" s="182"/>
    </row>
    <row r="6134" spans="2:6" x14ac:dyDescent="0.25">
      <c r="B6134" s="176">
        <v>6123</v>
      </c>
      <c r="C6134" s="177"/>
      <c r="D6134" s="178"/>
      <c r="E6134" s="177"/>
      <c r="F6134" s="179"/>
    </row>
    <row r="6135" spans="2:6" x14ac:dyDescent="0.25">
      <c r="B6135" s="172">
        <v>6124</v>
      </c>
      <c r="C6135" s="180"/>
      <c r="D6135" s="181"/>
      <c r="E6135" s="180"/>
      <c r="F6135" s="182"/>
    </row>
    <row r="6136" spans="2:6" x14ac:dyDescent="0.25">
      <c r="B6136" s="176">
        <v>6125</v>
      </c>
      <c r="C6136" s="177"/>
      <c r="D6136" s="178"/>
      <c r="E6136" s="177"/>
      <c r="F6136" s="179"/>
    </row>
    <row r="6137" spans="2:6" x14ac:dyDescent="0.25">
      <c r="B6137" s="172">
        <v>6126</v>
      </c>
      <c r="C6137" s="180"/>
      <c r="D6137" s="181"/>
      <c r="E6137" s="180"/>
      <c r="F6137" s="182"/>
    </row>
    <row r="6138" spans="2:6" x14ac:dyDescent="0.25">
      <c r="B6138" s="176">
        <v>6127</v>
      </c>
      <c r="C6138" s="177"/>
      <c r="D6138" s="178"/>
      <c r="E6138" s="177"/>
      <c r="F6138" s="179"/>
    </row>
    <row r="6139" spans="2:6" x14ac:dyDescent="0.25">
      <c r="B6139" s="172">
        <v>6128</v>
      </c>
      <c r="C6139" s="180"/>
      <c r="D6139" s="181"/>
      <c r="E6139" s="180"/>
      <c r="F6139" s="182"/>
    </row>
    <row r="6140" spans="2:6" x14ac:dyDescent="0.25">
      <c r="B6140" s="176">
        <v>6129</v>
      </c>
      <c r="C6140" s="177"/>
      <c r="D6140" s="178"/>
      <c r="E6140" s="177"/>
      <c r="F6140" s="179"/>
    </row>
    <row r="6141" spans="2:6" x14ac:dyDescent="0.25">
      <c r="B6141" s="172">
        <v>6130</v>
      </c>
      <c r="C6141" s="180"/>
      <c r="D6141" s="181"/>
      <c r="E6141" s="180"/>
      <c r="F6141" s="182"/>
    </row>
    <row r="6142" spans="2:6" x14ac:dyDescent="0.25">
      <c r="B6142" s="176">
        <v>6131</v>
      </c>
      <c r="C6142" s="177"/>
      <c r="D6142" s="178"/>
      <c r="E6142" s="177"/>
      <c r="F6142" s="179"/>
    </row>
    <row r="6143" spans="2:6" x14ac:dyDescent="0.25">
      <c r="B6143" s="172">
        <v>6132</v>
      </c>
      <c r="C6143" s="180"/>
      <c r="D6143" s="181"/>
      <c r="E6143" s="180"/>
      <c r="F6143" s="182"/>
    </row>
    <row r="6144" spans="2:6" x14ac:dyDescent="0.25">
      <c r="B6144" s="176">
        <v>6133</v>
      </c>
      <c r="C6144" s="177"/>
      <c r="D6144" s="178"/>
      <c r="E6144" s="177"/>
      <c r="F6144" s="179"/>
    </row>
    <row r="6145" spans="2:6" x14ac:dyDescent="0.25">
      <c r="B6145" s="172">
        <v>6134</v>
      </c>
      <c r="C6145" s="180"/>
      <c r="D6145" s="181"/>
      <c r="E6145" s="180"/>
      <c r="F6145" s="182"/>
    </row>
    <row r="6146" spans="2:6" x14ac:dyDescent="0.25">
      <c r="B6146" s="176">
        <v>6135</v>
      </c>
      <c r="C6146" s="177"/>
      <c r="D6146" s="178"/>
      <c r="E6146" s="177"/>
      <c r="F6146" s="179"/>
    </row>
    <row r="6147" spans="2:6" x14ac:dyDescent="0.25">
      <c r="B6147" s="172">
        <v>6136</v>
      </c>
      <c r="C6147" s="180"/>
      <c r="D6147" s="181"/>
      <c r="E6147" s="180"/>
      <c r="F6147" s="182"/>
    </row>
    <row r="6148" spans="2:6" x14ac:dyDescent="0.25">
      <c r="B6148" s="176">
        <v>6137</v>
      </c>
      <c r="C6148" s="177"/>
      <c r="D6148" s="178"/>
      <c r="E6148" s="177"/>
      <c r="F6148" s="179"/>
    </row>
    <row r="6149" spans="2:6" x14ac:dyDescent="0.25">
      <c r="B6149" s="172">
        <v>6138</v>
      </c>
      <c r="C6149" s="180"/>
      <c r="D6149" s="181"/>
      <c r="E6149" s="180"/>
      <c r="F6149" s="182"/>
    </row>
    <row r="6150" spans="2:6" x14ac:dyDescent="0.25">
      <c r="B6150" s="176">
        <v>6139</v>
      </c>
      <c r="C6150" s="177"/>
      <c r="D6150" s="178"/>
      <c r="E6150" s="177"/>
      <c r="F6150" s="179"/>
    </row>
    <row r="6151" spans="2:6" x14ac:dyDescent="0.25">
      <c r="B6151" s="172">
        <v>6140</v>
      </c>
      <c r="C6151" s="180"/>
      <c r="D6151" s="181"/>
      <c r="E6151" s="180"/>
      <c r="F6151" s="182"/>
    </row>
    <row r="6152" spans="2:6" x14ac:dyDescent="0.25">
      <c r="B6152" s="176">
        <v>6141</v>
      </c>
      <c r="C6152" s="177"/>
      <c r="D6152" s="178"/>
      <c r="E6152" s="177"/>
      <c r="F6152" s="179"/>
    </row>
    <row r="6153" spans="2:6" x14ac:dyDescent="0.25">
      <c r="B6153" s="172">
        <v>6142</v>
      </c>
      <c r="C6153" s="180"/>
      <c r="D6153" s="181"/>
      <c r="E6153" s="180"/>
      <c r="F6153" s="182"/>
    </row>
    <row r="6154" spans="2:6" x14ac:dyDescent="0.25">
      <c r="B6154" s="176">
        <v>6143</v>
      </c>
      <c r="C6154" s="177"/>
      <c r="D6154" s="178"/>
      <c r="E6154" s="177"/>
      <c r="F6154" s="179"/>
    </row>
    <row r="6155" spans="2:6" x14ac:dyDescent="0.25">
      <c r="B6155" s="172">
        <v>6144</v>
      </c>
      <c r="C6155" s="180"/>
      <c r="D6155" s="181"/>
      <c r="E6155" s="180"/>
      <c r="F6155" s="182"/>
    </row>
    <row r="6156" spans="2:6" x14ac:dyDescent="0.25">
      <c r="B6156" s="176">
        <v>6145</v>
      </c>
      <c r="C6156" s="177"/>
      <c r="D6156" s="178"/>
      <c r="E6156" s="177"/>
      <c r="F6156" s="179"/>
    </row>
    <row r="6157" spans="2:6" x14ac:dyDescent="0.25">
      <c r="B6157" s="172">
        <v>6146</v>
      </c>
      <c r="C6157" s="180"/>
      <c r="D6157" s="181"/>
      <c r="E6157" s="180"/>
      <c r="F6157" s="182"/>
    </row>
    <row r="6158" spans="2:6" x14ac:dyDescent="0.25">
      <c r="B6158" s="176">
        <v>6147</v>
      </c>
      <c r="C6158" s="177"/>
      <c r="D6158" s="178"/>
      <c r="E6158" s="177"/>
      <c r="F6158" s="179"/>
    </row>
    <row r="6159" spans="2:6" x14ac:dyDescent="0.25">
      <c r="B6159" s="172">
        <v>6148</v>
      </c>
      <c r="C6159" s="180"/>
      <c r="D6159" s="181"/>
      <c r="E6159" s="180"/>
      <c r="F6159" s="182"/>
    </row>
    <row r="6160" spans="2:6" x14ac:dyDescent="0.25">
      <c r="B6160" s="176">
        <v>6149</v>
      </c>
      <c r="C6160" s="177"/>
      <c r="D6160" s="178"/>
      <c r="E6160" s="177"/>
      <c r="F6160" s="179"/>
    </row>
    <row r="6161" spans="2:6" x14ac:dyDescent="0.25">
      <c r="B6161" s="172">
        <v>6150</v>
      </c>
      <c r="C6161" s="180"/>
      <c r="D6161" s="181"/>
      <c r="E6161" s="180"/>
      <c r="F6161" s="182"/>
    </row>
    <row r="6162" spans="2:6" x14ac:dyDescent="0.25">
      <c r="B6162" s="176">
        <v>6151</v>
      </c>
      <c r="C6162" s="177"/>
      <c r="D6162" s="178"/>
      <c r="E6162" s="177"/>
      <c r="F6162" s="179"/>
    </row>
    <row r="6163" spans="2:6" x14ac:dyDescent="0.25">
      <c r="B6163" s="172">
        <v>6152</v>
      </c>
      <c r="C6163" s="180"/>
      <c r="D6163" s="181"/>
      <c r="E6163" s="180"/>
      <c r="F6163" s="182"/>
    </row>
    <row r="6164" spans="2:6" x14ac:dyDescent="0.25">
      <c r="B6164" s="176">
        <v>6153</v>
      </c>
      <c r="C6164" s="177"/>
      <c r="D6164" s="178"/>
      <c r="E6164" s="177"/>
      <c r="F6164" s="179"/>
    </row>
    <row r="6165" spans="2:6" x14ac:dyDescent="0.25">
      <c r="B6165" s="172">
        <v>6154</v>
      </c>
      <c r="C6165" s="180"/>
      <c r="D6165" s="181"/>
      <c r="E6165" s="180"/>
      <c r="F6165" s="182"/>
    </row>
    <row r="6166" spans="2:6" x14ac:dyDescent="0.25">
      <c r="B6166" s="176">
        <v>6155</v>
      </c>
      <c r="C6166" s="177"/>
      <c r="D6166" s="178"/>
      <c r="E6166" s="177"/>
      <c r="F6166" s="179"/>
    </row>
    <row r="6167" spans="2:6" x14ac:dyDescent="0.25">
      <c r="B6167" s="172">
        <v>6156</v>
      </c>
      <c r="C6167" s="180"/>
      <c r="D6167" s="181"/>
      <c r="E6167" s="180"/>
      <c r="F6167" s="182"/>
    </row>
    <row r="6168" spans="2:6" x14ac:dyDescent="0.25">
      <c r="B6168" s="176">
        <v>6157</v>
      </c>
      <c r="C6168" s="177"/>
      <c r="D6168" s="178"/>
      <c r="E6168" s="177"/>
      <c r="F6168" s="179"/>
    </row>
    <row r="6169" spans="2:6" x14ac:dyDescent="0.25">
      <c r="B6169" s="172">
        <v>6158</v>
      </c>
      <c r="C6169" s="180"/>
      <c r="D6169" s="181"/>
      <c r="E6169" s="180"/>
      <c r="F6169" s="182"/>
    </row>
    <row r="6170" spans="2:6" x14ac:dyDescent="0.25">
      <c r="B6170" s="176">
        <v>6159</v>
      </c>
      <c r="C6170" s="177"/>
      <c r="D6170" s="178"/>
      <c r="E6170" s="177"/>
      <c r="F6170" s="179"/>
    </row>
    <row r="6171" spans="2:6" x14ac:dyDescent="0.25">
      <c r="B6171" s="172">
        <v>6160</v>
      </c>
      <c r="C6171" s="180"/>
      <c r="D6171" s="181"/>
      <c r="E6171" s="180"/>
      <c r="F6171" s="182"/>
    </row>
    <row r="6172" spans="2:6" x14ac:dyDescent="0.25">
      <c r="B6172" s="176">
        <v>6161</v>
      </c>
      <c r="C6172" s="177"/>
      <c r="D6172" s="178"/>
      <c r="E6172" s="177"/>
      <c r="F6172" s="179"/>
    </row>
    <row r="6173" spans="2:6" x14ac:dyDescent="0.25">
      <c r="B6173" s="172">
        <v>6162</v>
      </c>
      <c r="C6173" s="180"/>
      <c r="D6173" s="181"/>
      <c r="E6173" s="180"/>
      <c r="F6173" s="182"/>
    </row>
    <row r="6174" spans="2:6" x14ac:dyDescent="0.25">
      <c r="B6174" s="176">
        <v>6163</v>
      </c>
      <c r="C6174" s="177"/>
      <c r="D6174" s="178"/>
      <c r="E6174" s="177"/>
      <c r="F6174" s="179"/>
    </row>
    <row r="6175" spans="2:6" x14ac:dyDescent="0.25">
      <c r="B6175" s="172">
        <v>6164</v>
      </c>
      <c r="C6175" s="180"/>
      <c r="D6175" s="181"/>
      <c r="E6175" s="180"/>
      <c r="F6175" s="182"/>
    </row>
    <row r="6176" spans="2:6" x14ac:dyDescent="0.25">
      <c r="B6176" s="176">
        <v>6165</v>
      </c>
      <c r="C6176" s="177"/>
      <c r="D6176" s="178"/>
      <c r="E6176" s="177"/>
      <c r="F6176" s="179"/>
    </row>
    <row r="6177" spans="2:6" x14ac:dyDescent="0.25">
      <c r="B6177" s="172">
        <v>6166</v>
      </c>
      <c r="C6177" s="180"/>
      <c r="D6177" s="181"/>
      <c r="E6177" s="180"/>
      <c r="F6177" s="182"/>
    </row>
    <row r="6178" spans="2:6" x14ac:dyDescent="0.25">
      <c r="B6178" s="176">
        <v>6167</v>
      </c>
      <c r="C6178" s="177"/>
      <c r="D6178" s="178"/>
      <c r="E6178" s="177"/>
      <c r="F6178" s="179"/>
    </row>
    <row r="6179" spans="2:6" x14ac:dyDescent="0.25">
      <c r="B6179" s="172">
        <v>6168</v>
      </c>
      <c r="C6179" s="180"/>
      <c r="D6179" s="181"/>
      <c r="E6179" s="180"/>
      <c r="F6179" s="182"/>
    </row>
    <row r="6180" spans="2:6" x14ac:dyDescent="0.25">
      <c r="B6180" s="176">
        <v>6169</v>
      </c>
      <c r="C6180" s="177"/>
      <c r="D6180" s="178"/>
      <c r="E6180" s="177"/>
      <c r="F6180" s="179"/>
    </row>
    <row r="6181" spans="2:6" x14ac:dyDescent="0.25">
      <c r="B6181" s="172">
        <v>6170</v>
      </c>
      <c r="C6181" s="180"/>
      <c r="D6181" s="181"/>
      <c r="E6181" s="180"/>
      <c r="F6181" s="182"/>
    </row>
    <row r="6182" spans="2:6" x14ac:dyDescent="0.25">
      <c r="B6182" s="176">
        <v>6171</v>
      </c>
      <c r="C6182" s="177"/>
      <c r="D6182" s="178"/>
      <c r="E6182" s="177"/>
      <c r="F6182" s="179"/>
    </row>
    <row r="6183" spans="2:6" x14ac:dyDescent="0.25">
      <c r="B6183" s="172">
        <v>6172</v>
      </c>
      <c r="C6183" s="180"/>
      <c r="D6183" s="181"/>
      <c r="E6183" s="180"/>
      <c r="F6183" s="182"/>
    </row>
    <row r="6184" spans="2:6" x14ac:dyDescent="0.25">
      <c r="B6184" s="176">
        <v>6173</v>
      </c>
      <c r="C6184" s="177"/>
      <c r="D6184" s="178"/>
      <c r="E6184" s="177"/>
      <c r="F6184" s="179"/>
    </row>
    <row r="6185" spans="2:6" x14ac:dyDescent="0.25">
      <c r="B6185" s="172">
        <v>6174</v>
      </c>
      <c r="C6185" s="180"/>
      <c r="D6185" s="181"/>
      <c r="E6185" s="180"/>
      <c r="F6185" s="182"/>
    </row>
    <row r="6186" spans="2:6" x14ac:dyDescent="0.25">
      <c r="B6186" s="176">
        <v>6175</v>
      </c>
      <c r="C6186" s="177"/>
      <c r="D6186" s="178"/>
      <c r="E6186" s="177"/>
      <c r="F6186" s="179"/>
    </row>
    <row r="6187" spans="2:6" x14ac:dyDescent="0.25">
      <c r="B6187" s="172">
        <v>6176</v>
      </c>
      <c r="C6187" s="180"/>
      <c r="D6187" s="181"/>
      <c r="E6187" s="180"/>
      <c r="F6187" s="182"/>
    </row>
    <row r="6188" spans="2:6" x14ac:dyDescent="0.25">
      <c r="B6188" s="176">
        <v>6177</v>
      </c>
      <c r="C6188" s="177"/>
      <c r="D6188" s="178"/>
      <c r="E6188" s="177"/>
      <c r="F6188" s="179"/>
    </row>
    <row r="6189" spans="2:6" x14ac:dyDescent="0.25">
      <c r="B6189" s="172">
        <v>6178</v>
      </c>
      <c r="C6189" s="180"/>
      <c r="D6189" s="181"/>
      <c r="E6189" s="180"/>
      <c r="F6189" s="182"/>
    </row>
    <row r="6190" spans="2:6" x14ac:dyDescent="0.25">
      <c r="B6190" s="176">
        <v>6179</v>
      </c>
      <c r="C6190" s="177"/>
      <c r="D6190" s="178"/>
      <c r="E6190" s="177"/>
      <c r="F6190" s="179"/>
    </row>
    <row r="6191" spans="2:6" x14ac:dyDescent="0.25">
      <c r="B6191" s="172">
        <v>6180</v>
      </c>
      <c r="C6191" s="180"/>
      <c r="D6191" s="181"/>
      <c r="E6191" s="180"/>
      <c r="F6191" s="182"/>
    </row>
    <row r="6192" spans="2:6" x14ac:dyDescent="0.25">
      <c r="B6192" s="176">
        <v>6181</v>
      </c>
      <c r="C6192" s="177"/>
      <c r="D6192" s="178"/>
      <c r="E6192" s="177"/>
      <c r="F6192" s="179"/>
    </row>
    <row r="6193" spans="2:6" x14ac:dyDescent="0.25">
      <c r="B6193" s="172">
        <v>6182</v>
      </c>
      <c r="C6193" s="180"/>
      <c r="D6193" s="181"/>
      <c r="E6193" s="180"/>
      <c r="F6193" s="182"/>
    </row>
    <row r="6194" spans="2:6" x14ac:dyDescent="0.25">
      <c r="B6194" s="176">
        <v>6183</v>
      </c>
      <c r="C6194" s="177"/>
      <c r="D6194" s="178"/>
      <c r="E6194" s="177"/>
      <c r="F6194" s="179"/>
    </row>
    <row r="6195" spans="2:6" x14ac:dyDescent="0.25">
      <c r="B6195" s="172">
        <v>6184</v>
      </c>
      <c r="C6195" s="180"/>
      <c r="D6195" s="181"/>
      <c r="E6195" s="180"/>
      <c r="F6195" s="182"/>
    </row>
    <row r="6196" spans="2:6" x14ac:dyDescent="0.25">
      <c r="B6196" s="176">
        <v>6185</v>
      </c>
      <c r="C6196" s="177"/>
      <c r="D6196" s="178"/>
      <c r="E6196" s="177"/>
      <c r="F6196" s="179"/>
    </row>
    <row r="6197" spans="2:6" x14ac:dyDescent="0.25">
      <c r="B6197" s="172">
        <v>6186</v>
      </c>
      <c r="C6197" s="180"/>
      <c r="D6197" s="181"/>
      <c r="E6197" s="180"/>
      <c r="F6197" s="182"/>
    </row>
    <row r="6198" spans="2:6" x14ac:dyDescent="0.25">
      <c r="B6198" s="176">
        <v>6187</v>
      </c>
      <c r="C6198" s="177"/>
      <c r="D6198" s="178"/>
      <c r="E6198" s="177"/>
      <c r="F6198" s="179"/>
    </row>
    <row r="6199" spans="2:6" x14ac:dyDescent="0.25">
      <c r="B6199" s="172">
        <v>6188</v>
      </c>
      <c r="C6199" s="180"/>
      <c r="D6199" s="181"/>
      <c r="E6199" s="180"/>
      <c r="F6199" s="182"/>
    </row>
    <row r="6200" spans="2:6" x14ac:dyDescent="0.25">
      <c r="B6200" s="176">
        <v>6189</v>
      </c>
      <c r="C6200" s="177"/>
      <c r="D6200" s="178"/>
      <c r="E6200" s="177"/>
      <c r="F6200" s="179"/>
    </row>
    <row r="6201" spans="2:6" x14ac:dyDescent="0.25">
      <c r="B6201" s="172">
        <v>6190</v>
      </c>
      <c r="C6201" s="180"/>
      <c r="D6201" s="181"/>
      <c r="E6201" s="180"/>
      <c r="F6201" s="182"/>
    </row>
    <row r="6202" spans="2:6" x14ac:dyDescent="0.25">
      <c r="B6202" s="176">
        <v>6191</v>
      </c>
      <c r="C6202" s="177"/>
      <c r="D6202" s="178"/>
      <c r="E6202" s="177"/>
      <c r="F6202" s="179"/>
    </row>
    <row r="6203" spans="2:6" x14ac:dyDescent="0.25">
      <c r="B6203" s="172">
        <v>6192</v>
      </c>
      <c r="C6203" s="180"/>
      <c r="D6203" s="181"/>
      <c r="E6203" s="180"/>
      <c r="F6203" s="182"/>
    </row>
    <row r="6204" spans="2:6" x14ac:dyDescent="0.25">
      <c r="B6204" s="176">
        <v>6193</v>
      </c>
      <c r="C6204" s="177"/>
      <c r="D6204" s="178"/>
      <c r="E6204" s="177"/>
      <c r="F6204" s="179"/>
    </row>
    <row r="6205" spans="2:6" x14ac:dyDescent="0.25">
      <c r="B6205" s="172">
        <v>6194</v>
      </c>
      <c r="C6205" s="180"/>
      <c r="D6205" s="181"/>
      <c r="E6205" s="180"/>
      <c r="F6205" s="182"/>
    </row>
    <row r="6206" spans="2:6" x14ac:dyDescent="0.25">
      <c r="B6206" s="176">
        <v>6195</v>
      </c>
      <c r="C6206" s="177"/>
      <c r="D6206" s="178"/>
      <c r="E6206" s="177"/>
      <c r="F6206" s="179"/>
    </row>
    <row r="6207" spans="2:6" x14ac:dyDescent="0.25">
      <c r="B6207" s="172">
        <v>6196</v>
      </c>
      <c r="C6207" s="180"/>
      <c r="D6207" s="181"/>
      <c r="E6207" s="180"/>
      <c r="F6207" s="182"/>
    </row>
    <row r="6208" spans="2:6" x14ac:dyDescent="0.25">
      <c r="B6208" s="176">
        <v>6197</v>
      </c>
      <c r="C6208" s="177"/>
      <c r="D6208" s="178"/>
      <c r="E6208" s="177"/>
      <c r="F6208" s="179"/>
    </row>
    <row r="6209" spans="2:6" x14ac:dyDescent="0.25">
      <c r="B6209" s="172">
        <v>6198</v>
      </c>
      <c r="C6209" s="180"/>
      <c r="D6209" s="181"/>
      <c r="E6209" s="180"/>
      <c r="F6209" s="182"/>
    </row>
    <row r="6210" spans="2:6" x14ac:dyDescent="0.25">
      <c r="B6210" s="176">
        <v>6199</v>
      </c>
      <c r="C6210" s="177"/>
      <c r="D6210" s="178"/>
      <c r="E6210" s="177"/>
      <c r="F6210" s="179"/>
    </row>
    <row r="6211" spans="2:6" x14ac:dyDescent="0.25">
      <c r="B6211" s="172">
        <v>6200</v>
      </c>
      <c r="C6211" s="180"/>
      <c r="D6211" s="181"/>
      <c r="E6211" s="180"/>
      <c r="F6211" s="182"/>
    </row>
    <row r="6212" spans="2:6" x14ac:dyDescent="0.25">
      <c r="B6212" s="176">
        <v>6201</v>
      </c>
      <c r="C6212" s="177"/>
      <c r="D6212" s="178"/>
      <c r="E6212" s="177"/>
      <c r="F6212" s="179"/>
    </row>
    <row r="6213" spans="2:6" x14ac:dyDescent="0.25">
      <c r="B6213" s="172">
        <v>6202</v>
      </c>
      <c r="C6213" s="180"/>
      <c r="D6213" s="181"/>
      <c r="E6213" s="180"/>
      <c r="F6213" s="182"/>
    </row>
    <row r="6214" spans="2:6" x14ac:dyDescent="0.25">
      <c r="B6214" s="176">
        <v>6203</v>
      </c>
      <c r="C6214" s="177"/>
      <c r="D6214" s="178"/>
      <c r="E6214" s="177"/>
      <c r="F6214" s="179"/>
    </row>
    <row r="6215" spans="2:6" x14ac:dyDescent="0.25">
      <c r="B6215" s="172">
        <v>6204</v>
      </c>
      <c r="C6215" s="180"/>
      <c r="D6215" s="181"/>
      <c r="E6215" s="180"/>
      <c r="F6215" s="182"/>
    </row>
    <row r="6216" spans="2:6" x14ac:dyDescent="0.25">
      <c r="B6216" s="176">
        <v>6205</v>
      </c>
      <c r="C6216" s="177"/>
      <c r="D6216" s="178"/>
      <c r="E6216" s="177"/>
      <c r="F6216" s="179"/>
    </row>
    <row r="6217" spans="2:6" x14ac:dyDescent="0.25">
      <c r="B6217" s="172">
        <v>6206</v>
      </c>
      <c r="C6217" s="180"/>
      <c r="D6217" s="181"/>
      <c r="E6217" s="180"/>
      <c r="F6217" s="182"/>
    </row>
    <row r="6218" spans="2:6" x14ac:dyDescent="0.25">
      <c r="B6218" s="176">
        <v>6207</v>
      </c>
      <c r="C6218" s="177"/>
      <c r="D6218" s="178"/>
      <c r="E6218" s="177"/>
      <c r="F6218" s="179"/>
    </row>
    <row r="6219" spans="2:6" x14ac:dyDescent="0.25">
      <c r="B6219" s="172">
        <v>6208</v>
      </c>
      <c r="C6219" s="180"/>
      <c r="D6219" s="181"/>
      <c r="E6219" s="180"/>
      <c r="F6219" s="182"/>
    </row>
    <row r="6220" spans="2:6" x14ac:dyDescent="0.25">
      <c r="B6220" s="176">
        <v>6209</v>
      </c>
      <c r="C6220" s="177"/>
      <c r="D6220" s="178"/>
      <c r="E6220" s="177"/>
      <c r="F6220" s="179"/>
    </row>
    <row r="6221" spans="2:6" x14ac:dyDescent="0.25">
      <c r="B6221" s="172">
        <v>6210</v>
      </c>
      <c r="C6221" s="180"/>
      <c r="D6221" s="181"/>
      <c r="E6221" s="180"/>
      <c r="F6221" s="182"/>
    </row>
    <row r="6222" spans="2:6" x14ac:dyDescent="0.25">
      <c r="B6222" s="176">
        <v>6211</v>
      </c>
      <c r="C6222" s="177"/>
      <c r="D6222" s="178"/>
      <c r="E6222" s="177"/>
      <c r="F6222" s="179"/>
    </row>
    <row r="6223" spans="2:6" x14ac:dyDescent="0.25">
      <c r="B6223" s="172">
        <v>6212</v>
      </c>
      <c r="C6223" s="180"/>
      <c r="D6223" s="181"/>
      <c r="E6223" s="180"/>
      <c r="F6223" s="182"/>
    </row>
    <row r="6224" spans="2:6" x14ac:dyDescent="0.25">
      <c r="B6224" s="176">
        <v>6213</v>
      </c>
      <c r="C6224" s="177"/>
      <c r="D6224" s="178"/>
      <c r="E6224" s="177"/>
      <c r="F6224" s="179"/>
    </row>
    <row r="6225" spans="2:6" x14ac:dyDescent="0.25">
      <c r="B6225" s="172">
        <v>6214</v>
      </c>
      <c r="C6225" s="180"/>
      <c r="D6225" s="181"/>
      <c r="E6225" s="180"/>
      <c r="F6225" s="182"/>
    </row>
    <row r="6226" spans="2:6" x14ac:dyDescent="0.25">
      <c r="B6226" s="176">
        <v>6215</v>
      </c>
      <c r="C6226" s="177"/>
      <c r="D6226" s="178"/>
      <c r="E6226" s="177"/>
      <c r="F6226" s="179"/>
    </row>
    <row r="6227" spans="2:6" x14ac:dyDescent="0.25">
      <c r="B6227" s="172">
        <v>6216</v>
      </c>
      <c r="C6227" s="180"/>
      <c r="D6227" s="181"/>
      <c r="E6227" s="180"/>
      <c r="F6227" s="182"/>
    </row>
    <row r="6228" spans="2:6" x14ac:dyDescent="0.25">
      <c r="B6228" s="176">
        <v>6217</v>
      </c>
      <c r="C6228" s="177"/>
      <c r="D6228" s="178"/>
      <c r="E6228" s="177"/>
      <c r="F6228" s="179"/>
    </row>
    <row r="6229" spans="2:6" x14ac:dyDescent="0.25">
      <c r="B6229" s="172">
        <v>6218</v>
      </c>
      <c r="C6229" s="180"/>
      <c r="D6229" s="181"/>
      <c r="E6229" s="180"/>
      <c r="F6229" s="182"/>
    </row>
    <row r="6230" spans="2:6" x14ac:dyDescent="0.25">
      <c r="B6230" s="176">
        <v>6219</v>
      </c>
      <c r="C6230" s="177"/>
      <c r="D6230" s="178"/>
      <c r="E6230" s="177"/>
      <c r="F6230" s="179"/>
    </row>
    <row r="6231" spans="2:6" x14ac:dyDescent="0.25">
      <c r="B6231" s="172">
        <v>6220</v>
      </c>
      <c r="C6231" s="180"/>
      <c r="D6231" s="181"/>
      <c r="E6231" s="180"/>
      <c r="F6231" s="182"/>
    </row>
    <row r="6232" spans="2:6" x14ac:dyDescent="0.25">
      <c r="B6232" s="176">
        <v>6221</v>
      </c>
      <c r="C6232" s="177"/>
      <c r="D6232" s="178"/>
      <c r="E6232" s="177"/>
      <c r="F6232" s="179"/>
    </row>
    <row r="6233" spans="2:6" x14ac:dyDescent="0.25">
      <c r="B6233" s="172">
        <v>6222</v>
      </c>
      <c r="C6233" s="180"/>
      <c r="D6233" s="181"/>
      <c r="E6233" s="180"/>
      <c r="F6233" s="182"/>
    </row>
    <row r="6234" spans="2:6" x14ac:dyDescent="0.25">
      <c r="B6234" s="176">
        <v>6223</v>
      </c>
      <c r="C6234" s="177"/>
      <c r="D6234" s="178"/>
      <c r="E6234" s="177"/>
      <c r="F6234" s="179"/>
    </row>
    <row r="6235" spans="2:6" x14ac:dyDescent="0.25">
      <c r="B6235" s="172">
        <v>6224</v>
      </c>
      <c r="C6235" s="180"/>
      <c r="D6235" s="181"/>
      <c r="E6235" s="180"/>
      <c r="F6235" s="182"/>
    </row>
    <row r="6236" spans="2:6" x14ac:dyDescent="0.25">
      <c r="B6236" s="176">
        <v>6225</v>
      </c>
      <c r="C6236" s="177"/>
      <c r="D6236" s="178"/>
      <c r="E6236" s="177"/>
      <c r="F6236" s="179"/>
    </row>
    <row r="6237" spans="2:6" x14ac:dyDescent="0.25">
      <c r="B6237" s="172">
        <v>6226</v>
      </c>
      <c r="C6237" s="180"/>
      <c r="D6237" s="181"/>
      <c r="E6237" s="180"/>
      <c r="F6237" s="182"/>
    </row>
    <row r="6238" spans="2:6" x14ac:dyDescent="0.25">
      <c r="B6238" s="176">
        <v>6227</v>
      </c>
      <c r="C6238" s="177"/>
      <c r="D6238" s="178"/>
      <c r="E6238" s="177"/>
      <c r="F6238" s="179"/>
    </row>
    <row r="6239" spans="2:6" x14ac:dyDescent="0.25">
      <c r="B6239" s="172">
        <v>6228</v>
      </c>
      <c r="C6239" s="180"/>
      <c r="D6239" s="181"/>
      <c r="E6239" s="180"/>
      <c r="F6239" s="182"/>
    </row>
    <row r="6240" spans="2:6" x14ac:dyDescent="0.25">
      <c r="B6240" s="176">
        <v>6229</v>
      </c>
      <c r="C6240" s="177"/>
      <c r="D6240" s="178"/>
      <c r="E6240" s="177"/>
      <c r="F6240" s="179"/>
    </row>
    <row r="6241" spans="2:6" x14ac:dyDescent="0.25">
      <c r="B6241" s="172">
        <v>6230</v>
      </c>
      <c r="C6241" s="180"/>
      <c r="D6241" s="181"/>
      <c r="E6241" s="180"/>
      <c r="F6241" s="182"/>
    </row>
    <row r="6242" spans="2:6" x14ac:dyDescent="0.25">
      <c r="B6242" s="176">
        <v>6231</v>
      </c>
      <c r="C6242" s="177"/>
      <c r="D6242" s="178"/>
      <c r="E6242" s="177"/>
      <c r="F6242" s="179"/>
    </row>
    <row r="6243" spans="2:6" x14ac:dyDescent="0.25">
      <c r="B6243" s="172">
        <v>6232</v>
      </c>
      <c r="C6243" s="180"/>
      <c r="D6243" s="181"/>
      <c r="E6243" s="180"/>
      <c r="F6243" s="182"/>
    </row>
    <row r="6244" spans="2:6" x14ac:dyDescent="0.25">
      <c r="B6244" s="176">
        <v>6233</v>
      </c>
      <c r="C6244" s="177"/>
      <c r="D6244" s="178"/>
      <c r="E6244" s="177"/>
      <c r="F6244" s="179"/>
    </row>
    <row r="6245" spans="2:6" x14ac:dyDescent="0.25">
      <c r="B6245" s="172">
        <v>6234</v>
      </c>
      <c r="C6245" s="180"/>
      <c r="D6245" s="181"/>
      <c r="E6245" s="180"/>
      <c r="F6245" s="182"/>
    </row>
    <row r="6246" spans="2:6" x14ac:dyDescent="0.25">
      <c r="B6246" s="176">
        <v>6235</v>
      </c>
      <c r="C6246" s="177"/>
      <c r="D6246" s="178"/>
      <c r="E6246" s="177"/>
      <c r="F6246" s="179"/>
    </row>
    <row r="6247" spans="2:6" x14ac:dyDescent="0.25">
      <c r="B6247" s="172">
        <v>6236</v>
      </c>
      <c r="C6247" s="180"/>
      <c r="D6247" s="181"/>
      <c r="E6247" s="180"/>
      <c r="F6247" s="182"/>
    </row>
    <row r="6248" spans="2:6" x14ac:dyDescent="0.25">
      <c r="B6248" s="176">
        <v>6237</v>
      </c>
      <c r="C6248" s="177"/>
      <c r="D6248" s="178"/>
      <c r="E6248" s="177"/>
      <c r="F6248" s="179"/>
    </row>
    <row r="6249" spans="2:6" x14ac:dyDescent="0.25">
      <c r="B6249" s="172">
        <v>6238</v>
      </c>
      <c r="C6249" s="180"/>
      <c r="D6249" s="181"/>
      <c r="E6249" s="180"/>
      <c r="F6249" s="182"/>
    </row>
    <row r="6250" spans="2:6" x14ac:dyDescent="0.25">
      <c r="B6250" s="176">
        <v>6239</v>
      </c>
      <c r="C6250" s="177"/>
      <c r="D6250" s="178"/>
      <c r="E6250" s="177"/>
      <c r="F6250" s="179"/>
    </row>
    <row r="6251" spans="2:6" x14ac:dyDescent="0.25">
      <c r="B6251" s="172">
        <v>6240</v>
      </c>
      <c r="C6251" s="180"/>
      <c r="D6251" s="181"/>
      <c r="E6251" s="180"/>
      <c r="F6251" s="182"/>
    </row>
    <row r="6252" spans="2:6" x14ac:dyDescent="0.25">
      <c r="B6252" s="176">
        <v>6241</v>
      </c>
      <c r="C6252" s="177"/>
      <c r="D6252" s="178"/>
      <c r="E6252" s="177"/>
      <c r="F6252" s="179"/>
    </row>
    <row r="6253" spans="2:6" x14ac:dyDescent="0.25">
      <c r="B6253" s="172">
        <v>6242</v>
      </c>
      <c r="C6253" s="180"/>
      <c r="D6253" s="181"/>
      <c r="E6253" s="180"/>
      <c r="F6253" s="182"/>
    </row>
    <row r="6254" spans="2:6" x14ac:dyDescent="0.25">
      <c r="B6254" s="176">
        <v>6243</v>
      </c>
      <c r="C6254" s="177"/>
      <c r="D6254" s="178"/>
      <c r="E6254" s="177"/>
      <c r="F6254" s="179"/>
    </row>
    <row r="6255" spans="2:6" x14ac:dyDescent="0.25">
      <c r="B6255" s="172">
        <v>6244</v>
      </c>
      <c r="C6255" s="180"/>
      <c r="D6255" s="181"/>
      <c r="E6255" s="180"/>
      <c r="F6255" s="182"/>
    </row>
    <row r="6256" spans="2:6" x14ac:dyDescent="0.25">
      <c r="B6256" s="176">
        <v>6245</v>
      </c>
      <c r="C6256" s="177"/>
      <c r="D6256" s="178"/>
      <c r="E6256" s="177"/>
      <c r="F6256" s="179"/>
    </row>
    <row r="6257" spans="2:6" x14ac:dyDescent="0.25">
      <c r="B6257" s="172">
        <v>6246</v>
      </c>
      <c r="C6257" s="180"/>
      <c r="D6257" s="181"/>
      <c r="E6257" s="180"/>
      <c r="F6257" s="182"/>
    </row>
    <row r="6258" spans="2:6" x14ac:dyDescent="0.25">
      <c r="B6258" s="176">
        <v>6247</v>
      </c>
      <c r="C6258" s="177"/>
      <c r="D6258" s="178"/>
      <c r="E6258" s="177"/>
      <c r="F6258" s="179"/>
    </row>
    <row r="6259" spans="2:6" x14ac:dyDescent="0.25">
      <c r="B6259" s="172">
        <v>6248</v>
      </c>
      <c r="C6259" s="180"/>
      <c r="D6259" s="181"/>
      <c r="E6259" s="180"/>
      <c r="F6259" s="182"/>
    </row>
    <row r="6260" spans="2:6" x14ac:dyDescent="0.25">
      <c r="B6260" s="176">
        <v>6249</v>
      </c>
      <c r="C6260" s="177"/>
      <c r="D6260" s="178"/>
      <c r="E6260" s="177"/>
      <c r="F6260" s="179"/>
    </row>
    <row r="6261" spans="2:6" x14ac:dyDescent="0.25">
      <c r="B6261" s="172">
        <v>6250</v>
      </c>
      <c r="C6261" s="180"/>
      <c r="D6261" s="181"/>
      <c r="E6261" s="180"/>
      <c r="F6261" s="182"/>
    </row>
    <row r="6262" spans="2:6" x14ac:dyDescent="0.25">
      <c r="B6262" s="176">
        <v>6251</v>
      </c>
      <c r="C6262" s="177"/>
      <c r="D6262" s="178"/>
      <c r="E6262" s="177"/>
      <c r="F6262" s="179"/>
    </row>
    <row r="6263" spans="2:6" x14ac:dyDescent="0.25">
      <c r="B6263" s="172">
        <v>6252</v>
      </c>
      <c r="C6263" s="180"/>
      <c r="D6263" s="181"/>
      <c r="E6263" s="180"/>
      <c r="F6263" s="182"/>
    </row>
    <row r="6264" spans="2:6" x14ac:dyDescent="0.25">
      <c r="B6264" s="176">
        <v>6253</v>
      </c>
      <c r="C6264" s="177"/>
      <c r="D6264" s="178"/>
      <c r="E6264" s="177"/>
      <c r="F6264" s="179"/>
    </row>
    <row r="6265" spans="2:6" x14ac:dyDescent="0.25">
      <c r="B6265" s="172">
        <v>6254</v>
      </c>
      <c r="C6265" s="180"/>
      <c r="D6265" s="181"/>
      <c r="E6265" s="180"/>
      <c r="F6265" s="182"/>
    </row>
    <row r="6266" spans="2:6" x14ac:dyDescent="0.25">
      <c r="B6266" s="176">
        <v>6255</v>
      </c>
      <c r="C6266" s="177"/>
      <c r="D6266" s="178"/>
      <c r="E6266" s="177"/>
      <c r="F6266" s="179"/>
    </row>
    <row r="6267" spans="2:6" x14ac:dyDescent="0.25">
      <c r="B6267" s="172">
        <v>6256</v>
      </c>
      <c r="C6267" s="180"/>
      <c r="D6267" s="181"/>
      <c r="E6267" s="180"/>
      <c r="F6267" s="182"/>
    </row>
    <row r="6268" spans="2:6" x14ac:dyDescent="0.25">
      <c r="B6268" s="176">
        <v>6257</v>
      </c>
      <c r="C6268" s="177"/>
      <c r="D6268" s="178"/>
      <c r="E6268" s="177"/>
      <c r="F6268" s="179"/>
    </row>
    <row r="6269" spans="2:6" x14ac:dyDescent="0.25">
      <c r="B6269" s="172">
        <v>6258</v>
      </c>
      <c r="C6269" s="180"/>
      <c r="D6269" s="181"/>
      <c r="E6269" s="180"/>
      <c r="F6269" s="182"/>
    </row>
    <row r="6270" spans="2:6" x14ac:dyDescent="0.25">
      <c r="B6270" s="176">
        <v>6259</v>
      </c>
      <c r="C6270" s="177"/>
      <c r="D6270" s="178"/>
      <c r="E6270" s="177"/>
      <c r="F6270" s="179"/>
    </row>
    <row r="6271" spans="2:6" x14ac:dyDescent="0.25">
      <c r="B6271" s="172">
        <v>6260</v>
      </c>
      <c r="C6271" s="180"/>
      <c r="D6271" s="181"/>
      <c r="E6271" s="180"/>
      <c r="F6271" s="182"/>
    </row>
    <row r="6272" spans="2:6" x14ac:dyDescent="0.25">
      <c r="B6272" s="176">
        <v>6261</v>
      </c>
      <c r="C6272" s="177"/>
      <c r="D6272" s="178"/>
      <c r="E6272" s="177"/>
      <c r="F6272" s="179"/>
    </row>
    <row r="6273" spans="2:6" x14ac:dyDescent="0.25">
      <c r="B6273" s="172">
        <v>6262</v>
      </c>
      <c r="C6273" s="180"/>
      <c r="D6273" s="181"/>
      <c r="E6273" s="180"/>
      <c r="F6273" s="182"/>
    </row>
    <row r="6274" spans="2:6" x14ac:dyDescent="0.25">
      <c r="B6274" s="176">
        <v>6263</v>
      </c>
      <c r="C6274" s="177"/>
      <c r="D6274" s="178"/>
      <c r="E6274" s="177"/>
      <c r="F6274" s="179"/>
    </row>
    <row r="6275" spans="2:6" x14ac:dyDescent="0.25">
      <c r="B6275" s="172">
        <v>6264</v>
      </c>
      <c r="C6275" s="180"/>
      <c r="D6275" s="181"/>
      <c r="E6275" s="180"/>
      <c r="F6275" s="182"/>
    </row>
    <row r="6276" spans="2:6" x14ac:dyDescent="0.25">
      <c r="B6276" s="176">
        <v>6265</v>
      </c>
      <c r="C6276" s="177"/>
      <c r="D6276" s="178"/>
      <c r="E6276" s="177"/>
      <c r="F6276" s="179"/>
    </row>
    <row r="6277" spans="2:6" x14ac:dyDescent="0.25">
      <c r="B6277" s="172">
        <v>6266</v>
      </c>
      <c r="C6277" s="180"/>
      <c r="D6277" s="181"/>
      <c r="E6277" s="180"/>
      <c r="F6277" s="182"/>
    </row>
    <row r="6278" spans="2:6" x14ac:dyDescent="0.25">
      <c r="B6278" s="176">
        <v>6267</v>
      </c>
      <c r="C6278" s="177"/>
      <c r="D6278" s="178"/>
      <c r="E6278" s="177"/>
      <c r="F6278" s="179"/>
    </row>
    <row r="6279" spans="2:6" x14ac:dyDescent="0.25">
      <c r="B6279" s="172">
        <v>6268</v>
      </c>
      <c r="C6279" s="180"/>
      <c r="D6279" s="181"/>
      <c r="E6279" s="180"/>
      <c r="F6279" s="182"/>
    </row>
    <row r="6280" spans="2:6" x14ac:dyDescent="0.25">
      <c r="B6280" s="176">
        <v>6269</v>
      </c>
      <c r="C6280" s="177"/>
      <c r="D6280" s="178"/>
      <c r="E6280" s="177"/>
      <c r="F6280" s="179"/>
    </row>
    <row r="6281" spans="2:6" x14ac:dyDescent="0.25">
      <c r="B6281" s="172">
        <v>6270</v>
      </c>
      <c r="C6281" s="180"/>
      <c r="D6281" s="181"/>
      <c r="E6281" s="180"/>
      <c r="F6281" s="182"/>
    </row>
    <row r="6282" spans="2:6" x14ac:dyDescent="0.25">
      <c r="B6282" s="176">
        <v>6271</v>
      </c>
      <c r="C6282" s="177"/>
      <c r="D6282" s="178"/>
      <c r="E6282" s="177"/>
      <c r="F6282" s="179"/>
    </row>
    <row r="6283" spans="2:6" x14ac:dyDescent="0.25">
      <c r="B6283" s="172">
        <v>6272</v>
      </c>
      <c r="C6283" s="180"/>
      <c r="D6283" s="181"/>
      <c r="E6283" s="180"/>
      <c r="F6283" s="182"/>
    </row>
    <row r="6284" spans="2:6" x14ac:dyDescent="0.25">
      <c r="B6284" s="176">
        <v>6273</v>
      </c>
      <c r="C6284" s="177"/>
      <c r="D6284" s="178"/>
      <c r="E6284" s="177"/>
      <c r="F6284" s="179"/>
    </row>
    <row r="6285" spans="2:6" x14ac:dyDescent="0.25">
      <c r="B6285" s="172">
        <v>6274</v>
      </c>
      <c r="C6285" s="180"/>
      <c r="D6285" s="181"/>
      <c r="E6285" s="180"/>
      <c r="F6285" s="182"/>
    </row>
    <row r="6286" spans="2:6" x14ac:dyDescent="0.25">
      <c r="B6286" s="176">
        <v>6275</v>
      </c>
      <c r="C6286" s="177"/>
      <c r="D6286" s="178"/>
      <c r="E6286" s="177"/>
      <c r="F6286" s="179"/>
    </row>
    <row r="6287" spans="2:6" x14ac:dyDescent="0.25">
      <c r="B6287" s="172">
        <v>6276</v>
      </c>
      <c r="C6287" s="180"/>
      <c r="D6287" s="181"/>
      <c r="E6287" s="180"/>
      <c r="F6287" s="182"/>
    </row>
    <row r="6288" spans="2:6" x14ac:dyDescent="0.25">
      <c r="B6288" s="176">
        <v>6277</v>
      </c>
      <c r="C6288" s="177"/>
      <c r="D6288" s="178"/>
      <c r="E6288" s="177"/>
      <c r="F6288" s="179"/>
    </row>
    <row r="6289" spans="2:6" x14ac:dyDescent="0.25">
      <c r="B6289" s="172">
        <v>6278</v>
      </c>
      <c r="C6289" s="180"/>
      <c r="D6289" s="181"/>
      <c r="E6289" s="180"/>
      <c r="F6289" s="182"/>
    </row>
    <row r="6290" spans="2:6" x14ac:dyDescent="0.25">
      <c r="B6290" s="176">
        <v>6279</v>
      </c>
      <c r="C6290" s="177"/>
      <c r="D6290" s="178"/>
      <c r="E6290" s="177"/>
      <c r="F6290" s="179"/>
    </row>
    <row r="6291" spans="2:6" x14ac:dyDescent="0.25">
      <c r="B6291" s="172">
        <v>6280</v>
      </c>
      <c r="C6291" s="180"/>
      <c r="D6291" s="181"/>
      <c r="E6291" s="180"/>
      <c r="F6291" s="182"/>
    </row>
    <row r="6292" spans="2:6" x14ac:dyDescent="0.25">
      <c r="B6292" s="176">
        <v>6281</v>
      </c>
      <c r="C6292" s="177"/>
      <c r="D6292" s="178"/>
      <c r="E6292" s="177"/>
      <c r="F6292" s="179"/>
    </row>
    <row r="6293" spans="2:6" x14ac:dyDescent="0.25">
      <c r="B6293" s="172">
        <v>6282</v>
      </c>
      <c r="C6293" s="180"/>
      <c r="D6293" s="181"/>
      <c r="E6293" s="180"/>
      <c r="F6293" s="182"/>
    </row>
    <row r="6294" spans="2:6" x14ac:dyDescent="0.25">
      <c r="B6294" s="176">
        <v>6283</v>
      </c>
      <c r="C6294" s="177"/>
      <c r="D6294" s="178"/>
      <c r="E6294" s="177"/>
      <c r="F6294" s="179"/>
    </row>
    <row r="6295" spans="2:6" x14ac:dyDescent="0.25">
      <c r="B6295" s="172">
        <v>6284</v>
      </c>
      <c r="C6295" s="180"/>
      <c r="D6295" s="181"/>
      <c r="E6295" s="180"/>
      <c r="F6295" s="182"/>
    </row>
    <row r="6296" spans="2:6" x14ac:dyDescent="0.25">
      <c r="B6296" s="176">
        <v>6285</v>
      </c>
      <c r="C6296" s="177"/>
      <c r="D6296" s="178"/>
      <c r="E6296" s="177"/>
      <c r="F6296" s="179"/>
    </row>
    <row r="6297" spans="2:6" x14ac:dyDescent="0.25">
      <c r="B6297" s="172">
        <v>6286</v>
      </c>
      <c r="C6297" s="180"/>
      <c r="D6297" s="181"/>
      <c r="E6297" s="180"/>
      <c r="F6297" s="182"/>
    </row>
    <row r="6298" spans="2:6" x14ac:dyDescent="0.25">
      <c r="B6298" s="176">
        <v>6287</v>
      </c>
      <c r="C6298" s="177"/>
      <c r="D6298" s="178"/>
      <c r="E6298" s="177"/>
      <c r="F6298" s="179"/>
    </row>
    <row r="6299" spans="2:6" x14ac:dyDescent="0.25">
      <c r="B6299" s="172">
        <v>6288</v>
      </c>
      <c r="C6299" s="180"/>
      <c r="D6299" s="181"/>
      <c r="E6299" s="180"/>
      <c r="F6299" s="182"/>
    </row>
    <row r="6300" spans="2:6" x14ac:dyDescent="0.25">
      <c r="B6300" s="176">
        <v>6289</v>
      </c>
      <c r="C6300" s="177"/>
      <c r="D6300" s="178"/>
      <c r="E6300" s="177"/>
      <c r="F6300" s="179"/>
    </row>
    <row r="6301" spans="2:6" x14ac:dyDescent="0.25">
      <c r="B6301" s="172">
        <v>6290</v>
      </c>
      <c r="C6301" s="180"/>
      <c r="D6301" s="181"/>
      <c r="E6301" s="180"/>
      <c r="F6301" s="182"/>
    </row>
    <row r="6302" spans="2:6" x14ac:dyDescent="0.25">
      <c r="B6302" s="176">
        <v>6291</v>
      </c>
      <c r="C6302" s="177"/>
      <c r="D6302" s="178"/>
      <c r="E6302" s="177"/>
      <c r="F6302" s="179"/>
    </row>
    <row r="6303" spans="2:6" x14ac:dyDescent="0.25">
      <c r="B6303" s="172">
        <v>6292</v>
      </c>
      <c r="C6303" s="180"/>
      <c r="D6303" s="181"/>
      <c r="E6303" s="180"/>
      <c r="F6303" s="182"/>
    </row>
    <row r="6304" spans="2:6" x14ac:dyDescent="0.25">
      <c r="B6304" s="176">
        <v>6293</v>
      </c>
      <c r="C6304" s="177"/>
      <c r="D6304" s="178"/>
      <c r="E6304" s="177"/>
      <c r="F6304" s="179"/>
    </row>
    <row r="6305" spans="2:6" x14ac:dyDescent="0.25">
      <c r="B6305" s="172">
        <v>6294</v>
      </c>
      <c r="C6305" s="180"/>
      <c r="D6305" s="181"/>
      <c r="E6305" s="180"/>
      <c r="F6305" s="182"/>
    </row>
    <row r="6306" spans="2:6" x14ac:dyDescent="0.25">
      <c r="B6306" s="176">
        <v>6295</v>
      </c>
      <c r="C6306" s="177"/>
      <c r="D6306" s="178"/>
      <c r="E6306" s="177"/>
      <c r="F6306" s="179"/>
    </row>
    <row r="6307" spans="2:6" x14ac:dyDescent="0.25">
      <c r="B6307" s="172">
        <v>6296</v>
      </c>
      <c r="C6307" s="180"/>
      <c r="D6307" s="181"/>
      <c r="E6307" s="180"/>
      <c r="F6307" s="182"/>
    </row>
    <row r="6308" spans="2:6" x14ac:dyDescent="0.25">
      <c r="B6308" s="176">
        <v>6297</v>
      </c>
      <c r="C6308" s="177"/>
      <c r="D6308" s="178"/>
      <c r="E6308" s="177"/>
      <c r="F6308" s="179"/>
    </row>
    <row r="6309" spans="2:6" x14ac:dyDescent="0.25">
      <c r="B6309" s="172">
        <v>6298</v>
      </c>
      <c r="C6309" s="180"/>
      <c r="D6309" s="181"/>
      <c r="E6309" s="180"/>
      <c r="F6309" s="182"/>
    </row>
    <row r="6310" spans="2:6" x14ac:dyDescent="0.25">
      <c r="B6310" s="176">
        <v>6299</v>
      </c>
      <c r="C6310" s="177"/>
      <c r="D6310" s="178"/>
      <c r="E6310" s="177"/>
      <c r="F6310" s="179"/>
    </row>
    <row r="6311" spans="2:6" x14ac:dyDescent="0.25">
      <c r="B6311" s="172">
        <v>6300</v>
      </c>
      <c r="C6311" s="180"/>
      <c r="D6311" s="181"/>
      <c r="E6311" s="180"/>
      <c r="F6311" s="182"/>
    </row>
    <row r="6312" spans="2:6" x14ac:dyDescent="0.25">
      <c r="B6312" s="176">
        <v>6301</v>
      </c>
      <c r="C6312" s="177"/>
      <c r="D6312" s="178"/>
      <c r="E6312" s="177"/>
      <c r="F6312" s="179"/>
    </row>
    <row r="6313" spans="2:6" x14ac:dyDescent="0.25">
      <c r="B6313" s="172">
        <v>6302</v>
      </c>
      <c r="C6313" s="180"/>
      <c r="D6313" s="181"/>
      <c r="E6313" s="180"/>
      <c r="F6313" s="182"/>
    </row>
    <row r="6314" spans="2:6" x14ac:dyDescent="0.25">
      <c r="B6314" s="176">
        <v>6303</v>
      </c>
      <c r="C6314" s="177"/>
      <c r="D6314" s="178"/>
      <c r="E6314" s="177"/>
      <c r="F6314" s="179"/>
    </row>
    <row r="6315" spans="2:6" x14ac:dyDescent="0.25">
      <c r="B6315" s="172">
        <v>6304</v>
      </c>
      <c r="C6315" s="180"/>
      <c r="D6315" s="181"/>
      <c r="E6315" s="180"/>
      <c r="F6315" s="182"/>
    </row>
    <row r="6316" spans="2:6" x14ac:dyDescent="0.25">
      <c r="B6316" s="176">
        <v>6305</v>
      </c>
      <c r="C6316" s="177"/>
      <c r="D6316" s="178"/>
      <c r="E6316" s="177"/>
      <c r="F6316" s="179"/>
    </row>
    <row r="6317" spans="2:6" x14ac:dyDescent="0.25">
      <c r="B6317" s="172">
        <v>6306</v>
      </c>
      <c r="C6317" s="180"/>
      <c r="D6317" s="181"/>
      <c r="E6317" s="180"/>
      <c r="F6317" s="182"/>
    </row>
    <row r="6318" spans="2:6" x14ac:dyDescent="0.25">
      <c r="B6318" s="176">
        <v>6307</v>
      </c>
      <c r="C6318" s="177"/>
      <c r="D6318" s="178"/>
      <c r="E6318" s="177"/>
      <c r="F6318" s="179"/>
    </row>
    <row r="6319" spans="2:6" x14ac:dyDescent="0.25">
      <c r="B6319" s="172">
        <v>6308</v>
      </c>
      <c r="C6319" s="180"/>
      <c r="D6319" s="181"/>
      <c r="E6319" s="180"/>
      <c r="F6319" s="182"/>
    </row>
    <row r="6320" spans="2:6" x14ac:dyDescent="0.25">
      <c r="B6320" s="176">
        <v>6309</v>
      </c>
      <c r="C6320" s="177"/>
      <c r="D6320" s="178"/>
      <c r="E6320" s="177"/>
      <c r="F6320" s="179"/>
    </row>
    <row r="6321" spans="2:6" x14ac:dyDescent="0.25">
      <c r="B6321" s="172">
        <v>6310</v>
      </c>
      <c r="C6321" s="180"/>
      <c r="D6321" s="181"/>
      <c r="E6321" s="180"/>
      <c r="F6321" s="182"/>
    </row>
    <row r="6322" spans="2:6" x14ac:dyDescent="0.25">
      <c r="B6322" s="176">
        <v>6311</v>
      </c>
      <c r="C6322" s="177"/>
      <c r="D6322" s="178"/>
      <c r="E6322" s="177"/>
      <c r="F6322" s="179"/>
    </row>
    <row r="6323" spans="2:6" x14ac:dyDescent="0.25">
      <c r="B6323" s="172">
        <v>6312</v>
      </c>
      <c r="C6323" s="180"/>
      <c r="D6323" s="181"/>
      <c r="E6323" s="180"/>
      <c r="F6323" s="182"/>
    </row>
    <row r="6324" spans="2:6" x14ac:dyDescent="0.25">
      <c r="B6324" s="176">
        <v>6313</v>
      </c>
      <c r="C6324" s="177"/>
      <c r="D6324" s="178"/>
      <c r="E6324" s="177"/>
      <c r="F6324" s="179"/>
    </row>
    <row r="6325" spans="2:6" x14ac:dyDescent="0.25">
      <c r="B6325" s="172">
        <v>6314</v>
      </c>
      <c r="C6325" s="180"/>
      <c r="D6325" s="181"/>
      <c r="E6325" s="180"/>
      <c r="F6325" s="182"/>
    </row>
    <row r="6326" spans="2:6" x14ac:dyDescent="0.25">
      <c r="B6326" s="176">
        <v>6315</v>
      </c>
      <c r="C6326" s="177"/>
      <c r="D6326" s="178"/>
      <c r="E6326" s="177"/>
      <c r="F6326" s="179"/>
    </row>
    <row r="6327" spans="2:6" x14ac:dyDescent="0.25">
      <c r="B6327" s="172">
        <v>6316</v>
      </c>
      <c r="C6327" s="180"/>
      <c r="D6327" s="181"/>
      <c r="E6327" s="180"/>
      <c r="F6327" s="182"/>
    </row>
    <row r="6328" spans="2:6" x14ac:dyDescent="0.25">
      <c r="B6328" s="176">
        <v>6317</v>
      </c>
      <c r="C6328" s="177"/>
      <c r="D6328" s="178"/>
      <c r="E6328" s="177"/>
      <c r="F6328" s="179"/>
    </row>
    <row r="6329" spans="2:6" x14ac:dyDescent="0.25">
      <c r="B6329" s="172">
        <v>6318</v>
      </c>
      <c r="C6329" s="180"/>
      <c r="D6329" s="181"/>
      <c r="E6329" s="180"/>
      <c r="F6329" s="182"/>
    </row>
    <row r="6330" spans="2:6" x14ac:dyDescent="0.25">
      <c r="B6330" s="176">
        <v>6319</v>
      </c>
      <c r="C6330" s="177"/>
      <c r="D6330" s="178"/>
      <c r="E6330" s="177"/>
      <c r="F6330" s="179"/>
    </row>
    <row r="6331" spans="2:6" x14ac:dyDescent="0.25">
      <c r="B6331" s="172">
        <v>6320</v>
      </c>
      <c r="C6331" s="180"/>
      <c r="D6331" s="181"/>
      <c r="E6331" s="180"/>
      <c r="F6331" s="182"/>
    </row>
    <row r="6332" spans="2:6" x14ac:dyDescent="0.25">
      <c r="B6332" s="176">
        <v>6321</v>
      </c>
      <c r="C6332" s="177"/>
      <c r="D6332" s="178"/>
      <c r="E6332" s="177"/>
      <c r="F6332" s="179"/>
    </row>
    <row r="6333" spans="2:6" x14ac:dyDescent="0.25">
      <c r="B6333" s="172">
        <v>6322</v>
      </c>
      <c r="C6333" s="180"/>
      <c r="D6333" s="181"/>
      <c r="E6333" s="180"/>
      <c r="F6333" s="182"/>
    </row>
    <row r="6334" spans="2:6" x14ac:dyDescent="0.25">
      <c r="B6334" s="176">
        <v>6323</v>
      </c>
      <c r="C6334" s="177"/>
      <c r="D6334" s="178"/>
      <c r="E6334" s="177"/>
      <c r="F6334" s="179"/>
    </row>
    <row r="6335" spans="2:6" x14ac:dyDescent="0.25">
      <c r="B6335" s="172">
        <v>6324</v>
      </c>
      <c r="C6335" s="180"/>
      <c r="D6335" s="181"/>
      <c r="E6335" s="180"/>
      <c r="F6335" s="182"/>
    </row>
    <row r="6336" spans="2:6" x14ac:dyDescent="0.25">
      <c r="B6336" s="176">
        <v>6325</v>
      </c>
      <c r="C6336" s="177"/>
      <c r="D6336" s="178"/>
      <c r="E6336" s="177"/>
      <c r="F6336" s="179"/>
    </row>
    <row r="6337" spans="2:6" x14ac:dyDescent="0.25">
      <c r="B6337" s="172">
        <v>6326</v>
      </c>
      <c r="C6337" s="180"/>
      <c r="D6337" s="181"/>
      <c r="E6337" s="180"/>
      <c r="F6337" s="182"/>
    </row>
    <row r="6338" spans="2:6" x14ac:dyDescent="0.25">
      <c r="B6338" s="176">
        <v>6327</v>
      </c>
      <c r="C6338" s="177"/>
      <c r="D6338" s="178"/>
      <c r="E6338" s="177"/>
      <c r="F6338" s="179"/>
    </row>
    <row r="6339" spans="2:6" x14ac:dyDescent="0.25">
      <c r="B6339" s="172">
        <v>6328</v>
      </c>
      <c r="C6339" s="180"/>
      <c r="D6339" s="181"/>
      <c r="E6339" s="180"/>
      <c r="F6339" s="182"/>
    </row>
    <row r="6340" spans="2:6" x14ac:dyDescent="0.25">
      <c r="B6340" s="176">
        <v>6329</v>
      </c>
      <c r="C6340" s="177"/>
      <c r="D6340" s="178"/>
      <c r="E6340" s="177"/>
      <c r="F6340" s="179"/>
    </row>
    <row r="6341" spans="2:6" x14ac:dyDescent="0.25">
      <c r="B6341" s="172">
        <v>6330</v>
      </c>
      <c r="C6341" s="180"/>
      <c r="D6341" s="181"/>
      <c r="E6341" s="180"/>
      <c r="F6341" s="182"/>
    </row>
    <row r="6342" spans="2:6" x14ac:dyDescent="0.25">
      <c r="B6342" s="176">
        <v>6331</v>
      </c>
      <c r="C6342" s="177"/>
      <c r="D6342" s="178"/>
      <c r="E6342" s="177"/>
      <c r="F6342" s="179"/>
    </row>
    <row r="6343" spans="2:6" x14ac:dyDescent="0.25">
      <c r="B6343" s="172">
        <v>6332</v>
      </c>
      <c r="C6343" s="180"/>
      <c r="D6343" s="181"/>
      <c r="E6343" s="180"/>
      <c r="F6343" s="182"/>
    </row>
    <row r="6344" spans="2:6" x14ac:dyDescent="0.25">
      <c r="B6344" s="176">
        <v>6333</v>
      </c>
      <c r="C6344" s="177"/>
      <c r="D6344" s="178"/>
      <c r="E6344" s="177"/>
      <c r="F6344" s="179"/>
    </row>
    <row r="6345" spans="2:6" x14ac:dyDescent="0.25">
      <c r="B6345" s="172">
        <v>6334</v>
      </c>
      <c r="C6345" s="180"/>
      <c r="D6345" s="181"/>
      <c r="E6345" s="180"/>
      <c r="F6345" s="182"/>
    </row>
    <row r="6346" spans="2:6" x14ac:dyDescent="0.25">
      <c r="B6346" s="176">
        <v>6335</v>
      </c>
      <c r="C6346" s="177"/>
      <c r="D6346" s="178"/>
      <c r="E6346" s="177"/>
      <c r="F6346" s="179"/>
    </row>
    <row r="6347" spans="2:6" x14ac:dyDescent="0.25">
      <c r="B6347" s="172">
        <v>6336</v>
      </c>
      <c r="C6347" s="180"/>
      <c r="D6347" s="181"/>
      <c r="E6347" s="180"/>
      <c r="F6347" s="182"/>
    </row>
    <row r="6348" spans="2:6" x14ac:dyDescent="0.25">
      <c r="B6348" s="176">
        <v>6337</v>
      </c>
      <c r="C6348" s="177"/>
      <c r="D6348" s="178"/>
      <c r="E6348" s="177"/>
      <c r="F6348" s="179"/>
    </row>
    <row r="6349" spans="2:6" x14ac:dyDescent="0.25">
      <c r="B6349" s="172">
        <v>6338</v>
      </c>
      <c r="C6349" s="180"/>
      <c r="D6349" s="181"/>
      <c r="E6349" s="180"/>
      <c r="F6349" s="182"/>
    </row>
    <row r="6350" spans="2:6" x14ac:dyDescent="0.25">
      <c r="B6350" s="176">
        <v>6339</v>
      </c>
      <c r="C6350" s="177"/>
      <c r="D6350" s="178"/>
      <c r="E6350" s="177"/>
      <c r="F6350" s="179"/>
    </row>
    <row r="6351" spans="2:6" x14ac:dyDescent="0.25">
      <c r="B6351" s="172">
        <v>6340</v>
      </c>
      <c r="C6351" s="180"/>
      <c r="D6351" s="181"/>
      <c r="E6351" s="180"/>
      <c r="F6351" s="182"/>
    </row>
    <row r="6352" spans="2:6" x14ac:dyDescent="0.25">
      <c r="B6352" s="176">
        <v>6341</v>
      </c>
      <c r="C6352" s="177"/>
      <c r="D6352" s="178"/>
      <c r="E6352" s="177"/>
      <c r="F6352" s="179"/>
    </row>
    <row r="6353" spans="2:6" x14ac:dyDescent="0.25">
      <c r="B6353" s="172">
        <v>6342</v>
      </c>
      <c r="C6353" s="180"/>
      <c r="D6353" s="181"/>
      <c r="E6353" s="180"/>
      <c r="F6353" s="182"/>
    </row>
    <row r="6354" spans="2:6" x14ac:dyDescent="0.25">
      <c r="B6354" s="176">
        <v>6343</v>
      </c>
      <c r="C6354" s="177"/>
      <c r="D6354" s="178"/>
      <c r="E6354" s="177"/>
      <c r="F6354" s="179"/>
    </row>
    <row r="6355" spans="2:6" x14ac:dyDescent="0.25">
      <c r="B6355" s="172">
        <v>6344</v>
      </c>
      <c r="C6355" s="180"/>
      <c r="D6355" s="181"/>
      <c r="E6355" s="180"/>
      <c r="F6355" s="182"/>
    </row>
    <row r="6356" spans="2:6" x14ac:dyDescent="0.25">
      <c r="B6356" s="176">
        <v>6345</v>
      </c>
      <c r="C6356" s="177"/>
      <c r="D6356" s="178"/>
      <c r="E6356" s="177"/>
      <c r="F6356" s="179"/>
    </row>
    <row r="6357" spans="2:6" x14ac:dyDescent="0.25">
      <c r="B6357" s="172">
        <v>6346</v>
      </c>
      <c r="C6357" s="180"/>
      <c r="D6357" s="181"/>
      <c r="E6357" s="180"/>
      <c r="F6357" s="182"/>
    </row>
    <row r="6358" spans="2:6" x14ac:dyDescent="0.25">
      <c r="B6358" s="176">
        <v>6347</v>
      </c>
      <c r="C6358" s="177"/>
      <c r="D6358" s="178"/>
      <c r="E6358" s="177"/>
      <c r="F6358" s="179"/>
    </row>
    <row r="6359" spans="2:6" x14ac:dyDescent="0.25">
      <c r="B6359" s="172">
        <v>6348</v>
      </c>
      <c r="C6359" s="180"/>
      <c r="D6359" s="181"/>
      <c r="E6359" s="180"/>
      <c r="F6359" s="182"/>
    </row>
    <row r="6360" spans="2:6" x14ac:dyDescent="0.25">
      <c r="B6360" s="176">
        <v>6349</v>
      </c>
      <c r="C6360" s="177"/>
      <c r="D6360" s="178"/>
      <c r="E6360" s="177"/>
      <c r="F6360" s="179"/>
    </row>
    <row r="6361" spans="2:6" x14ac:dyDescent="0.25">
      <c r="B6361" s="172">
        <v>6350</v>
      </c>
      <c r="C6361" s="180"/>
      <c r="D6361" s="181"/>
      <c r="E6361" s="180"/>
      <c r="F6361" s="182"/>
    </row>
    <row r="6362" spans="2:6" x14ac:dyDescent="0.25">
      <c r="B6362" s="176">
        <v>6351</v>
      </c>
      <c r="C6362" s="177"/>
      <c r="D6362" s="178"/>
      <c r="E6362" s="177"/>
      <c r="F6362" s="179"/>
    </row>
    <row r="6363" spans="2:6" x14ac:dyDescent="0.25">
      <c r="B6363" s="172">
        <v>6352</v>
      </c>
      <c r="C6363" s="180"/>
      <c r="D6363" s="181"/>
      <c r="E6363" s="180"/>
      <c r="F6363" s="182"/>
    </row>
    <row r="6364" spans="2:6" x14ac:dyDescent="0.25">
      <c r="B6364" s="176">
        <v>6353</v>
      </c>
      <c r="C6364" s="177"/>
      <c r="D6364" s="178"/>
      <c r="E6364" s="177"/>
      <c r="F6364" s="179"/>
    </row>
    <row r="6365" spans="2:6" x14ac:dyDescent="0.25">
      <c r="B6365" s="172">
        <v>6354</v>
      </c>
      <c r="C6365" s="180"/>
      <c r="D6365" s="181"/>
      <c r="E6365" s="180"/>
      <c r="F6365" s="182"/>
    </row>
    <row r="6366" spans="2:6" x14ac:dyDescent="0.25">
      <c r="B6366" s="176">
        <v>6355</v>
      </c>
      <c r="C6366" s="177"/>
      <c r="D6366" s="178"/>
      <c r="E6366" s="177"/>
      <c r="F6366" s="179"/>
    </row>
    <row r="6367" spans="2:6" x14ac:dyDescent="0.25">
      <c r="B6367" s="172">
        <v>6356</v>
      </c>
      <c r="C6367" s="180"/>
      <c r="D6367" s="181"/>
      <c r="E6367" s="180"/>
      <c r="F6367" s="182"/>
    </row>
    <row r="6368" spans="2:6" x14ac:dyDescent="0.25">
      <c r="B6368" s="176">
        <v>6357</v>
      </c>
      <c r="C6368" s="177"/>
      <c r="D6368" s="178"/>
      <c r="E6368" s="177"/>
      <c r="F6368" s="179"/>
    </row>
    <row r="6369" spans="2:6" x14ac:dyDescent="0.25">
      <c r="B6369" s="172">
        <v>6358</v>
      </c>
      <c r="C6369" s="180"/>
      <c r="D6369" s="181"/>
      <c r="E6369" s="180"/>
      <c r="F6369" s="182"/>
    </row>
    <row r="6370" spans="2:6" x14ac:dyDescent="0.25">
      <c r="B6370" s="176">
        <v>6359</v>
      </c>
      <c r="C6370" s="177"/>
      <c r="D6370" s="178"/>
      <c r="E6370" s="177"/>
      <c r="F6370" s="179"/>
    </row>
    <row r="6371" spans="2:6" x14ac:dyDescent="0.25">
      <c r="B6371" s="172">
        <v>6360</v>
      </c>
      <c r="C6371" s="180"/>
      <c r="D6371" s="181"/>
      <c r="E6371" s="180"/>
      <c r="F6371" s="182"/>
    </row>
    <row r="6372" spans="2:6" x14ac:dyDescent="0.25">
      <c r="B6372" s="176">
        <v>6361</v>
      </c>
      <c r="C6372" s="177"/>
      <c r="D6372" s="178"/>
      <c r="E6372" s="177"/>
      <c r="F6372" s="179"/>
    </row>
    <row r="6373" spans="2:6" x14ac:dyDescent="0.25">
      <c r="B6373" s="172">
        <v>6362</v>
      </c>
      <c r="C6373" s="180"/>
      <c r="D6373" s="181"/>
      <c r="E6373" s="180"/>
      <c r="F6373" s="182"/>
    </row>
    <row r="6374" spans="2:6" x14ac:dyDescent="0.25">
      <c r="B6374" s="176">
        <v>6363</v>
      </c>
      <c r="C6374" s="177"/>
      <c r="D6374" s="178"/>
      <c r="E6374" s="177"/>
      <c r="F6374" s="179"/>
    </row>
    <row r="6375" spans="2:6" x14ac:dyDescent="0.25">
      <c r="B6375" s="172">
        <v>6364</v>
      </c>
      <c r="C6375" s="180"/>
      <c r="D6375" s="181"/>
      <c r="E6375" s="180"/>
      <c r="F6375" s="182"/>
    </row>
    <row r="6376" spans="2:6" x14ac:dyDescent="0.25">
      <c r="B6376" s="176">
        <v>6365</v>
      </c>
      <c r="C6376" s="177"/>
      <c r="D6376" s="178"/>
      <c r="E6376" s="177"/>
      <c r="F6376" s="179"/>
    </row>
    <row r="6377" spans="2:6" x14ac:dyDescent="0.25">
      <c r="B6377" s="172">
        <v>6366</v>
      </c>
      <c r="C6377" s="180"/>
      <c r="D6377" s="181"/>
      <c r="E6377" s="180"/>
      <c r="F6377" s="182"/>
    </row>
    <row r="6378" spans="2:6" x14ac:dyDescent="0.25">
      <c r="B6378" s="176">
        <v>6367</v>
      </c>
      <c r="C6378" s="177"/>
      <c r="D6378" s="178"/>
      <c r="E6378" s="177"/>
      <c r="F6378" s="179"/>
    </row>
    <row r="6379" spans="2:6" x14ac:dyDescent="0.25">
      <c r="B6379" s="172">
        <v>6368</v>
      </c>
      <c r="C6379" s="180"/>
      <c r="D6379" s="181"/>
      <c r="E6379" s="180"/>
      <c r="F6379" s="182"/>
    </row>
    <row r="6380" spans="2:6" x14ac:dyDescent="0.25">
      <c r="B6380" s="176">
        <v>6369</v>
      </c>
      <c r="C6380" s="177"/>
      <c r="D6380" s="178"/>
      <c r="E6380" s="177"/>
      <c r="F6380" s="179"/>
    </row>
    <row r="6381" spans="2:6" x14ac:dyDescent="0.25">
      <c r="B6381" s="172">
        <v>6370</v>
      </c>
      <c r="C6381" s="180"/>
      <c r="D6381" s="181"/>
      <c r="E6381" s="180"/>
      <c r="F6381" s="182"/>
    </row>
    <row r="6382" spans="2:6" x14ac:dyDescent="0.25">
      <c r="B6382" s="176">
        <v>6371</v>
      </c>
      <c r="C6382" s="177"/>
      <c r="D6382" s="178"/>
      <c r="E6382" s="177"/>
      <c r="F6382" s="179"/>
    </row>
    <row r="6383" spans="2:6" x14ac:dyDescent="0.25">
      <c r="B6383" s="172">
        <v>6372</v>
      </c>
      <c r="C6383" s="180"/>
      <c r="D6383" s="181"/>
      <c r="E6383" s="180"/>
      <c r="F6383" s="182"/>
    </row>
    <row r="6384" spans="2:6" x14ac:dyDescent="0.25">
      <c r="B6384" s="176">
        <v>6373</v>
      </c>
      <c r="C6384" s="177"/>
      <c r="D6384" s="178"/>
      <c r="E6384" s="177"/>
      <c r="F6384" s="179"/>
    </row>
    <row r="6385" spans="2:6" x14ac:dyDescent="0.25">
      <c r="B6385" s="172">
        <v>6374</v>
      </c>
      <c r="C6385" s="180"/>
      <c r="D6385" s="181"/>
      <c r="E6385" s="180"/>
      <c r="F6385" s="182"/>
    </row>
    <row r="6386" spans="2:6" x14ac:dyDescent="0.25">
      <c r="B6386" s="176">
        <v>6375</v>
      </c>
      <c r="C6386" s="177"/>
      <c r="D6386" s="178"/>
      <c r="E6386" s="177"/>
      <c r="F6386" s="179"/>
    </row>
    <row r="6387" spans="2:6" x14ac:dyDescent="0.25">
      <c r="B6387" s="172">
        <v>6376</v>
      </c>
      <c r="C6387" s="180"/>
      <c r="D6387" s="181"/>
      <c r="E6387" s="180"/>
      <c r="F6387" s="182"/>
    </row>
    <row r="6388" spans="2:6" x14ac:dyDescent="0.25">
      <c r="B6388" s="176">
        <v>6377</v>
      </c>
      <c r="C6388" s="177"/>
      <c r="D6388" s="178"/>
      <c r="E6388" s="177"/>
      <c r="F6388" s="179"/>
    </row>
    <row r="6389" spans="2:6" x14ac:dyDescent="0.25">
      <c r="B6389" s="172">
        <v>6378</v>
      </c>
      <c r="C6389" s="180"/>
      <c r="D6389" s="181"/>
      <c r="E6389" s="180"/>
      <c r="F6389" s="182"/>
    </row>
    <row r="6390" spans="2:6" x14ac:dyDescent="0.25">
      <c r="B6390" s="176">
        <v>6379</v>
      </c>
      <c r="C6390" s="177"/>
      <c r="D6390" s="178"/>
      <c r="E6390" s="177"/>
      <c r="F6390" s="179"/>
    </row>
    <row r="6391" spans="2:6" x14ac:dyDescent="0.25">
      <c r="B6391" s="172">
        <v>6380</v>
      </c>
      <c r="C6391" s="180"/>
      <c r="D6391" s="181"/>
      <c r="E6391" s="180"/>
      <c r="F6391" s="182"/>
    </row>
    <row r="6392" spans="2:6" x14ac:dyDescent="0.25">
      <c r="B6392" s="176">
        <v>6381</v>
      </c>
      <c r="C6392" s="177"/>
      <c r="D6392" s="178"/>
      <c r="E6392" s="177"/>
      <c r="F6392" s="179"/>
    </row>
    <row r="6393" spans="2:6" x14ac:dyDescent="0.25">
      <c r="B6393" s="172">
        <v>6382</v>
      </c>
      <c r="C6393" s="180"/>
      <c r="D6393" s="181"/>
      <c r="E6393" s="180"/>
      <c r="F6393" s="182"/>
    </row>
    <row r="6394" spans="2:6" x14ac:dyDescent="0.25">
      <c r="B6394" s="176">
        <v>6383</v>
      </c>
      <c r="C6394" s="177"/>
      <c r="D6394" s="178"/>
      <c r="E6394" s="177"/>
      <c r="F6394" s="179"/>
    </row>
    <row r="6395" spans="2:6" x14ac:dyDescent="0.25">
      <c r="B6395" s="172">
        <v>6384</v>
      </c>
      <c r="C6395" s="180"/>
      <c r="D6395" s="181"/>
      <c r="E6395" s="180"/>
      <c r="F6395" s="182"/>
    </row>
    <row r="6396" spans="2:6" x14ac:dyDescent="0.25">
      <c r="B6396" s="176">
        <v>6385</v>
      </c>
      <c r="C6396" s="177"/>
      <c r="D6396" s="178"/>
      <c r="E6396" s="177"/>
      <c r="F6396" s="179"/>
    </row>
    <row r="6397" spans="2:6" x14ac:dyDescent="0.25">
      <c r="B6397" s="172">
        <v>6386</v>
      </c>
      <c r="C6397" s="180"/>
      <c r="D6397" s="181"/>
      <c r="E6397" s="180"/>
      <c r="F6397" s="182"/>
    </row>
    <row r="6398" spans="2:6" x14ac:dyDescent="0.25">
      <c r="B6398" s="176">
        <v>6387</v>
      </c>
      <c r="C6398" s="177"/>
      <c r="D6398" s="178"/>
      <c r="E6398" s="177"/>
      <c r="F6398" s="179"/>
    </row>
    <row r="6399" spans="2:6" x14ac:dyDescent="0.25">
      <c r="B6399" s="172">
        <v>6388</v>
      </c>
      <c r="C6399" s="180"/>
      <c r="D6399" s="181"/>
      <c r="E6399" s="180"/>
      <c r="F6399" s="182"/>
    </row>
    <row r="6400" spans="2:6" x14ac:dyDescent="0.25">
      <c r="B6400" s="176">
        <v>6389</v>
      </c>
      <c r="C6400" s="177"/>
      <c r="D6400" s="178"/>
      <c r="E6400" s="177"/>
      <c r="F6400" s="179"/>
    </row>
    <row r="6401" spans="2:6" x14ac:dyDescent="0.25">
      <c r="B6401" s="172">
        <v>6390</v>
      </c>
      <c r="C6401" s="180"/>
      <c r="D6401" s="181"/>
      <c r="E6401" s="180"/>
      <c r="F6401" s="182"/>
    </row>
    <row r="6402" spans="2:6" x14ac:dyDescent="0.25">
      <c r="B6402" s="176">
        <v>6391</v>
      </c>
      <c r="C6402" s="177"/>
      <c r="D6402" s="178"/>
      <c r="E6402" s="177"/>
      <c r="F6402" s="179"/>
    </row>
    <row r="6403" spans="2:6" x14ac:dyDescent="0.25">
      <c r="B6403" s="172">
        <v>6392</v>
      </c>
      <c r="C6403" s="180"/>
      <c r="D6403" s="181"/>
      <c r="E6403" s="180"/>
      <c r="F6403" s="182"/>
    </row>
    <row r="6404" spans="2:6" x14ac:dyDescent="0.25">
      <c r="B6404" s="176">
        <v>6393</v>
      </c>
      <c r="C6404" s="177"/>
      <c r="D6404" s="178"/>
      <c r="E6404" s="177"/>
      <c r="F6404" s="179"/>
    </row>
    <row r="6405" spans="2:6" x14ac:dyDescent="0.25">
      <c r="B6405" s="172">
        <v>6394</v>
      </c>
      <c r="C6405" s="180"/>
      <c r="D6405" s="181"/>
      <c r="E6405" s="180"/>
      <c r="F6405" s="182"/>
    </row>
    <row r="6406" spans="2:6" x14ac:dyDescent="0.25">
      <c r="B6406" s="176">
        <v>6395</v>
      </c>
      <c r="C6406" s="177"/>
      <c r="D6406" s="178"/>
      <c r="E6406" s="177"/>
      <c r="F6406" s="179"/>
    </row>
    <row r="6407" spans="2:6" x14ac:dyDescent="0.25">
      <c r="B6407" s="172">
        <v>6396</v>
      </c>
      <c r="C6407" s="180"/>
      <c r="D6407" s="181"/>
      <c r="E6407" s="180"/>
      <c r="F6407" s="182"/>
    </row>
    <row r="6408" spans="2:6" x14ac:dyDescent="0.25">
      <c r="B6408" s="176">
        <v>6397</v>
      </c>
      <c r="C6408" s="177"/>
      <c r="D6408" s="178"/>
      <c r="E6408" s="177"/>
      <c r="F6408" s="179"/>
    </row>
    <row r="6409" spans="2:6" x14ac:dyDescent="0.25">
      <c r="B6409" s="172">
        <v>6398</v>
      </c>
      <c r="C6409" s="180"/>
      <c r="D6409" s="181"/>
      <c r="E6409" s="180"/>
      <c r="F6409" s="182"/>
    </row>
    <row r="6410" spans="2:6" x14ac:dyDescent="0.25">
      <c r="B6410" s="176">
        <v>6399</v>
      </c>
      <c r="C6410" s="177"/>
      <c r="D6410" s="178"/>
      <c r="E6410" s="177"/>
      <c r="F6410" s="179"/>
    </row>
    <row r="6411" spans="2:6" x14ac:dyDescent="0.25">
      <c r="B6411" s="172">
        <v>6400</v>
      </c>
      <c r="C6411" s="180"/>
      <c r="D6411" s="181"/>
      <c r="E6411" s="180"/>
      <c r="F6411" s="182"/>
    </row>
    <row r="6412" spans="2:6" x14ac:dyDescent="0.25">
      <c r="B6412" s="176">
        <v>6401</v>
      </c>
      <c r="C6412" s="177"/>
      <c r="D6412" s="178"/>
      <c r="E6412" s="177"/>
      <c r="F6412" s="179"/>
    </row>
    <row r="6413" spans="2:6" x14ac:dyDescent="0.25">
      <c r="B6413" s="172">
        <v>6402</v>
      </c>
      <c r="C6413" s="180"/>
      <c r="D6413" s="181"/>
      <c r="E6413" s="180"/>
      <c r="F6413" s="182"/>
    </row>
    <row r="6414" spans="2:6" x14ac:dyDescent="0.25">
      <c r="B6414" s="176">
        <v>6403</v>
      </c>
      <c r="C6414" s="177"/>
      <c r="D6414" s="178"/>
      <c r="E6414" s="177"/>
      <c r="F6414" s="179"/>
    </row>
    <row r="6415" spans="2:6" x14ac:dyDescent="0.25">
      <c r="B6415" s="172">
        <v>6404</v>
      </c>
      <c r="C6415" s="180"/>
      <c r="D6415" s="181"/>
      <c r="E6415" s="180"/>
      <c r="F6415" s="182"/>
    </row>
    <row r="6416" spans="2:6" x14ac:dyDescent="0.25">
      <c r="B6416" s="176">
        <v>6405</v>
      </c>
      <c r="C6416" s="177"/>
      <c r="D6416" s="178"/>
      <c r="E6416" s="177"/>
      <c r="F6416" s="179"/>
    </row>
    <row r="6417" spans="2:6" x14ac:dyDescent="0.25">
      <c r="B6417" s="172">
        <v>6406</v>
      </c>
      <c r="C6417" s="180"/>
      <c r="D6417" s="181"/>
      <c r="E6417" s="180"/>
      <c r="F6417" s="182"/>
    </row>
    <row r="6418" spans="2:6" x14ac:dyDescent="0.25">
      <c r="B6418" s="176">
        <v>6407</v>
      </c>
      <c r="C6418" s="177"/>
      <c r="D6418" s="178"/>
      <c r="E6418" s="177"/>
      <c r="F6418" s="179"/>
    </row>
    <row r="6419" spans="2:6" x14ac:dyDescent="0.25">
      <c r="B6419" s="172">
        <v>6408</v>
      </c>
      <c r="C6419" s="180"/>
      <c r="D6419" s="181"/>
      <c r="E6419" s="180"/>
      <c r="F6419" s="182"/>
    </row>
    <row r="6420" spans="2:6" x14ac:dyDescent="0.25">
      <c r="B6420" s="176">
        <v>6409</v>
      </c>
      <c r="C6420" s="177"/>
      <c r="D6420" s="178"/>
      <c r="E6420" s="177"/>
      <c r="F6420" s="179"/>
    </row>
    <row r="6421" spans="2:6" x14ac:dyDescent="0.25">
      <c r="B6421" s="172">
        <v>6410</v>
      </c>
      <c r="C6421" s="180"/>
      <c r="D6421" s="181"/>
      <c r="E6421" s="180"/>
      <c r="F6421" s="182"/>
    </row>
    <row r="6422" spans="2:6" x14ac:dyDescent="0.25">
      <c r="B6422" s="176">
        <v>6411</v>
      </c>
      <c r="C6422" s="177"/>
      <c r="D6422" s="178"/>
      <c r="E6422" s="177"/>
      <c r="F6422" s="179"/>
    </row>
    <row r="6423" spans="2:6" x14ac:dyDescent="0.25">
      <c r="B6423" s="172">
        <v>6412</v>
      </c>
      <c r="C6423" s="180"/>
      <c r="D6423" s="181"/>
      <c r="E6423" s="180"/>
      <c r="F6423" s="182"/>
    </row>
    <row r="6424" spans="2:6" x14ac:dyDescent="0.25">
      <c r="B6424" s="176">
        <v>6413</v>
      </c>
      <c r="C6424" s="177"/>
      <c r="D6424" s="178"/>
      <c r="E6424" s="177"/>
      <c r="F6424" s="179"/>
    </row>
    <row r="6425" spans="2:6" x14ac:dyDescent="0.25">
      <c r="B6425" s="172">
        <v>6414</v>
      </c>
      <c r="C6425" s="180"/>
      <c r="D6425" s="181"/>
      <c r="E6425" s="180"/>
      <c r="F6425" s="182"/>
    </row>
    <row r="6426" spans="2:6" x14ac:dyDescent="0.25">
      <c r="B6426" s="176">
        <v>6415</v>
      </c>
      <c r="C6426" s="177"/>
      <c r="D6426" s="178"/>
      <c r="E6426" s="177"/>
      <c r="F6426" s="179"/>
    </row>
    <row r="6427" spans="2:6" x14ac:dyDescent="0.25">
      <c r="B6427" s="172">
        <v>6416</v>
      </c>
      <c r="C6427" s="180"/>
      <c r="D6427" s="181"/>
      <c r="E6427" s="180"/>
      <c r="F6427" s="182"/>
    </row>
    <row r="6428" spans="2:6" x14ac:dyDescent="0.25">
      <c r="B6428" s="176">
        <v>6417</v>
      </c>
      <c r="C6428" s="177"/>
      <c r="D6428" s="178"/>
      <c r="E6428" s="177"/>
      <c r="F6428" s="179"/>
    </row>
    <row r="6429" spans="2:6" x14ac:dyDescent="0.25">
      <c r="B6429" s="172">
        <v>6418</v>
      </c>
      <c r="C6429" s="180"/>
      <c r="D6429" s="181"/>
      <c r="E6429" s="180"/>
      <c r="F6429" s="182"/>
    </row>
    <row r="6430" spans="2:6" x14ac:dyDescent="0.25">
      <c r="B6430" s="176">
        <v>6419</v>
      </c>
      <c r="C6430" s="177"/>
      <c r="D6430" s="178"/>
      <c r="E6430" s="177"/>
      <c r="F6430" s="179"/>
    </row>
    <row r="6431" spans="2:6" x14ac:dyDescent="0.25">
      <c r="B6431" s="172">
        <v>6420</v>
      </c>
      <c r="C6431" s="180"/>
      <c r="D6431" s="181"/>
      <c r="E6431" s="180"/>
      <c r="F6431" s="182"/>
    </row>
    <row r="6432" spans="2:6" x14ac:dyDescent="0.25">
      <c r="B6432" s="176">
        <v>6421</v>
      </c>
      <c r="C6432" s="177"/>
      <c r="D6432" s="178"/>
      <c r="E6432" s="177"/>
      <c r="F6432" s="179"/>
    </row>
    <row r="6433" spans="2:6" x14ac:dyDescent="0.25">
      <c r="B6433" s="172">
        <v>6422</v>
      </c>
      <c r="C6433" s="180"/>
      <c r="D6433" s="181"/>
      <c r="E6433" s="180"/>
      <c r="F6433" s="182"/>
    </row>
    <row r="6434" spans="2:6" x14ac:dyDescent="0.25">
      <c r="B6434" s="176">
        <v>6423</v>
      </c>
      <c r="C6434" s="177"/>
      <c r="D6434" s="178"/>
      <c r="E6434" s="177"/>
      <c r="F6434" s="179"/>
    </row>
    <row r="6435" spans="2:6" x14ac:dyDescent="0.25">
      <c r="B6435" s="172">
        <v>6424</v>
      </c>
      <c r="C6435" s="180"/>
      <c r="D6435" s="181"/>
      <c r="E6435" s="180"/>
      <c r="F6435" s="182"/>
    </row>
    <row r="6436" spans="2:6" x14ac:dyDescent="0.25">
      <c r="B6436" s="176">
        <v>6425</v>
      </c>
      <c r="C6436" s="177"/>
      <c r="D6436" s="178"/>
      <c r="E6436" s="177"/>
      <c r="F6436" s="179"/>
    </row>
    <row r="6437" spans="2:6" x14ac:dyDescent="0.25">
      <c r="B6437" s="172">
        <v>6426</v>
      </c>
      <c r="C6437" s="180"/>
      <c r="D6437" s="181"/>
      <c r="E6437" s="180"/>
      <c r="F6437" s="182"/>
    </row>
    <row r="6438" spans="2:6" x14ac:dyDescent="0.25">
      <c r="B6438" s="176">
        <v>6427</v>
      </c>
      <c r="C6438" s="177"/>
      <c r="D6438" s="178"/>
      <c r="E6438" s="177"/>
      <c r="F6438" s="179"/>
    </row>
    <row r="6439" spans="2:6" x14ac:dyDescent="0.25">
      <c r="B6439" s="172">
        <v>6428</v>
      </c>
      <c r="C6439" s="180"/>
      <c r="D6439" s="181"/>
      <c r="E6439" s="180"/>
      <c r="F6439" s="182"/>
    </row>
    <row r="6440" spans="2:6" x14ac:dyDescent="0.25">
      <c r="B6440" s="176">
        <v>6429</v>
      </c>
      <c r="C6440" s="177"/>
      <c r="D6440" s="178"/>
      <c r="E6440" s="177"/>
      <c r="F6440" s="179"/>
    </row>
    <row r="6441" spans="2:6" x14ac:dyDescent="0.25">
      <c r="B6441" s="172">
        <v>6430</v>
      </c>
      <c r="C6441" s="180"/>
      <c r="D6441" s="181"/>
      <c r="E6441" s="180"/>
      <c r="F6441" s="182"/>
    </row>
    <row r="6442" spans="2:6" x14ac:dyDescent="0.25">
      <c r="B6442" s="176">
        <v>6431</v>
      </c>
      <c r="C6442" s="177"/>
      <c r="D6442" s="178"/>
      <c r="E6442" s="177"/>
      <c r="F6442" s="179"/>
    </row>
    <row r="6443" spans="2:6" x14ac:dyDescent="0.25">
      <c r="B6443" s="172">
        <v>6432</v>
      </c>
      <c r="C6443" s="180"/>
      <c r="D6443" s="181"/>
      <c r="E6443" s="180"/>
      <c r="F6443" s="182"/>
    </row>
    <row r="6444" spans="2:6" x14ac:dyDescent="0.25">
      <c r="B6444" s="176">
        <v>6433</v>
      </c>
      <c r="C6444" s="177"/>
      <c r="D6444" s="178"/>
      <c r="E6444" s="177"/>
      <c r="F6444" s="179"/>
    </row>
    <row r="6445" spans="2:6" x14ac:dyDescent="0.25">
      <c r="B6445" s="172">
        <v>6434</v>
      </c>
      <c r="C6445" s="180"/>
      <c r="D6445" s="181"/>
      <c r="E6445" s="180"/>
      <c r="F6445" s="182"/>
    </row>
    <row r="6446" spans="2:6" x14ac:dyDescent="0.25">
      <c r="B6446" s="176">
        <v>6435</v>
      </c>
      <c r="C6446" s="177"/>
      <c r="D6446" s="178"/>
      <c r="E6446" s="177"/>
      <c r="F6446" s="179"/>
    </row>
    <row r="6447" spans="2:6" x14ac:dyDescent="0.25">
      <c r="B6447" s="172">
        <v>6436</v>
      </c>
      <c r="C6447" s="180"/>
      <c r="D6447" s="181"/>
      <c r="E6447" s="180"/>
      <c r="F6447" s="182"/>
    </row>
    <row r="6448" spans="2:6" x14ac:dyDescent="0.25">
      <c r="B6448" s="176">
        <v>6437</v>
      </c>
      <c r="C6448" s="177"/>
      <c r="D6448" s="178"/>
      <c r="E6448" s="177"/>
      <c r="F6448" s="179"/>
    </row>
    <row r="6449" spans="2:6" x14ac:dyDescent="0.25">
      <c r="B6449" s="172">
        <v>6438</v>
      </c>
      <c r="C6449" s="180"/>
      <c r="D6449" s="181"/>
      <c r="E6449" s="180"/>
      <c r="F6449" s="182"/>
    </row>
    <row r="6450" spans="2:6" x14ac:dyDescent="0.25">
      <c r="B6450" s="176">
        <v>6439</v>
      </c>
      <c r="C6450" s="177"/>
      <c r="D6450" s="178"/>
      <c r="E6450" s="177"/>
      <c r="F6450" s="179"/>
    </row>
    <row r="6451" spans="2:6" x14ac:dyDescent="0.25">
      <c r="B6451" s="172">
        <v>6440</v>
      </c>
      <c r="C6451" s="180"/>
      <c r="D6451" s="181"/>
      <c r="E6451" s="180"/>
      <c r="F6451" s="182"/>
    </row>
    <row r="6452" spans="2:6" x14ac:dyDescent="0.25">
      <c r="B6452" s="176">
        <v>6441</v>
      </c>
      <c r="C6452" s="177"/>
      <c r="D6452" s="178"/>
      <c r="E6452" s="177"/>
      <c r="F6452" s="179"/>
    </row>
    <row r="6453" spans="2:6" x14ac:dyDescent="0.25">
      <c r="B6453" s="172">
        <v>6442</v>
      </c>
      <c r="C6453" s="180"/>
      <c r="D6453" s="181"/>
      <c r="E6453" s="180"/>
      <c r="F6453" s="182"/>
    </row>
    <row r="6454" spans="2:6" x14ac:dyDescent="0.25">
      <c r="B6454" s="176">
        <v>6443</v>
      </c>
      <c r="C6454" s="177"/>
      <c r="D6454" s="178"/>
      <c r="E6454" s="177"/>
      <c r="F6454" s="179"/>
    </row>
    <row r="6455" spans="2:6" x14ac:dyDescent="0.25">
      <c r="B6455" s="172">
        <v>6444</v>
      </c>
      <c r="C6455" s="180"/>
      <c r="D6455" s="181"/>
      <c r="E6455" s="180"/>
      <c r="F6455" s="182"/>
    </row>
    <row r="6456" spans="2:6" x14ac:dyDescent="0.25">
      <c r="B6456" s="176">
        <v>6445</v>
      </c>
      <c r="C6456" s="177"/>
      <c r="D6456" s="178"/>
      <c r="E6456" s="177"/>
      <c r="F6456" s="179"/>
    </row>
    <row r="6457" spans="2:6" x14ac:dyDescent="0.25">
      <c r="B6457" s="172">
        <v>6446</v>
      </c>
      <c r="C6457" s="180"/>
      <c r="D6457" s="181"/>
      <c r="E6457" s="180"/>
      <c r="F6457" s="182"/>
    </row>
    <row r="6458" spans="2:6" x14ac:dyDescent="0.25">
      <c r="B6458" s="176">
        <v>6447</v>
      </c>
      <c r="C6458" s="177"/>
      <c r="D6458" s="178"/>
      <c r="E6458" s="177"/>
      <c r="F6458" s="179"/>
    </row>
    <row r="6459" spans="2:6" x14ac:dyDescent="0.25">
      <c r="B6459" s="172">
        <v>6448</v>
      </c>
      <c r="C6459" s="180"/>
      <c r="D6459" s="181"/>
      <c r="E6459" s="180"/>
      <c r="F6459" s="182"/>
    </row>
    <row r="6460" spans="2:6" x14ac:dyDescent="0.25">
      <c r="B6460" s="176">
        <v>6449</v>
      </c>
      <c r="C6460" s="177"/>
      <c r="D6460" s="178"/>
      <c r="E6460" s="177"/>
      <c r="F6460" s="179"/>
    </row>
    <row r="6461" spans="2:6" x14ac:dyDescent="0.25">
      <c r="B6461" s="172">
        <v>6450</v>
      </c>
      <c r="C6461" s="180"/>
      <c r="D6461" s="181"/>
      <c r="E6461" s="180"/>
      <c r="F6461" s="182"/>
    </row>
    <row r="6462" spans="2:6" x14ac:dyDescent="0.25">
      <c r="B6462" s="176">
        <v>6451</v>
      </c>
      <c r="C6462" s="177"/>
      <c r="D6462" s="178"/>
      <c r="E6462" s="177"/>
      <c r="F6462" s="179"/>
    </row>
    <row r="6463" spans="2:6" x14ac:dyDescent="0.25">
      <c r="B6463" s="172">
        <v>6452</v>
      </c>
      <c r="C6463" s="180"/>
      <c r="D6463" s="181"/>
      <c r="E6463" s="180"/>
      <c r="F6463" s="182"/>
    </row>
    <row r="6464" spans="2:6" x14ac:dyDescent="0.25">
      <c r="B6464" s="176">
        <v>6453</v>
      </c>
      <c r="C6464" s="177"/>
      <c r="D6464" s="178"/>
      <c r="E6464" s="177"/>
      <c r="F6464" s="179"/>
    </row>
    <row r="6465" spans="2:6" x14ac:dyDescent="0.25">
      <c r="B6465" s="172">
        <v>6454</v>
      </c>
      <c r="C6465" s="180"/>
      <c r="D6465" s="181"/>
      <c r="E6465" s="180"/>
      <c r="F6465" s="182"/>
    </row>
    <row r="6466" spans="2:6" x14ac:dyDescent="0.25">
      <c r="B6466" s="176">
        <v>6455</v>
      </c>
      <c r="C6466" s="177"/>
      <c r="D6466" s="178"/>
      <c r="E6466" s="177"/>
      <c r="F6466" s="179"/>
    </row>
    <row r="6467" spans="2:6" x14ac:dyDescent="0.25">
      <c r="B6467" s="172">
        <v>6456</v>
      </c>
      <c r="C6467" s="180"/>
      <c r="D6467" s="181"/>
      <c r="E6467" s="180"/>
      <c r="F6467" s="182"/>
    </row>
    <row r="6468" spans="2:6" x14ac:dyDescent="0.25">
      <c r="B6468" s="176">
        <v>6457</v>
      </c>
      <c r="C6468" s="177"/>
      <c r="D6468" s="178"/>
      <c r="E6468" s="177"/>
      <c r="F6468" s="179"/>
    </row>
    <row r="6469" spans="2:6" x14ac:dyDescent="0.25">
      <c r="B6469" s="172">
        <v>6458</v>
      </c>
      <c r="C6469" s="180"/>
      <c r="D6469" s="181"/>
      <c r="E6469" s="180"/>
      <c r="F6469" s="182"/>
    </row>
    <row r="6470" spans="2:6" x14ac:dyDescent="0.25">
      <c r="B6470" s="176">
        <v>6459</v>
      </c>
      <c r="C6470" s="177"/>
      <c r="D6470" s="178"/>
      <c r="E6470" s="177"/>
      <c r="F6470" s="179"/>
    </row>
    <row r="6471" spans="2:6" x14ac:dyDescent="0.25">
      <c r="B6471" s="172">
        <v>6460</v>
      </c>
      <c r="C6471" s="180"/>
      <c r="D6471" s="181"/>
      <c r="E6471" s="180"/>
      <c r="F6471" s="182"/>
    </row>
    <row r="6472" spans="2:6" x14ac:dyDescent="0.25">
      <c r="B6472" s="176">
        <v>6461</v>
      </c>
      <c r="C6472" s="177"/>
      <c r="D6472" s="178"/>
      <c r="E6472" s="177"/>
      <c r="F6472" s="179"/>
    </row>
    <row r="6473" spans="2:6" x14ac:dyDescent="0.25">
      <c r="B6473" s="172">
        <v>6462</v>
      </c>
      <c r="C6473" s="180"/>
      <c r="D6473" s="181"/>
      <c r="E6473" s="180"/>
      <c r="F6473" s="182"/>
    </row>
    <row r="6474" spans="2:6" x14ac:dyDescent="0.25">
      <c r="B6474" s="176">
        <v>6463</v>
      </c>
      <c r="C6474" s="177"/>
      <c r="D6474" s="178"/>
      <c r="E6474" s="177"/>
      <c r="F6474" s="179"/>
    </row>
    <row r="6475" spans="2:6" x14ac:dyDescent="0.25">
      <c r="B6475" s="172">
        <v>6464</v>
      </c>
      <c r="C6475" s="180"/>
      <c r="D6475" s="181"/>
      <c r="E6475" s="180"/>
      <c r="F6475" s="182"/>
    </row>
    <row r="6476" spans="2:6" x14ac:dyDescent="0.25">
      <c r="B6476" s="176">
        <v>6465</v>
      </c>
      <c r="C6476" s="177"/>
      <c r="D6476" s="178"/>
      <c r="E6476" s="177"/>
      <c r="F6476" s="179"/>
    </row>
    <row r="6477" spans="2:6" x14ac:dyDescent="0.25">
      <c r="B6477" s="172">
        <v>6466</v>
      </c>
      <c r="C6477" s="180"/>
      <c r="D6477" s="181"/>
      <c r="E6477" s="180"/>
      <c r="F6477" s="182"/>
    </row>
    <row r="6478" spans="2:6" x14ac:dyDescent="0.25">
      <c r="B6478" s="176">
        <v>6467</v>
      </c>
      <c r="C6478" s="177"/>
      <c r="D6478" s="178"/>
      <c r="E6478" s="177"/>
      <c r="F6478" s="179"/>
    </row>
    <row r="6479" spans="2:6" x14ac:dyDescent="0.25">
      <c r="B6479" s="172">
        <v>6468</v>
      </c>
      <c r="C6479" s="180"/>
      <c r="D6479" s="181"/>
      <c r="E6479" s="180"/>
      <c r="F6479" s="182"/>
    </row>
    <row r="6480" spans="2:6" x14ac:dyDescent="0.25">
      <c r="B6480" s="176">
        <v>6469</v>
      </c>
      <c r="C6480" s="177"/>
      <c r="D6480" s="178"/>
      <c r="E6480" s="177"/>
      <c r="F6480" s="179"/>
    </row>
    <row r="6481" spans="2:6" x14ac:dyDescent="0.25">
      <c r="B6481" s="172">
        <v>6470</v>
      </c>
      <c r="C6481" s="180"/>
      <c r="D6481" s="181"/>
      <c r="E6481" s="180"/>
      <c r="F6481" s="182"/>
    </row>
    <row r="6482" spans="2:6" x14ac:dyDescent="0.25">
      <c r="B6482" s="176">
        <v>6471</v>
      </c>
      <c r="C6482" s="177"/>
      <c r="D6482" s="178"/>
      <c r="E6482" s="177"/>
      <c r="F6482" s="179"/>
    </row>
    <row r="6483" spans="2:6" x14ac:dyDescent="0.25">
      <c r="B6483" s="172">
        <v>6472</v>
      </c>
      <c r="C6483" s="180"/>
      <c r="D6483" s="181"/>
      <c r="E6483" s="180"/>
      <c r="F6483" s="182"/>
    </row>
    <row r="6484" spans="2:6" x14ac:dyDescent="0.25">
      <c r="B6484" s="176">
        <v>6473</v>
      </c>
      <c r="C6484" s="177"/>
      <c r="D6484" s="178"/>
      <c r="E6484" s="177"/>
      <c r="F6484" s="179"/>
    </row>
    <row r="6485" spans="2:6" x14ac:dyDescent="0.25">
      <c r="B6485" s="172">
        <v>6474</v>
      </c>
      <c r="C6485" s="180"/>
      <c r="D6485" s="181"/>
      <c r="E6485" s="180"/>
      <c r="F6485" s="182"/>
    </row>
    <row r="6486" spans="2:6" x14ac:dyDescent="0.25">
      <c r="B6486" s="176">
        <v>6475</v>
      </c>
      <c r="C6486" s="177"/>
      <c r="D6486" s="178"/>
      <c r="E6486" s="177"/>
      <c r="F6486" s="179"/>
    </row>
    <row r="6487" spans="2:6" x14ac:dyDescent="0.25">
      <c r="B6487" s="172">
        <v>6476</v>
      </c>
      <c r="C6487" s="180"/>
      <c r="D6487" s="181"/>
      <c r="E6487" s="180"/>
      <c r="F6487" s="182"/>
    </row>
    <row r="6488" spans="2:6" x14ac:dyDescent="0.25">
      <c r="B6488" s="176">
        <v>6477</v>
      </c>
      <c r="C6488" s="177"/>
      <c r="D6488" s="178"/>
      <c r="E6488" s="177"/>
      <c r="F6488" s="179"/>
    </row>
    <row r="6489" spans="2:6" x14ac:dyDescent="0.25">
      <c r="B6489" s="172">
        <v>6478</v>
      </c>
      <c r="C6489" s="180"/>
      <c r="D6489" s="181"/>
      <c r="E6489" s="180"/>
      <c r="F6489" s="182"/>
    </row>
    <row r="6490" spans="2:6" x14ac:dyDescent="0.25">
      <c r="B6490" s="176">
        <v>6479</v>
      </c>
      <c r="C6490" s="177"/>
      <c r="D6490" s="178"/>
      <c r="E6490" s="177"/>
      <c r="F6490" s="179"/>
    </row>
    <row r="6491" spans="2:6" x14ac:dyDescent="0.25">
      <c r="B6491" s="172">
        <v>6480</v>
      </c>
      <c r="C6491" s="180"/>
      <c r="D6491" s="181"/>
      <c r="E6491" s="180"/>
      <c r="F6491" s="182"/>
    </row>
    <row r="6492" spans="2:6" x14ac:dyDescent="0.25">
      <c r="B6492" s="176">
        <v>6481</v>
      </c>
      <c r="C6492" s="177"/>
      <c r="D6492" s="178"/>
      <c r="E6492" s="177"/>
      <c r="F6492" s="179"/>
    </row>
    <row r="6493" spans="2:6" x14ac:dyDescent="0.25">
      <c r="B6493" s="172">
        <v>6482</v>
      </c>
      <c r="C6493" s="180"/>
      <c r="D6493" s="181"/>
      <c r="E6493" s="180"/>
      <c r="F6493" s="182"/>
    </row>
    <row r="6494" spans="2:6" x14ac:dyDescent="0.25">
      <c r="B6494" s="176">
        <v>6483</v>
      </c>
      <c r="C6494" s="177"/>
      <c r="D6494" s="178"/>
      <c r="E6494" s="177"/>
      <c r="F6494" s="179"/>
    </row>
    <row r="6495" spans="2:6" x14ac:dyDescent="0.25">
      <c r="B6495" s="172">
        <v>6484</v>
      </c>
      <c r="C6495" s="180"/>
      <c r="D6495" s="181"/>
      <c r="E6495" s="180"/>
      <c r="F6495" s="182"/>
    </row>
    <row r="6496" spans="2:6" x14ac:dyDescent="0.25">
      <c r="B6496" s="176">
        <v>6485</v>
      </c>
      <c r="C6496" s="177"/>
      <c r="D6496" s="178"/>
      <c r="E6496" s="177"/>
      <c r="F6496" s="179"/>
    </row>
    <row r="6497" spans="2:6" x14ac:dyDescent="0.25">
      <c r="B6497" s="172">
        <v>6486</v>
      </c>
      <c r="C6497" s="180"/>
      <c r="D6497" s="181"/>
      <c r="E6497" s="180"/>
      <c r="F6497" s="182"/>
    </row>
    <row r="6498" spans="2:6" x14ac:dyDescent="0.25">
      <c r="B6498" s="176">
        <v>6487</v>
      </c>
      <c r="C6498" s="177"/>
      <c r="D6498" s="178"/>
      <c r="E6498" s="177"/>
      <c r="F6498" s="179"/>
    </row>
    <row r="6499" spans="2:6" x14ac:dyDescent="0.25">
      <c r="B6499" s="172">
        <v>6488</v>
      </c>
      <c r="C6499" s="180"/>
      <c r="D6499" s="181"/>
      <c r="E6499" s="180"/>
      <c r="F6499" s="182"/>
    </row>
    <row r="6500" spans="2:6" x14ac:dyDescent="0.25">
      <c r="B6500" s="176">
        <v>6489</v>
      </c>
      <c r="C6500" s="177"/>
      <c r="D6500" s="178"/>
      <c r="E6500" s="177"/>
      <c r="F6500" s="179"/>
    </row>
    <row r="6501" spans="2:6" x14ac:dyDescent="0.25">
      <c r="B6501" s="172">
        <v>6490</v>
      </c>
      <c r="C6501" s="180"/>
      <c r="D6501" s="181"/>
      <c r="E6501" s="180"/>
      <c r="F6501" s="182"/>
    </row>
    <row r="6502" spans="2:6" x14ac:dyDescent="0.25">
      <c r="B6502" s="176">
        <v>6491</v>
      </c>
      <c r="C6502" s="177"/>
      <c r="D6502" s="178"/>
      <c r="E6502" s="177"/>
      <c r="F6502" s="179"/>
    </row>
    <row r="6503" spans="2:6" x14ac:dyDescent="0.25">
      <c r="B6503" s="172">
        <v>6492</v>
      </c>
      <c r="C6503" s="180"/>
      <c r="D6503" s="181"/>
      <c r="E6503" s="180"/>
      <c r="F6503" s="182"/>
    </row>
    <row r="6504" spans="2:6" x14ac:dyDescent="0.25">
      <c r="B6504" s="176">
        <v>6493</v>
      </c>
      <c r="C6504" s="177"/>
      <c r="D6504" s="178"/>
      <c r="E6504" s="177"/>
      <c r="F6504" s="179"/>
    </row>
    <row r="6505" spans="2:6" x14ac:dyDescent="0.25">
      <c r="B6505" s="172">
        <v>6494</v>
      </c>
      <c r="C6505" s="180"/>
      <c r="D6505" s="181"/>
      <c r="E6505" s="180"/>
      <c r="F6505" s="182"/>
    </row>
    <row r="6506" spans="2:6" x14ac:dyDescent="0.25">
      <c r="B6506" s="176">
        <v>6495</v>
      </c>
      <c r="C6506" s="177"/>
      <c r="D6506" s="178"/>
      <c r="E6506" s="177"/>
      <c r="F6506" s="179"/>
    </row>
    <row r="6507" spans="2:6" x14ac:dyDescent="0.25">
      <c r="B6507" s="172">
        <v>6496</v>
      </c>
      <c r="C6507" s="180"/>
      <c r="D6507" s="181"/>
      <c r="E6507" s="180"/>
      <c r="F6507" s="182"/>
    </row>
    <row r="6508" spans="2:6" x14ac:dyDescent="0.25">
      <c r="B6508" s="176">
        <v>6497</v>
      </c>
      <c r="C6508" s="177"/>
      <c r="D6508" s="178"/>
      <c r="E6508" s="177"/>
      <c r="F6508" s="179"/>
    </row>
    <row r="6509" spans="2:6" x14ac:dyDescent="0.25">
      <c r="B6509" s="172">
        <v>6498</v>
      </c>
      <c r="C6509" s="180"/>
      <c r="D6509" s="181"/>
      <c r="E6509" s="180"/>
      <c r="F6509" s="182"/>
    </row>
    <row r="6510" spans="2:6" x14ac:dyDescent="0.25">
      <c r="B6510" s="176">
        <v>6499</v>
      </c>
      <c r="C6510" s="177"/>
      <c r="D6510" s="178"/>
      <c r="E6510" s="177"/>
      <c r="F6510" s="179"/>
    </row>
    <row r="6511" spans="2:6" x14ac:dyDescent="0.25">
      <c r="B6511" s="172">
        <v>6500</v>
      </c>
      <c r="C6511" s="180"/>
      <c r="D6511" s="181"/>
      <c r="E6511" s="180"/>
      <c r="F6511" s="182"/>
    </row>
    <row r="6512" spans="2:6" x14ac:dyDescent="0.25">
      <c r="B6512" s="176">
        <v>6501</v>
      </c>
      <c r="C6512" s="177"/>
      <c r="D6512" s="178"/>
      <c r="E6512" s="177"/>
      <c r="F6512" s="179"/>
    </row>
    <row r="6513" spans="2:6" x14ac:dyDescent="0.25">
      <c r="B6513" s="172">
        <v>6502</v>
      </c>
      <c r="C6513" s="180"/>
      <c r="D6513" s="181"/>
      <c r="E6513" s="180"/>
      <c r="F6513" s="182"/>
    </row>
    <row r="6514" spans="2:6" x14ac:dyDescent="0.25">
      <c r="B6514" s="176">
        <v>6503</v>
      </c>
      <c r="C6514" s="177"/>
      <c r="D6514" s="178"/>
      <c r="E6514" s="177"/>
      <c r="F6514" s="179"/>
    </row>
    <row r="6515" spans="2:6" x14ac:dyDescent="0.25">
      <c r="B6515" s="172">
        <v>6504</v>
      </c>
      <c r="C6515" s="180"/>
      <c r="D6515" s="181"/>
      <c r="E6515" s="180"/>
      <c r="F6515" s="182"/>
    </row>
    <row r="6516" spans="2:6" x14ac:dyDescent="0.25">
      <c r="B6516" s="176">
        <v>6505</v>
      </c>
      <c r="C6516" s="177"/>
      <c r="D6516" s="178"/>
      <c r="E6516" s="177"/>
      <c r="F6516" s="179"/>
    </row>
    <row r="6517" spans="2:6" x14ac:dyDescent="0.25">
      <c r="B6517" s="172">
        <v>6506</v>
      </c>
      <c r="C6517" s="180"/>
      <c r="D6517" s="181"/>
      <c r="E6517" s="180"/>
      <c r="F6517" s="182"/>
    </row>
    <row r="6518" spans="2:6" x14ac:dyDescent="0.25">
      <c r="B6518" s="176">
        <v>6507</v>
      </c>
      <c r="C6518" s="177"/>
      <c r="D6518" s="178"/>
      <c r="E6518" s="177"/>
      <c r="F6518" s="179"/>
    </row>
    <row r="6519" spans="2:6" x14ac:dyDescent="0.25">
      <c r="B6519" s="172">
        <v>6508</v>
      </c>
      <c r="C6519" s="180"/>
      <c r="D6519" s="181"/>
      <c r="E6519" s="180"/>
      <c r="F6519" s="182"/>
    </row>
    <row r="6520" spans="2:6" x14ac:dyDescent="0.25">
      <c r="B6520" s="176">
        <v>6509</v>
      </c>
      <c r="C6520" s="177"/>
      <c r="D6520" s="178"/>
      <c r="E6520" s="177"/>
      <c r="F6520" s="179"/>
    </row>
    <row r="6521" spans="2:6" x14ac:dyDescent="0.25">
      <c r="B6521" s="172">
        <v>6510</v>
      </c>
      <c r="C6521" s="180"/>
      <c r="D6521" s="181"/>
      <c r="E6521" s="180"/>
      <c r="F6521" s="182"/>
    </row>
    <row r="6522" spans="2:6" x14ac:dyDescent="0.25">
      <c r="B6522" s="176">
        <v>6511</v>
      </c>
      <c r="C6522" s="177"/>
      <c r="D6522" s="178"/>
      <c r="E6522" s="177"/>
      <c r="F6522" s="179"/>
    </row>
    <row r="6523" spans="2:6" x14ac:dyDescent="0.25">
      <c r="B6523" s="172">
        <v>6512</v>
      </c>
      <c r="C6523" s="180"/>
      <c r="D6523" s="181"/>
      <c r="E6523" s="180"/>
      <c r="F6523" s="182"/>
    </row>
    <row r="6524" spans="2:6" x14ac:dyDescent="0.25">
      <c r="B6524" s="176">
        <v>6513</v>
      </c>
      <c r="C6524" s="177"/>
      <c r="D6524" s="178"/>
      <c r="E6524" s="177"/>
      <c r="F6524" s="179"/>
    </row>
    <row r="6525" spans="2:6" x14ac:dyDescent="0.25">
      <c r="B6525" s="172">
        <v>6514</v>
      </c>
      <c r="C6525" s="180"/>
      <c r="D6525" s="181"/>
      <c r="E6525" s="180"/>
      <c r="F6525" s="182"/>
    </row>
    <row r="6526" spans="2:6" x14ac:dyDescent="0.25">
      <c r="B6526" s="176">
        <v>6515</v>
      </c>
      <c r="C6526" s="177"/>
      <c r="D6526" s="178"/>
      <c r="E6526" s="177"/>
      <c r="F6526" s="179"/>
    </row>
    <row r="6527" spans="2:6" x14ac:dyDescent="0.25">
      <c r="B6527" s="172">
        <v>6516</v>
      </c>
      <c r="C6527" s="180"/>
      <c r="D6527" s="181"/>
      <c r="E6527" s="180"/>
      <c r="F6527" s="182"/>
    </row>
    <row r="6528" spans="2:6" x14ac:dyDescent="0.25">
      <c r="B6528" s="176">
        <v>6517</v>
      </c>
      <c r="C6528" s="177"/>
      <c r="D6528" s="178"/>
      <c r="E6528" s="177"/>
      <c r="F6528" s="179"/>
    </row>
    <row r="6529" spans="2:6" x14ac:dyDescent="0.25">
      <c r="B6529" s="172">
        <v>6518</v>
      </c>
      <c r="C6529" s="180"/>
      <c r="D6529" s="181"/>
      <c r="E6529" s="180"/>
      <c r="F6529" s="182"/>
    </row>
    <row r="6530" spans="2:6" x14ac:dyDescent="0.25">
      <c r="B6530" s="176">
        <v>6519</v>
      </c>
      <c r="C6530" s="177"/>
      <c r="D6530" s="178"/>
      <c r="E6530" s="177"/>
      <c r="F6530" s="179"/>
    </row>
    <row r="6531" spans="2:6" x14ac:dyDescent="0.25">
      <c r="B6531" s="172">
        <v>6520</v>
      </c>
      <c r="C6531" s="180"/>
      <c r="D6531" s="181"/>
      <c r="E6531" s="180"/>
      <c r="F6531" s="182"/>
    </row>
    <row r="6532" spans="2:6" x14ac:dyDescent="0.25">
      <c r="B6532" s="176">
        <v>6521</v>
      </c>
      <c r="C6532" s="177"/>
      <c r="D6532" s="178"/>
      <c r="E6532" s="177"/>
      <c r="F6532" s="179"/>
    </row>
    <row r="6533" spans="2:6" x14ac:dyDescent="0.25">
      <c r="B6533" s="172">
        <v>6522</v>
      </c>
      <c r="C6533" s="180"/>
      <c r="D6533" s="181"/>
      <c r="E6533" s="180"/>
      <c r="F6533" s="182"/>
    </row>
    <row r="6534" spans="2:6" x14ac:dyDescent="0.25">
      <c r="B6534" s="176">
        <v>6523</v>
      </c>
      <c r="C6534" s="177"/>
      <c r="D6534" s="178"/>
      <c r="E6534" s="177"/>
      <c r="F6534" s="179"/>
    </row>
    <row r="6535" spans="2:6" x14ac:dyDescent="0.25">
      <c r="B6535" s="172">
        <v>6524</v>
      </c>
      <c r="C6535" s="180"/>
      <c r="D6535" s="181"/>
      <c r="E6535" s="180"/>
      <c r="F6535" s="182"/>
    </row>
    <row r="6536" spans="2:6" x14ac:dyDescent="0.25">
      <c r="B6536" s="176">
        <v>6525</v>
      </c>
      <c r="C6536" s="177"/>
      <c r="D6536" s="178"/>
      <c r="E6536" s="177"/>
      <c r="F6536" s="179"/>
    </row>
    <row r="6537" spans="2:6" x14ac:dyDescent="0.25">
      <c r="B6537" s="172">
        <v>6526</v>
      </c>
      <c r="C6537" s="180"/>
      <c r="D6537" s="181"/>
      <c r="E6537" s="180"/>
      <c r="F6537" s="182"/>
    </row>
    <row r="6538" spans="2:6" x14ac:dyDescent="0.25">
      <c r="B6538" s="176">
        <v>6527</v>
      </c>
      <c r="C6538" s="177"/>
      <c r="D6538" s="178"/>
      <c r="E6538" s="177"/>
      <c r="F6538" s="179"/>
    </row>
    <row r="6539" spans="2:6" x14ac:dyDescent="0.25">
      <c r="B6539" s="172">
        <v>6528</v>
      </c>
      <c r="C6539" s="180"/>
      <c r="D6539" s="181"/>
      <c r="E6539" s="180"/>
      <c r="F6539" s="182"/>
    </row>
    <row r="6540" spans="2:6" x14ac:dyDescent="0.25">
      <c r="B6540" s="176">
        <v>6529</v>
      </c>
      <c r="C6540" s="177"/>
      <c r="D6540" s="178"/>
      <c r="E6540" s="177"/>
      <c r="F6540" s="179"/>
    </row>
    <row r="6541" spans="2:6" x14ac:dyDescent="0.25">
      <c r="B6541" s="172">
        <v>6530</v>
      </c>
      <c r="C6541" s="180"/>
      <c r="D6541" s="181"/>
      <c r="E6541" s="180"/>
      <c r="F6541" s="182"/>
    </row>
    <row r="6542" spans="2:6" x14ac:dyDescent="0.25">
      <c r="B6542" s="176">
        <v>6531</v>
      </c>
      <c r="C6542" s="177"/>
      <c r="D6542" s="178"/>
      <c r="E6542" s="177"/>
      <c r="F6542" s="179"/>
    </row>
    <row r="6543" spans="2:6" x14ac:dyDescent="0.25">
      <c r="B6543" s="172">
        <v>6532</v>
      </c>
      <c r="C6543" s="180"/>
      <c r="D6543" s="181"/>
      <c r="E6543" s="180"/>
      <c r="F6543" s="182"/>
    </row>
    <row r="6544" spans="2:6" x14ac:dyDescent="0.25">
      <c r="B6544" s="176">
        <v>6533</v>
      </c>
      <c r="C6544" s="177"/>
      <c r="D6544" s="178"/>
      <c r="E6544" s="177"/>
      <c r="F6544" s="179"/>
    </row>
    <row r="6545" spans="2:6" x14ac:dyDescent="0.25">
      <c r="B6545" s="172">
        <v>6534</v>
      </c>
      <c r="C6545" s="180"/>
      <c r="D6545" s="181"/>
      <c r="E6545" s="180"/>
      <c r="F6545" s="182"/>
    </row>
    <row r="6546" spans="2:6" x14ac:dyDescent="0.25">
      <c r="B6546" s="176">
        <v>6535</v>
      </c>
      <c r="C6546" s="177"/>
      <c r="D6546" s="178"/>
      <c r="E6546" s="177"/>
      <c r="F6546" s="179"/>
    </row>
    <row r="6547" spans="2:6" x14ac:dyDescent="0.25">
      <c r="B6547" s="172">
        <v>6536</v>
      </c>
      <c r="C6547" s="180"/>
      <c r="D6547" s="181"/>
      <c r="E6547" s="180"/>
      <c r="F6547" s="182"/>
    </row>
    <row r="6548" spans="2:6" x14ac:dyDescent="0.25">
      <c r="B6548" s="176">
        <v>6537</v>
      </c>
      <c r="C6548" s="177"/>
      <c r="D6548" s="178"/>
      <c r="E6548" s="177"/>
      <c r="F6548" s="179"/>
    </row>
    <row r="6549" spans="2:6" x14ac:dyDescent="0.25">
      <c r="B6549" s="172">
        <v>6538</v>
      </c>
      <c r="C6549" s="180"/>
      <c r="D6549" s="181"/>
      <c r="E6549" s="180"/>
      <c r="F6549" s="182"/>
    </row>
    <row r="6550" spans="2:6" x14ac:dyDescent="0.25">
      <c r="B6550" s="176">
        <v>6539</v>
      </c>
      <c r="C6550" s="177"/>
      <c r="D6550" s="178"/>
      <c r="E6550" s="177"/>
      <c r="F6550" s="179"/>
    </row>
    <row r="6551" spans="2:6" x14ac:dyDescent="0.25">
      <c r="B6551" s="172">
        <v>6540</v>
      </c>
      <c r="C6551" s="180"/>
      <c r="D6551" s="181"/>
      <c r="E6551" s="180"/>
      <c r="F6551" s="182"/>
    </row>
    <row r="6552" spans="2:6" x14ac:dyDescent="0.25">
      <c r="B6552" s="176">
        <v>6541</v>
      </c>
      <c r="C6552" s="177"/>
      <c r="D6552" s="178"/>
      <c r="E6552" s="177"/>
      <c r="F6552" s="179"/>
    </row>
    <row r="6553" spans="2:6" x14ac:dyDescent="0.25">
      <c r="B6553" s="172">
        <v>6542</v>
      </c>
      <c r="C6553" s="180"/>
      <c r="D6553" s="181"/>
      <c r="E6553" s="180"/>
      <c r="F6553" s="182"/>
    </row>
    <row r="6554" spans="2:6" x14ac:dyDescent="0.25">
      <c r="B6554" s="176">
        <v>6543</v>
      </c>
      <c r="C6554" s="177"/>
      <c r="D6554" s="178"/>
      <c r="E6554" s="177"/>
      <c r="F6554" s="179"/>
    </row>
    <row r="6555" spans="2:6" x14ac:dyDescent="0.25">
      <c r="B6555" s="172">
        <v>6544</v>
      </c>
      <c r="C6555" s="180"/>
      <c r="D6555" s="181"/>
      <c r="E6555" s="180"/>
      <c r="F6555" s="182"/>
    </row>
    <row r="6556" spans="2:6" x14ac:dyDescent="0.25">
      <c r="B6556" s="176">
        <v>6545</v>
      </c>
      <c r="C6556" s="177"/>
      <c r="D6556" s="178"/>
      <c r="E6556" s="177"/>
      <c r="F6556" s="179"/>
    </row>
    <row r="6557" spans="2:6" x14ac:dyDescent="0.25">
      <c r="B6557" s="172">
        <v>6546</v>
      </c>
      <c r="C6557" s="180"/>
      <c r="D6557" s="181"/>
      <c r="E6557" s="180"/>
      <c r="F6557" s="182"/>
    </row>
    <row r="6558" spans="2:6" x14ac:dyDescent="0.25">
      <c r="B6558" s="176">
        <v>6547</v>
      </c>
      <c r="C6558" s="177"/>
      <c r="D6558" s="178"/>
      <c r="E6558" s="177"/>
      <c r="F6558" s="179"/>
    </row>
    <row r="6559" spans="2:6" x14ac:dyDescent="0.25">
      <c r="B6559" s="172">
        <v>6548</v>
      </c>
      <c r="C6559" s="180"/>
      <c r="D6559" s="181"/>
      <c r="E6559" s="180"/>
      <c r="F6559" s="182"/>
    </row>
    <row r="6560" spans="2:6" x14ac:dyDescent="0.25">
      <c r="B6560" s="176">
        <v>6549</v>
      </c>
      <c r="C6560" s="177"/>
      <c r="D6560" s="178"/>
      <c r="E6560" s="177"/>
      <c r="F6560" s="179"/>
    </row>
    <row r="6561" spans="2:6" x14ac:dyDescent="0.25">
      <c r="B6561" s="172">
        <v>6550</v>
      </c>
      <c r="C6561" s="180"/>
      <c r="D6561" s="181"/>
      <c r="E6561" s="180"/>
      <c r="F6561" s="182"/>
    </row>
    <row r="6562" spans="2:6" x14ac:dyDescent="0.25">
      <c r="B6562" s="176">
        <v>6551</v>
      </c>
      <c r="C6562" s="177"/>
      <c r="D6562" s="178"/>
      <c r="E6562" s="177"/>
      <c r="F6562" s="179"/>
    </row>
    <row r="6563" spans="2:6" x14ac:dyDescent="0.25">
      <c r="B6563" s="172">
        <v>6552</v>
      </c>
      <c r="C6563" s="180"/>
      <c r="D6563" s="181"/>
      <c r="E6563" s="180"/>
      <c r="F6563" s="182"/>
    </row>
    <row r="6564" spans="2:6" x14ac:dyDescent="0.25">
      <c r="B6564" s="176">
        <v>6553</v>
      </c>
      <c r="C6564" s="177"/>
      <c r="D6564" s="178"/>
      <c r="E6564" s="177"/>
      <c r="F6564" s="179"/>
    </row>
    <row r="6565" spans="2:6" x14ac:dyDescent="0.25">
      <c r="B6565" s="172">
        <v>6554</v>
      </c>
      <c r="C6565" s="180"/>
      <c r="D6565" s="181"/>
      <c r="E6565" s="180"/>
      <c r="F6565" s="182"/>
    </row>
    <row r="6566" spans="2:6" x14ac:dyDescent="0.25">
      <c r="B6566" s="176">
        <v>6555</v>
      </c>
      <c r="C6566" s="177"/>
      <c r="D6566" s="178"/>
      <c r="E6566" s="177"/>
      <c r="F6566" s="179"/>
    </row>
    <row r="6567" spans="2:6" x14ac:dyDescent="0.25">
      <c r="B6567" s="172">
        <v>6556</v>
      </c>
      <c r="C6567" s="180"/>
      <c r="D6567" s="181"/>
      <c r="E6567" s="180"/>
      <c r="F6567" s="182"/>
    </row>
    <row r="6568" spans="2:6" x14ac:dyDescent="0.25">
      <c r="B6568" s="176">
        <v>6557</v>
      </c>
      <c r="C6568" s="177"/>
      <c r="D6568" s="178"/>
      <c r="E6568" s="177"/>
      <c r="F6568" s="179"/>
    </row>
    <row r="6569" spans="2:6" x14ac:dyDescent="0.25">
      <c r="B6569" s="172">
        <v>6558</v>
      </c>
      <c r="C6569" s="180"/>
      <c r="D6569" s="181"/>
      <c r="E6569" s="180"/>
      <c r="F6569" s="182"/>
    </row>
    <row r="6570" spans="2:6" x14ac:dyDescent="0.25">
      <c r="B6570" s="176">
        <v>6559</v>
      </c>
      <c r="C6570" s="177"/>
      <c r="D6570" s="178"/>
      <c r="E6570" s="177"/>
      <c r="F6570" s="179"/>
    </row>
    <row r="6571" spans="2:6" x14ac:dyDescent="0.25">
      <c r="B6571" s="172">
        <v>6560</v>
      </c>
      <c r="C6571" s="180"/>
      <c r="D6571" s="181"/>
      <c r="E6571" s="180"/>
      <c r="F6571" s="182"/>
    </row>
    <row r="6572" spans="2:6" x14ac:dyDescent="0.25">
      <c r="B6572" s="176">
        <v>6561</v>
      </c>
      <c r="C6572" s="177"/>
      <c r="D6572" s="178"/>
      <c r="E6572" s="177"/>
      <c r="F6572" s="179"/>
    </row>
    <row r="6573" spans="2:6" x14ac:dyDescent="0.25">
      <c r="B6573" s="172">
        <v>6562</v>
      </c>
      <c r="C6573" s="180"/>
      <c r="D6573" s="181"/>
      <c r="E6573" s="180"/>
      <c r="F6573" s="182"/>
    </row>
    <row r="6574" spans="2:6" x14ac:dyDescent="0.25">
      <c r="B6574" s="176">
        <v>6563</v>
      </c>
      <c r="C6574" s="177"/>
      <c r="D6574" s="178"/>
      <c r="E6574" s="177"/>
      <c r="F6574" s="179"/>
    </row>
    <row r="6575" spans="2:6" x14ac:dyDescent="0.25">
      <c r="B6575" s="172">
        <v>6564</v>
      </c>
      <c r="C6575" s="180"/>
      <c r="D6575" s="181"/>
      <c r="E6575" s="180"/>
      <c r="F6575" s="182"/>
    </row>
    <row r="6576" spans="2:6" x14ac:dyDescent="0.25">
      <c r="B6576" s="176">
        <v>6565</v>
      </c>
      <c r="C6576" s="177"/>
      <c r="D6576" s="178"/>
      <c r="E6576" s="177"/>
      <c r="F6576" s="179"/>
    </row>
    <row r="6577" spans="2:6" x14ac:dyDescent="0.25">
      <c r="B6577" s="172">
        <v>6566</v>
      </c>
      <c r="C6577" s="180"/>
      <c r="D6577" s="181"/>
      <c r="E6577" s="180"/>
      <c r="F6577" s="182"/>
    </row>
    <row r="6578" spans="2:6" x14ac:dyDescent="0.25">
      <c r="B6578" s="176">
        <v>6567</v>
      </c>
      <c r="C6578" s="177"/>
      <c r="D6578" s="178"/>
      <c r="E6578" s="177"/>
      <c r="F6578" s="179"/>
    </row>
    <row r="6579" spans="2:6" x14ac:dyDescent="0.25">
      <c r="B6579" s="172">
        <v>6568</v>
      </c>
      <c r="C6579" s="180"/>
      <c r="D6579" s="181"/>
      <c r="E6579" s="180"/>
      <c r="F6579" s="182"/>
    </row>
    <row r="6580" spans="2:6" x14ac:dyDescent="0.25">
      <c r="B6580" s="176">
        <v>6569</v>
      </c>
      <c r="C6580" s="177"/>
      <c r="D6580" s="178"/>
      <c r="E6580" s="177"/>
      <c r="F6580" s="179"/>
    </row>
    <row r="6581" spans="2:6" x14ac:dyDescent="0.25">
      <c r="B6581" s="172">
        <v>6570</v>
      </c>
      <c r="C6581" s="180"/>
      <c r="D6581" s="181"/>
      <c r="E6581" s="180"/>
      <c r="F6581" s="182"/>
    </row>
    <row r="6582" spans="2:6" x14ac:dyDescent="0.25">
      <c r="B6582" s="176">
        <v>6571</v>
      </c>
      <c r="C6582" s="177"/>
      <c r="D6582" s="178"/>
      <c r="E6582" s="177"/>
      <c r="F6582" s="179"/>
    </row>
    <row r="6583" spans="2:6" x14ac:dyDescent="0.25">
      <c r="B6583" s="172">
        <v>6572</v>
      </c>
      <c r="C6583" s="180"/>
      <c r="D6583" s="181"/>
      <c r="E6583" s="180"/>
      <c r="F6583" s="182"/>
    </row>
    <row r="6584" spans="2:6" x14ac:dyDescent="0.25">
      <c r="B6584" s="176">
        <v>6573</v>
      </c>
      <c r="C6584" s="177"/>
      <c r="D6584" s="178"/>
      <c r="E6584" s="177"/>
      <c r="F6584" s="179"/>
    </row>
    <row r="6585" spans="2:6" x14ac:dyDescent="0.25">
      <c r="B6585" s="172">
        <v>6574</v>
      </c>
      <c r="C6585" s="180"/>
      <c r="D6585" s="181"/>
      <c r="E6585" s="180"/>
      <c r="F6585" s="182"/>
    </row>
    <row r="6586" spans="2:6" x14ac:dyDescent="0.25">
      <c r="B6586" s="176">
        <v>6575</v>
      </c>
      <c r="C6586" s="177"/>
      <c r="D6586" s="178"/>
      <c r="E6586" s="177"/>
      <c r="F6586" s="179"/>
    </row>
    <row r="6587" spans="2:6" x14ac:dyDescent="0.25">
      <c r="B6587" s="172">
        <v>6576</v>
      </c>
      <c r="C6587" s="180"/>
      <c r="D6587" s="181"/>
      <c r="E6587" s="180"/>
      <c r="F6587" s="182"/>
    </row>
    <row r="6588" spans="2:6" x14ac:dyDescent="0.25">
      <c r="B6588" s="176">
        <v>6577</v>
      </c>
      <c r="C6588" s="177"/>
      <c r="D6588" s="178"/>
      <c r="E6588" s="177"/>
      <c r="F6588" s="179"/>
    </row>
    <row r="6589" spans="2:6" x14ac:dyDescent="0.25">
      <c r="B6589" s="172">
        <v>6578</v>
      </c>
      <c r="C6589" s="180"/>
      <c r="D6589" s="181"/>
      <c r="E6589" s="180"/>
      <c r="F6589" s="182"/>
    </row>
    <row r="6590" spans="2:6" x14ac:dyDescent="0.25">
      <c r="B6590" s="176">
        <v>6579</v>
      </c>
      <c r="C6590" s="177"/>
      <c r="D6590" s="178"/>
      <c r="E6590" s="177"/>
      <c r="F6590" s="179"/>
    </row>
    <row r="6591" spans="2:6" x14ac:dyDescent="0.25">
      <c r="B6591" s="172">
        <v>6580</v>
      </c>
      <c r="C6591" s="180"/>
      <c r="D6591" s="181"/>
      <c r="E6591" s="180"/>
      <c r="F6591" s="182"/>
    </row>
    <row r="6592" spans="2:6" x14ac:dyDescent="0.25">
      <c r="B6592" s="176">
        <v>6581</v>
      </c>
      <c r="C6592" s="177"/>
      <c r="D6592" s="178"/>
      <c r="E6592" s="177"/>
      <c r="F6592" s="179"/>
    </row>
    <row r="6593" spans="2:6" x14ac:dyDescent="0.25">
      <c r="B6593" s="172">
        <v>6582</v>
      </c>
      <c r="C6593" s="180"/>
      <c r="D6593" s="181"/>
      <c r="E6593" s="180"/>
      <c r="F6593" s="182"/>
    </row>
    <row r="6594" spans="2:6" x14ac:dyDescent="0.25">
      <c r="B6594" s="176">
        <v>6583</v>
      </c>
      <c r="C6594" s="177"/>
      <c r="D6594" s="178"/>
      <c r="E6594" s="177"/>
      <c r="F6594" s="179"/>
    </row>
    <row r="6595" spans="2:6" x14ac:dyDescent="0.25">
      <c r="B6595" s="172">
        <v>6584</v>
      </c>
      <c r="C6595" s="180"/>
      <c r="D6595" s="181"/>
      <c r="E6595" s="180"/>
      <c r="F6595" s="182"/>
    </row>
    <row r="6596" spans="2:6" x14ac:dyDescent="0.25">
      <c r="B6596" s="176">
        <v>6585</v>
      </c>
      <c r="C6596" s="177"/>
      <c r="D6596" s="178"/>
      <c r="E6596" s="177"/>
      <c r="F6596" s="179"/>
    </row>
    <row r="6597" spans="2:6" x14ac:dyDescent="0.25">
      <c r="B6597" s="172">
        <v>6586</v>
      </c>
      <c r="C6597" s="180"/>
      <c r="D6597" s="181"/>
      <c r="E6597" s="180"/>
      <c r="F6597" s="182"/>
    </row>
    <row r="6598" spans="2:6" x14ac:dyDescent="0.25">
      <c r="B6598" s="176">
        <v>6587</v>
      </c>
      <c r="C6598" s="177"/>
      <c r="D6598" s="178"/>
      <c r="E6598" s="177"/>
      <c r="F6598" s="179"/>
    </row>
    <row r="6599" spans="2:6" x14ac:dyDescent="0.25">
      <c r="B6599" s="172">
        <v>6588</v>
      </c>
      <c r="C6599" s="180"/>
      <c r="D6599" s="181"/>
      <c r="E6599" s="180"/>
      <c r="F6599" s="182"/>
    </row>
    <row r="6600" spans="2:6" x14ac:dyDescent="0.25">
      <c r="B6600" s="176">
        <v>6589</v>
      </c>
      <c r="C6600" s="177"/>
      <c r="D6600" s="178"/>
      <c r="E6600" s="177"/>
      <c r="F6600" s="179"/>
    </row>
    <row r="6601" spans="2:6" x14ac:dyDescent="0.25">
      <c r="B6601" s="172">
        <v>6590</v>
      </c>
      <c r="C6601" s="180"/>
      <c r="D6601" s="181"/>
      <c r="E6601" s="180"/>
      <c r="F6601" s="182"/>
    </row>
    <row r="6602" spans="2:6" x14ac:dyDescent="0.25">
      <c r="B6602" s="176">
        <v>6591</v>
      </c>
      <c r="C6602" s="177"/>
      <c r="D6602" s="178"/>
      <c r="E6602" s="177"/>
      <c r="F6602" s="179"/>
    </row>
    <row r="6603" spans="2:6" x14ac:dyDescent="0.25">
      <c r="B6603" s="172">
        <v>6592</v>
      </c>
      <c r="C6603" s="180"/>
      <c r="D6603" s="181"/>
      <c r="E6603" s="180"/>
      <c r="F6603" s="182"/>
    </row>
    <row r="6604" spans="2:6" x14ac:dyDescent="0.25">
      <c r="B6604" s="176">
        <v>6593</v>
      </c>
      <c r="C6604" s="177"/>
      <c r="D6604" s="178"/>
      <c r="E6604" s="177"/>
      <c r="F6604" s="179"/>
    </row>
    <row r="6605" spans="2:6" x14ac:dyDescent="0.25">
      <c r="B6605" s="172">
        <v>6594</v>
      </c>
      <c r="C6605" s="180"/>
      <c r="D6605" s="181"/>
      <c r="E6605" s="180"/>
      <c r="F6605" s="182"/>
    </row>
    <row r="6606" spans="2:6" x14ac:dyDescent="0.25">
      <c r="B6606" s="176">
        <v>6595</v>
      </c>
      <c r="C6606" s="177"/>
      <c r="D6606" s="178"/>
      <c r="E6606" s="177"/>
      <c r="F6606" s="179"/>
    </row>
    <row r="6607" spans="2:6" x14ac:dyDescent="0.25">
      <c r="B6607" s="172">
        <v>6596</v>
      </c>
      <c r="C6607" s="180"/>
      <c r="D6607" s="181"/>
      <c r="E6607" s="180"/>
      <c r="F6607" s="182"/>
    </row>
    <row r="6608" spans="2:6" x14ac:dyDescent="0.25">
      <c r="B6608" s="176">
        <v>6597</v>
      </c>
      <c r="C6608" s="177"/>
      <c r="D6608" s="178"/>
      <c r="E6608" s="177"/>
      <c r="F6608" s="179"/>
    </row>
    <row r="6609" spans="2:6" x14ac:dyDescent="0.25">
      <c r="B6609" s="172">
        <v>6598</v>
      </c>
      <c r="C6609" s="180"/>
      <c r="D6609" s="181"/>
      <c r="E6609" s="180"/>
      <c r="F6609" s="182"/>
    </row>
    <row r="6610" spans="2:6" x14ac:dyDescent="0.25">
      <c r="B6610" s="176">
        <v>6599</v>
      </c>
      <c r="C6610" s="177"/>
      <c r="D6610" s="178"/>
      <c r="E6610" s="177"/>
      <c r="F6610" s="179"/>
    </row>
    <row r="6611" spans="2:6" x14ac:dyDescent="0.25">
      <c r="B6611" s="172">
        <v>6600</v>
      </c>
      <c r="C6611" s="180"/>
      <c r="D6611" s="181"/>
      <c r="E6611" s="180"/>
      <c r="F6611" s="182"/>
    </row>
    <row r="6612" spans="2:6" x14ac:dyDescent="0.25">
      <c r="B6612" s="176">
        <v>6601</v>
      </c>
      <c r="C6612" s="177"/>
      <c r="D6612" s="178"/>
      <c r="E6612" s="177"/>
      <c r="F6612" s="179"/>
    </row>
    <row r="6613" spans="2:6" x14ac:dyDescent="0.25">
      <c r="B6613" s="172">
        <v>6602</v>
      </c>
      <c r="C6613" s="180"/>
      <c r="D6613" s="181"/>
      <c r="E6613" s="180"/>
      <c r="F6613" s="182"/>
    </row>
    <row r="6614" spans="2:6" x14ac:dyDescent="0.25">
      <c r="B6614" s="176">
        <v>6603</v>
      </c>
      <c r="C6614" s="177"/>
      <c r="D6614" s="178"/>
      <c r="E6614" s="177"/>
      <c r="F6614" s="179"/>
    </row>
    <row r="6615" spans="2:6" x14ac:dyDescent="0.25">
      <c r="B6615" s="172">
        <v>6604</v>
      </c>
      <c r="C6615" s="180"/>
      <c r="D6615" s="181"/>
      <c r="E6615" s="180"/>
      <c r="F6615" s="182"/>
    </row>
    <row r="6616" spans="2:6" x14ac:dyDescent="0.25">
      <c r="B6616" s="176">
        <v>6605</v>
      </c>
      <c r="C6616" s="177"/>
      <c r="D6616" s="178"/>
      <c r="E6616" s="177"/>
      <c r="F6616" s="179"/>
    </row>
    <row r="6617" spans="2:6" x14ac:dyDescent="0.25">
      <c r="B6617" s="172">
        <v>6606</v>
      </c>
      <c r="C6617" s="180"/>
      <c r="D6617" s="181"/>
      <c r="E6617" s="180"/>
      <c r="F6617" s="182"/>
    </row>
    <row r="6618" spans="2:6" x14ac:dyDescent="0.25">
      <c r="B6618" s="176">
        <v>6607</v>
      </c>
      <c r="C6618" s="177"/>
      <c r="D6618" s="178"/>
      <c r="E6618" s="177"/>
      <c r="F6618" s="179"/>
    </row>
    <row r="6619" spans="2:6" x14ac:dyDescent="0.25">
      <c r="B6619" s="172">
        <v>6608</v>
      </c>
      <c r="C6619" s="180"/>
      <c r="D6619" s="181"/>
      <c r="E6619" s="180"/>
      <c r="F6619" s="182"/>
    </row>
    <row r="6620" spans="2:6" x14ac:dyDescent="0.25">
      <c r="B6620" s="176">
        <v>6609</v>
      </c>
      <c r="C6620" s="177"/>
      <c r="D6620" s="178"/>
      <c r="E6620" s="177"/>
      <c r="F6620" s="179"/>
    </row>
    <row r="6621" spans="2:6" x14ac:dyDescent="0.25">
      <c r="B6621" s="172">
        <v>6610</v>
      </c>
      <c r="C6621" s="180"/>
      <c r="D6621" s="181"/>
      <c r="E6621" s="180"/>
      <c r="F6621" s="182"/>
    </row>
    <row r="6622" spans="2:6" x14ac:dyDescent="0.25">
      <c r="B6622" s="176">
        <v>6611</v>
      </c>
      <c r="C6622" s="177"/>
      <c r="D6622" s="178"/>
      <c r="E6622" s="177"/>
      <c r="F6622" s="179"/>
    </row>
    <row r="6623" spans="2:6" x14ac:dyDescent="0.25">
      <c r="B6623" s="172">
        <v>6612</v>
      </c>
      <c r="C6623" s="180"/>
      <c r="D6623" s="181"/>
      <c r="E6623" s="180"/>
      <c r="F6623" s="182"/>
    </row>
    <row r="6624" spans="2:6" x14ac:dyDescent="0.25">
      <c r="B6624" s="176">
        <v>6613</v>
      </c>
      <c r="C6624" s="177"/>
      <c r="D6624" s="178"/>
      <c r="E6624" s="177"/>
      <c r="F6624" s="179"/>
    </row>
    <row r="6625" spans="2:6" x14ac:dyDescent="0.25">
      <c r="B6625" s="172">
        <v>6614</v>
      </c>
      <c r="C6625" s="180"/>
      <c r="D6625" s="181"/>
      <c r="E6625" s="180"/>
      <c r="F6625" s="182"/>
    </row>
    <row r="6626" spans="2:6" x14ac:dyDescent="0.25">
      <c r="B6626" s="176">
        <v>6615</v>
      </c>
      <c r="C6626" s="177"/>
      <c r="D6626" s="178"/>
      <c r="E6626" s="177"/>
      <c r="F6626" s="179"/>
    </row>
    <row r="6627" spans="2:6" x14ac:dyDescent="0.25">
      <c r="B6627" s="172">
        <v>6616</v>
      </c>
      <c r="C6627" s="180"/>
      <c r="D6627" s="181"/>
      <c r="E6627" s="180"/>
      <c r="F6627" s="182"/>
    </row>
    <row r="6628" spans="2:6" x14ac:dyDescent="0.25">
      <c r="B6628" s="176">
        <v>6617</v>
      </c>
      <c r="C6628" s="177"/>
      <c r="D6628" s="178"/>
      <c r="E6628" s="177"/>
      <c r="F6628" s="179"/>
    </row>
    <row r="6629" spans="2:6" x14ac:dyDescent="0.25">
      <c r="B6629" s="172">
        <v>6618</v>
      </c>
      <c r="C6629" s="180"/>
      <c r="D6629" s="181"/>
      <c r="E6629" s="180"/>
      <c r="F6629" s="182"/>
    </row>
    <row r="6630" spans="2:6" x14ac:dyDescent="0.25">
      <c r="B6630" s="176">
        <v>6619</v>
      </c>
      <c r="C6630" s="177"/>
      <c r="D6630" s="178"/>
      <c r="E6630" s="177"/>
      <c r="F6630" s="179"/>
    </row>
    <row r="6631" spans="2:6" x14ac:dyDescent="0.25">
      <c r="B6631" s="172">
        <v>6620</v>
      </c>
      <c r="C6631" s="180"/>
      <c r="D6631" s="181"/>
      <c r="E6631" s="180"/>
      <c r="F6631" s="182"/>
    </row>
    <row r="6632" spans="2:6" x14ac:dyDescent="0.25">
      <c r="B6632" s="176">
        <v>6621</v>
      </c>
      <c r="C6632" s="177"/>
      <c r="D6632" s="178"/>
      <c r="E6632" s="177"/>
      <c r="F6632" s="179"/>
    </row>
    <row r="6633" spans="2:6" x14ac:dyDescent="0.25">
      <c r="B6633" s="172">
        <v>6622</v>
      </c>
      <c r="C6633" s="180"/>
      <c r="D6633" s="181"/>
      <c r="E6633" s="180"/>
      <c r="F6633" s="182"/>
    </row>
    <row r="6634" spans="2:6" x14ac:dyDescent="0.25">
      <c r="B6634" s="176">
        <v>6623</v>
      </c>
      <c r="C6634" s="177"/>
      <c r="D6634" s="178"/>
      <c r="E6634" s="177"/>
      <c r="F6634" s="179"/>
    </row>
    <row r="6635" spans="2:6" x14ac:dyDescent="0.25">
      <c r="B6635" s="172">
        <v>6624</v>
      </c>
      <c r="C6635" s="180"/>
      <c r="D6635" s="181"/>
      <c r="E6635" s="180"/>
      <c r="F6635" s="182"/>
    </row>
    <row r="6636" spans="2:6" x14ac:dyDescent="0.25">
      <c r="B6636" s="176">
        <v>6625</v>
      </c>
      <c r="C6636" s="177"/>
      <c r="D6636" s="178"/>
      <c r="E6636" s="177"/>
      <c r="F6636" s="179"/>
    </row>
    <row r="6637" spans="2:6" x14ac:dyDescent="0.25">
      <c r="B6637" s="172">
        <v>6626</v>
      </c>
      <c r="C6637" s="180"/>
      <c r="D6637" s="181"/>
      <c r="E6637" s="180"/>
      <c r="F6637" s="182"/>
    </row>
    <row r="6638" spans="2:6" x14ac:dyDescent="0.25">
      <c r="B6638" s="176">
        <v>6627</v>
      </c>
      <c r="C6638" s="177"/>
      <c r="D6638" s="178"/>
      <c r="E6638" s="177"/>
      <c r="F6638" s="179"/>
    </row>
    <row r="6639" spans="2:6" x14ac:dyDescent="0.25">
      <c r="B6639" s="172">
        <v>6628</v>
      </c>
      <c r="C6639" s="180"/>
      <c r="D6639" s="181"/>
      <c r="E6639" s="180"/>
      <c r="F6639" s="182"/>
    </row>
    <row r="6640" spans="2:6" x14ac:dyDescent="0.25">
      <c r="B6640" s="176">
        <v>6629</v>
      </c>
      <c r="C6640" s="177"/>
      <c r="D6640" s="178"/>
      <c r="E6640" s="177"/>
      <c r="F6640" s="179"/>
    </row>
    <row r="6641" spans="2:6" x14ac:dyDescent="0.25">
      <c r="B6641" s="172">
        <v>6630</v>
      </c>
      <c r="C6641" s="180"/>
      <c r="D6641" s="181"/>
      <c r="E6641" s="180"/>
      <c r="F6641" s="182"/>
    </row>
    <row r="6642" spans="2:6" x14ac:dyDescent="0.25">
      <c r="B6642" s="176">
        <v>6631</v>
      </c>
      <c r="C6642" s="177"/>
      <c r="D6642" s="178"/>
      <c r="E6642" s="177"/>
      <c r="F6642" s="179"/>
    </row>
    <row r="6643" spans="2:6" x14ac:dyDescent="0.25">
      <c r="B6643" s="172">
        <v>6632</v>
      </c>
      <c r="C6643" s="180"/>
      <c r="D6643" s="181"/>
      <c r="E6643" s="180"/>
      <c r="F6643" s="182"/>
    </row>
    <row r="6644" spans="2:6" x14ac:dyDescent="0.25">
      <c r="B6644" s="176">
        <v>6633</v>
      </c>
      <c r="C6644" s="177"/>
      <c r="D6644" s="178"/>
      <c r="E6644" s="177"/>
      <c r="F6644" s="179"/>
    </row>
    <row r="6645" spans="2:6" x14ac:dyDescent="0.25">
      <c r="B6645" s="172">
        <v>6634</v>
      </c>
      <c r="C6645" s="180"/>
      <c r="D6645" s="181"/>
      <c r="E6645" s="180"/>
      <c r="F6645" s="182"/>
    </row>
    <row r="6646" spans="2:6" x14ac:dyDescent="0.25">
      <c r="B6646" s="176">
        <v>6635</v>
      </c>
      <c r="C6646" s="177"/>
      <c r="D6646" s="178"/>
      <c r="E6646" s="177"/>
      <c r="F6646" s="179"/>
    </row>
    <row r="6647" spans="2:6" x14ac:dyDescent="0.25">
      <c r="B6647" s="172">
        <v>6636</v>
      </c>
      <c r="C6647" s="180"/>
      <c r="D6647" s="181"/>
      <c r="E6647" s="180"/>
      <c r="F6647" s="182"/>
    </row>
    <row r="6648" spans="2:6" x14ac:dyDescent="0.25">
      <c r="B6648" s="176">
        <v>6637</v>
      </c>
      <c r="C6648" s="177"/>
      <c r="D6648" s="178"/>
      <c r="E6648" s="177"/>
      <c r="F6648" s="179"/>
    </row>
    <row r="6649" spans="2:6" x14ac:dyDescent="0.25">
      <c r="B6649" s="172">
        <v>6638</v>
      </c>
      <c r="C6649" s="180"/>
      <c r="D6649" s="181"/>
      <c r="E6649" s="180"/>
      <c r="F6649" s="182"/>
    </row>
    <row r="6650" spans="2:6" x14ac:dyDescent="0.25">
      <c r="B6650" s="176">
        <v>6639</v>
      </c>
      <c r="C6650" s="177"/>
      <c r="D6650" s="178"/>
      <c r="E6650" s="177"/>
      <c r="F6650" s="179"/>
    </row>
    <row r="6651" spans="2:6" x14ac:dyDescent="0.25">
      <c r="B6651" s="172">
        <v>6640</v>
      </c>
      <c r="C6651" s="180"/>
      <c r="D6651" s="181"/>
      <c r="E6651" s="180"/>
      <c r="F6651" s="182"/>
    </row>
    <row r="6652" spans="2:6" x14ac:dyDescent="0.25">
      <c r="B6652" s="176">
        <v>6641</v>
      </c>
      <c r="C6652" s="177"/>
      <c r="D6652" s="178"/>
      <c r="E6652" s="177"/>
      <c r="F6652" s="179"/>
    </row>
    <row r="6653" spans="2:6" x14ac:dyDescent="0.25">
      <c r="B6653" s="172">
        <v>6642</v>
      </c>
      <c r="C6653" s="180"/>
      <c r="D6653" s="181"/>
      <c r="E6653" s="180"/>
      <c r="F6653" s="182"/>
    </row>
    <row r="6654" spans="2:6" x14ac:dyDescent="0.25">
      <c r="B6654" s="176">
        <v>6643</v>
      </c>
      <c r="C6654" s="177"/>
      <c r="D6654" s="178"/>
      <c r="E6654" s="177"/>
      <c r="F6654" s="179"/>
    </row>
    <row r="6655" spans="2:6" x14ac:dyDescent="0.25">
      <c r="B6655" s="172">
        <v>6644</v>
      </c>
      <c r="C6655" s="180"/>
      <c r="D6655" s="181"/>
      <c r="E6655" s="180"/>
      <c r="F6655" s="182"/>
    </row>
    <row r="6656" spans="2:6" x14ac:dyDescent="0.25">
      <c r="B6656" s="176">
        <v>6645</v>
      </c>
      <c r="C6656" s="177"/>
      <c r="D6656" s="178"/>
      <c r="E6656" s="177"/>
      <c r="F6656" s="179"/>
    </row>
    <row r="6657" spans="2:6" x14ac:dyDescent="0.25">
      <c r="B6657" s="172">
        <v>6646</v>
      </c>
      <c r="C6657" s="180"/>
      <c r="D6657" s="181"/>
      <c r="E6657" s="180"/>
      <c r="F6657" s="182"/>
    </row>
    <row r="6658" spans="2:6" x14ac:dyDescent="0.25">
      <c r="B6658" s="176">
        <v>6647</v>
      </c>
      <c r="C6658" s="177"/>
      <c r="D6658" s="178"/>
      <c r="E6658" s="177"/>
      <c r="F6658" s="179"/>
    </row>
    <row r="6659" spans="2:6" x14ac:dyDescent="0.25">
      <c r="B6659" s="172">
        <v>6648</v>
      </c>
      <c r="C6659" s="180"/>
      <c r="D6659" s="181"/>
      <c r="E6659" s="180"/>
      <c r="F6659" s="182"/>
    </row>
    <row r="6660" spans="2:6" x14ac:dyDescent="0.25">
      <c r="B6660" s="176">
        <v>6649</v>
      </c>
      <c r="C6660" s="177"/>
      <c r="D6660" s="178"/>
      <c r="E6660" s="177"/>
      <c r="F6660" s="179"/>
    </row>
    <row r="6661" spans="2:6" x14ac:dyDescent="0.25">
      <c r="B6661" s="172">
        <v>6650</v>
      </c>
      <c r="C6661" s="180"/>
      <c r="D6661" s="181"/>
      <c r="E6661" s="180"/>
      <c r="F6661" s="182"/>
    </row>
    <row r="6662" spans="2:6" x14ac:dyDescent="0.25">
      <c r="B6662" s="176">
        <v>6651</v>
      </c>
      <c r="C6662" s="177"/>
      <c r="D6662" s="178"/>
      <c r="E6662" s="177"/>
      <c r="F6662" s="179"/>
    </row>
    <row r="6663" spans="2:6" x14ac:dyDescent="0.25">
      <c r="B6663" s="172">
        <v>6652</v>
      </c>
      <c r="C6663" s="180"/>
      <c r="D6663" s="181"/>
      <c r="E6663" s="180"/>
      <c r="F6663" s="182"/>
    </row>
    <row r="6664" spans="2:6" x14ac:dyDescent="0.25">
      <c r="B6664" s="176">
        <v>6653</v>
      </c>
      <c r="C6664" s="177"/>
      <c r="D6664" s="178"/>
      <c r="E6664" s="177"/>
      <c r="F6664" s="179"/>
    </row>
    <row r="6665" spans="2:6" x14ac:dyDescent="0.25">
      <c r="B6665" s="172">
        <v>6654</v>
      </c>
      <c r="C6665" s="180"/>
      <c r="D6665" s="181"/>
      <c r="E6665" s="180"/>
      <c r="F6665" s="182"/>
    </row>
    <row r="6666" spans="2:6" x14ac:dyDescent="0.25">
      <c r="B6666" s="176">
        <v>6655</v>
      </c>
      <c r="C6666" s="177"/>
      <c r="D6666" s="178"/>
      <c r="E6666" s="177"/>
      <c r="F6666" s="179"/>
    </row>
    <row r="6667" spans="2:6" x14ac:dyDescent="0.25">
      <c r="B6667" s="172">
        <v>6656</v>
      </c>
      <c r="C6667" s="180"/>
      <c r="D6667" s="181"/>
      <c r="E6667" s="180"/>
      <c r="F6667" s="182"/>
    </row>
    <row r="6668" spans="2:6" x14ac:dyDescent="0.25">
      <c r="B6668" s="176">
        <v>6657</v>
      </c>
      <c r="C6668" s="177"/>
      <c r="D6668" s="178"/>
      <c r="E6668" s="177"/>
      <c r="F6668" s="179"/>
    </row>
    <row r="6669" spans="2:6" x14ac:dyDescent="0.25">
      <c r="B6669" s="172">
        <v>6658</v>
      </c>
      <c r="C6669" s="180"/>
      <c r="D6669" s="181"/>
      <c r="E6669" s="180"/>
      <c r="F6669" s="182"/>
    </row>
    <row r="6670" spans="2:6" x14ac:dyDescent="0.25">
      <c r="B6670" s="176">
        <v>6659</v>
      </c>
      <c r="C6670" s="177"/>
      <c r="D6670" s="178"/>
      <c r="E6670" s="177"/>
      <c r="F6670" s="179"/>
    </row>
    <row r="6671" spans="2:6" x14ac:dyDescent="0.25">
      <c r="B6671" s="172">
        <v>6660</v>
      </c>
      <c r="C6671" s="180"/>
      <c r="D6671" s="181"/>
      <c r="E6671" s="180"/>
      <c r="F6671" s="182"/>
    </row>
    <row r="6672" spans="2:6" x14ac:dyDescent="0.25">
      <c r="B6672" s="176">
        <v>6661</v>
      </c>
      <c r="C6672" s="177"/>
      <c r="D6672" s="178"/>
      <c r="E6672" s="177"/>
      <c r="F6672" s="179"/>
    </row>
    <row r="6673" spans="2:6" x14ac:dyDescent="0.25">
      <c r="B6673" s="172">
        <v>6662</v>
      </c>
      <c r="C6673" s="180"/>
      <c r="D6673" s="181"/>
      <c r="E6673" s="180"/>
      <c r="F6673" s="182"/>
    </row>
    <row r="6674" spans="2:6" x14ac:dyDescent="0.25">
      <c r="B6674" s="176">
        <v>6663</v>
      </c>
      <c r="C6674" s="177"/>
      <c r="D6674" s="178"/>
      <c r="E6674" s="177"/>
      <c r="F6674" s="179"/>
    </row>
    <row r="6675" spans="2:6" x14ac:dyDescent="0.25">
      <c r="B6675" s="172">
        <v>6664</v>
      </c>
      <c r="C6675" s="180"/>
      <c r="D6675" s="181"/>
      <c r="E6675" s="180"/>
      <c r="F6675" s="182"/>
    </row>
    <row r="6676" spans="2:6" x14ac:dyDescent="0.25">
      <c r="B6676" s="176">
        <v>6665</v>
      </c>
      <c r="C6676" s="177"/>
      <c r="D6676" s="178"/>
      <c r="E6676" s="177"/>
      <c r="F6676" s="179"/>
    </row>
    <row r="6677" spans="2:6" x14ac:dyDescent="0.25">
      <c r="B6677" s="172">
        <v>6666</v>
      </c>
      <c r="C6677" s="180"/>
      <c r="D6677" s="181"/>
      <c r="E6677" s="180"/>
      <c r="F6677" s="182"/>
    </row>
    <row r="6678" spans="2:6" x14ac:dyDescent="0.25">
      <c r="B6678" s="176">
        <v>6667</v>
      </c>
      <c r="C6678" s="177"/>
      <c r="D6678" s="178"/>
      <c r="E6678" s="177"/>
      <c r="F6678" s="179"/>
    </row>
    <row r="6679" spans="2:6" x14ac:dyDescent="0.25">
      <c r="B6679" s="172">
        <v>6668</v>
      </c>
      <c r="C6679" s="180"/>
      <c r="D6679" s="181"/>
      <c r="E6679" s="180"/>
      <c r="F6679" s="182"/>
    </row>
    <row r="6680" spans="2:6" x14ac:dyDescent="0.25">
      <c r="B6680" s="176">
        <v>6669</v>
      </c>
      <c r="C6680" s="177"/>
      <c r="D6680" s="178"/>
      <c r="E6680" s="177"/>
      <c r="F6680" s="179"/>
    </row>
    <row r="6681" spans="2:6" x14ac:dyDescent="0.25">
      <c r="B6681" s="172">
        <v>6670</v>
      </c>
      <c r="C6681" s="180"/>
      <c r="D6681" s="181"/>
      <c r="E6681" s="180"/>
      <c r="F6681" s="182"/>
    </row>
    <row r="6682" spans="2:6" x14ac:dyDescent="0.25">
      <c r="B6682" s="176">
        <v>6671</v>
      </c>
      <c r="C6682" s="177"/>
      <c r="D6682" s="178"/>
      <c r="E6682" s="177"/>
      <c r="F6682" s="179"/>
    </row>
    <row r="6683" spans="2:6" x14ac:dyDescent="0.25">
      <c r="B6683" s="172">
        <v>6672</v>
      </c>
      <c r="C6683" s="180"/>
      <c r="D6683" s="181"/>
      <c r="E6683" s="180"/>
      <c r="F6683" s="182"/>
    </row>
    <row r="6684" spans="2:6" x14ac:dyDescent="0.25">
      <c r="B6684" s="176">
        <v>6673</v>
      </c>
      <c r="C6684" s="177"/>
      <c r="D6684" s="178"/>
      <c r="E6684" s="177"/>
      <c r="F6684" s="179"/>
    </row>
    <row r="6685" spans="2:6" x14ac:dyDescent="0.25">
      <c r="B6685" s="172">
        <v>6674</v>
      </c>
      <c r="C6685" s="180"/>
      <c r="D6685" s="181"/>
      <c r="E6685" s="180"/>
      <c r="F6685" s="182"/>
    </row>
    <row r="6686" spans="2:6" x14ac:dyDescent="0.25">
      <c r="B6686" s="176">
        <v>6675</v>
      </c>
      <c r="C6686" s="177"/>
      <c r="D6686" s="178"/>
      <c r="E6686" s="177"/>
      <c r="F6686" s="179"/>
    </row>
    <row r="6687" spans="2:6" x14ac:dyDescent="0.25">
      <c r="B6687" s="172">
        <v>6676</v>
      </c>
      <c r="C6687" s="180"/>
      <c r="D6687" s="181"/>
      <c r="E6687" s="180"/>
      <c r="F6687" s="182"/>
    </row>
    <row r="6688" spans="2:6" x14ac:dyDescent="0.25">
      <c r="B6688" s="176">
        <v>6677</v>
      </c>
      <c r="C6688" s="177"/>
      <c r="D6688" s="178"/>
      <c r="E6688" s="177"/>
      <c r="F6688" s="179"/>
    </row>
    <row r="6689" spans="2:6" x14ac:dyDescent="0.25">
      <c r="B6689" s="172">
        <v>6678</v>
      </c>
      <c r="C6689" s="180"/>
      <c r="D6689" s="181"/>
      <c r="E6689" s="180"/>
      <c r="F6689" s="182"/>
    </row>
    <row r="6690" spans="2:6" x14ac:dyDescent="0.25">
      <c r="B6690" s="176">
        <v>6679</v>
      </c>
      <c r="C6690" s="177"/>
      <c r="D6690" s="178"/>
      <c r="E6690" s="177"/>
      <c r="F6690" s="179"/>
    </row>
    <row r="6691" spans="2:6" x14ac:dyDescent="0.25">
      <c r="B6691" s="172">
        <v>6680</v>
      </c>
      <c r="C6691" s="180"/>
      <c r="D6691" s="181"/>
      <c r="E6691" s="180"/>
      <c r="F6691" s="182"/>
    </row>
    <row r="6692" spans="2:6" x14ac:dyDescent="0.25">
      <c r="B6692" s="176">
        <v>6681</v>
      </c>
      <c r="C6692" s="177"/>
      <c r="D6692" s="178"/>
      <c r="E6692" s="177"/>
      <c r="F6692" s="179"/>
    </row>
    <row r="6693" spans="2:6" x14ac:dyDescent="0.25">
      <c r="B6693" s="172">
        <v>6682</v>
      </c>
      <c r="C6693" s="180"/>
      <c r="D6693" s="181"/>
      <c r="E6693" s="180"/>
      <c r="F6693" s="182"/>
    </row>
    <row r="6694" spans="2:6" x14ac:dyDescent="0.25">
      <c r="B6694" s="176">
        <v>6683</v>
      </c>
      <c r="C6694" s="177"/>
      <c r="D6694" s="178"/>
      <c r="E6694" s="177"/>
      <c r="F6694" s="179"/>
    </row>
    <row r="6695" spans="2:6" x14ac:dyDescent="0.25">
      <c r="B6695" s="172">
        <v>6684</v>
      </c>
      <c r="C6695" s="180"/>
      <c r="D6695" s="181"/>
      <c r="E6695" s="180"/>
      <c r="F6695" s="182"/>
    </row>
    <row r="6696" spans="2:6" x14ac:dyDescent="0.25">
      <c r="B6696" s="176">
        <v>6685</v>
      </c>
      <c r="C6696" s="177"/>
      <c r="D6696" s="178"/>
      <c r="E6696" s="177"/>
      <c r="F6696" s="179"/>
    </row>
    <row r="6697" spans="2:6" x14ac:dyDescent="0.25">
      <c r="B6697" s="172">
        <v>6686</v>
      </c>
      <c r="C6697" s="180"/>
      <c r="D6697" s="181"/>
      <c r="E6697" s="180"/>
      <c r="F6697" s="182"/>
    </row>
    <row r="6698" spans="2:6" x14ac:dyDescent="0.25">
      <c r="B6698" s="176">
        <v>6687</v>
      </c>
      <c r="C6698" s="177"/>
      <c r="D6698" s="178"/>
      <c r="E6698" s="177"/>
      <c r="F6698" s="179"/>
    </row>
    <row r="6699" spans="2:6" x14ac:dyDescent="0.25">
      <c r="B6699" s="172">
        <v>6688</v>
      </c>
      <c r="C6699" s="180"/>
      <c r="D6699" s="181"/>
      <c r="E6699" s="180"/>
      <c r="F6699" s="182"/>
    </row>
    <row r="6700" spans="2:6" x14ac:dyDescent="0.25">
      <c r="B6700" s="176">
        <v>6689</v>
      </c>
      <c r="C6700" s="177"/>
      <c r="D6700" s="178"/>
      <c r="E6700" s="177"/>
      <c r="F6700" s="179"/>
    </row>
    <row r="6701" spans="2:6" x14ac:dyDescent="0.25">
      <c r="B6701" s="172">
        <v>6690</v>
      </c>
      <c r="C6701" s="180"/>
      <c r="D6701" s="181"/>
      <c r="E6701" s="180"/>
      <c r="F6701" s="182"/>
    </row>
    <row r="6702" spans="2:6" x14ac:dyDescent="0.25">
      <c r="B6702" s="176">
        <v>6691</v>
      </c>
      <c r="C6702" s="177"/>
      <c r="D6702" s="178"/>
      <c r="E6702" s="177"/>
      <c r="F6702" s="179"/>
    </row>
    <row r="6703" spans="2:6" x14ac:dyDescent="0.25">
      <c r="B6703" s="172">
        <v>6692</v>
      </c>
      <c r="C6703" s="180"/>
      <c r="D6703" s="181"/>
      <c r="E6703" s="180"/>
      <c r="F6703" s="182"/>
    </row>
    <row r="6704" spans="2:6" x14ac:dyDescent="0.25">
      <c r="B6704" s="176">
        <v>6693</v>
      </c>
      <c r="C6704" s="177"/>
      <c r="D6704" s="178"/>
      <c r="E6704" s="177"/>
      <c r="F6704" s="179"/>
    </row>
    <row r="6705" spans="2:6" x14ac:dyDescent="0.25">
      <c r="B6705" s="172">
        <v>6694</v>
      </c>
      <c r="C6705" s="180"/>
      <c r="D6705" s="181"/>
      <c r="E6705" s="180"/>
      <c r="F6705" s="182"/>
    </row>
    <row r="6706" spans="2:6" x14ac:dyDescent="0.25">
      <c r="B6706" s="176">
        <v>6695</v>
      </c>
      <c r="C6706" s="177"/>
      <c r="D6706" s="178"/>
      <c r="E6706" s="177"/>
      <c r="F6706" s="179"/>
    </row>
    <row r="6707" spans="2:6" x14ac:dyDescent="0.25">
      <c r="B6707" s="172">
        <v>6696</v>
      </c>
      <c r="C6707" s="180"/>
      <c r="D6707" s="181"/>
      <c r="E6707" s="180"/>
      <c r="F6707" s="182"/>
    </row>
    <row r="6708" spans="2:6" x14ac:dyDescent="0.25">
      <c r="B6708" s="176">
        <v>6697</v>
      </c>
      <c r="C6708" s="177"/>
      <c r="D6708" s="178"/>
      <c r="E6708" s="177"/>
      <c r="F6708" s="179"/>
    </row>
    <row r="6709" spans="2:6" x14ac:dyDescent="0.25">
      <c r="B6709" s="172">
        <v>6698</v>
      </c>
      <c r="C6709" s="180"/>
      <c r="D6709" s="181"/>
      <c r="E6709" s="180"/>
      <c r="F6709" s="182"/>
    </row>
    <row r="6710" spans="2:6" x14ac:dyDescent="0.25">
      <c r="B6710" s="176">
        <v>6699</v>
      </c>
      <c r="C6710" s="177"/>
      <c r="D6710" s="178"/>
      <c r="E6710" s="177"/>
      <c r="F6710" s="179"/>
    </row>
    <row r="6711" spans="2:6" x14ac:dyDescent="0.25">
      <c r="B6711" s="172">
        <v>6700</v>
      </c>
      <c r="C6711" s="180"/>
      <c r="D6711" s="181"/>
      <c r="E6711" s="180"/>
      <c r="F6711" s="182"/>
    </row>
    <row r="6712" spans="2:6" x14ac:dyDescent="0.25">
      <c r="B6712" s="176">
        <v>6701</v>
      </c>
      <c r="C6712" s="177"/>
      <c r="D6712" s="178"/>
      <c r="E6712" s="177"/>
      <c r="F6712" s="179"/>
    </row>
    <row r="6713" spans="2:6" x14ac:dyDescent="0.25">
      <c r="B6713" s="172">
        <v>6702</v>
      </c>
      <c r="C6713" s="180"/>
      <c r="D6713" s="181"/>
      <c r="E6713" s="180"/>
      <c r="F6713" s="182"/>
    </row>
    <row r="6714" spans="2:6" x14ac:dyDescent="0.25">
      <c r="B6714" s="176">
        <v>6703</v>
      </c>
      <c r="C6714" s="177"/>
      <c r="D6714" s="178"/>
      <c r="E6714" s="177"/>
      <c r="F6714" s="179"/>
    </row>
    <row r="6715" spans="2:6" x14ac:dyDescent="0.25">
      <c r="B6715" s="172">
        <v>6704</v>
      </c>
      <c r="C6715" s="180"/>
      <c r="D6715" s="181"/>
      <c r="E6715" s="180"/>
      <c r="F6715" s="182"/>
    </row>
    <row r="6716" spans="2:6" x14ac:dyDescent="0.25">
      <c r="B6716" s="176">
        <v>6705</v>
      </c>
      <c r="C6716" s="177"/>
      <c r="D6716" s="178"/>
      <c r="E6716" s="177"/>
      <c r="F6716" s="179"/>
    </row>
    <row r="6717" spans="2:6" x14ac:dyDescent="0.25">
      <c r="B6717" s="172">
        <v>6706</v>
      </c>
      <c r="C6717" s="180"/>
      <c r="D6717" s="181"/>
      <c r="E6717" s="180"/>
      <c r="F6717" s="182"/>
    </row>
    <row r="6718" spans="2:6" x14ac:dyDescent="0.25">
      <c r="B6718" s="176">
        <v>6707</v>
      </c>
      <c r="C6718" s="177"/>
      <c r="D6718" s="178"/>
      <c r="E6718" s="177"/>
      <c r="F6718" s="179"/>
    </row>
    <row r="6719" spans="2:6" x14ac:dyDescent="0.25">
      <c r="B6719" s="172">
        <v>6708</v>
      </c>
      <c r="C6719" s="180"/>
      <c r="D6719" s="181"/>
      <c r="E6719" s="180"/>
      <c r="F6719" s="182"/>
    </row>
    <row r="6720" spans="2:6" x14ac:dyDescent="0.25">
      <c r="B6720" s="176">
        <v>6709</v>
      </c>
      <c r="C6720" s="177"/>
      <c r="D6720" s="178"/>
      <c r="E6720" s="177"/>
      <c r="F6720" s="179"/>
    </row>
    <row r="6721" spans="2:6" x14ac:dyDescent="0.25">
      <c r="B6721" s="172">
        <v>6710</v>
      </c>
      <c r="C6721" s="180"/>
      <c r="D6721" s="181"/>
      <c r="E6721" s="180"/>
      <c r="F6721" s="182"/>
    </row>
    <row r="6722" spans="2:6" x14ac:dyDescent="0.25">
      <c r="B6722" s="176">
        <v>6711</v>
      </c>
      <c r="C6722" s="177"/>
      <c r="D6722" s="178"/>
      <c r="E6722" s="177"/>
      <c r="F6722" s="179"/>
    </row>
    <row r="6723" spans="2:6" x14ac:dyDescent="0.25">
      <c r="B6723" s="172">
        <v>6712</v>
      </c>
      <c r="C6723" s="180"/>
      <c r="D6723" s="181"/>
      <c r="E6723" s="180"/>
      <c r="F6723" s="182"/>
    </row>
    <row r="6724" spans="2:6" x14ac:dyDescent="0.25">
      <c r="B6724" s="176">
        <v>6713</v>
      </c>
      <c r="C6724" s="177"/>
      <c r="D6724" s="178"/>
      <c r="E6724" s="177"/>
      <c r="F6724" s="179"/>
    </row>
    <row r="6725" spans="2:6" x14ac:dyDescent="0.25">
      <c r="B6725" s="172">
        <v>6714</v>
      </c>
      <c r="C6725" s="180"/>
      <c r="D6725" s="181"/>
      <c r="E6725" s="180"/>
      <c r="F6725" s="182"/>
    </row>
    <row r="6726" spans="2:6" x14ac:dyDescent="0.25">
      <c r="B6726" s="176">
        <v>6715</v>
      </c>
      <c r="C6726" s="177"/>
      <c r="D6726" s="178"/>
      <c r="E6726" s="177"/>
      <c r="F6726" s="179"/>
    </row>
    <row r="6727" spans="2:6" x14ac:dyDescent="0.25">
      <c r="B6727" s="172">
        <v>6716</v>
      </c>
      <c r="C6727" s="180"/>
      <c r="D6727" s="181"/>
      <c r="E6727" s="180"/>
      <c r="F6727" s="182"/>
    </row>
    <row r="6728" spans="2:6" x14ac:dyDescent="0.25">
      <c r="B6728" s="176">
        <v>6717</v>
      </c>
      <c r="C6728" s="177"/>
      <c r="D6728" s="178"/>
      <c r="E6728" s="177"/>
      <c r="F6728" s="179"/>
    </row>
    <row r="6729" spans="2:6" x14ac:dyDescent="0.25">
      <c r="B6729" s="172">
        <v>6718</v>
      </c>
      <c r="C6729" s="180"/>
      <c r="D6729" s="181"/>
      <c r="E6729" s="180"/>
      <c r="F6729" s="182"/>
    </row>
    <row r="6730" spans="2:6" x14ac:dyDescent="0.25">
      <c r="B6730" s="176">
        <v>6719</v>
      </c>
      <c r="C6730" s="177"/>
      <c r="D6730" s="178"/>
      <c r="E6730" s="177"/>
      <c r="F6730" s="179"/>
    </row>
    <row r="6731" spans="2:6" x14ac:dyDescent="0.25">
      <c r="B6731" s="172">
        <v>6720</v>
      </c>
      <c r="C6731" s="180"/>
      <c r="D6731" s="181"/>
      <c r="E6731" s="180"/>
      <c r="F6731" s="182"/>
    </row>
    <row r="6732" spans="2:6" x14ac:dyDescent="0.25">
      <c r="B6732" s="176">
        <v>6721</v>
      </c>
      <c r="C6732" s="177"/>
      <c r="D6732" s="178"/>
      <c r="E6732" s="177"/>
      <c r="F6732" s="179"/>
    </row>
    <row r="6733" spans="2:6" x14ac:dyDescent="0.25">
      <c r="B6733" s="172">
        <v>6722</v>
      </c>
      <c r="C6733" s="180"/>
      <c r="D6733" s="181"/>
      <c r="E6733" s="180"/>
      <c r="F6733" s="182"/>
    </row>
    <row r="6734" spans="2:6" x14ac:dyDescent="0.25">
      <c r="B6734" s="176">
        <v>6723</v>
      </c>
      <c r="C6734" s="177"/>
      <c r="D6734" s="178"/>
      <c r="E6734" s="177"/>
      <c r="F6734" s="179"/>
    </row>
    <row r="6735" spans="2:6" x14ac:dyDescent="0.25">
      <c r="B6735" s="172">
        <v>6724</v>
      </c>
      <c r="C6735" s="180"/>
      <c r="D6735" s="181"/>
      <c r="E6735" s="180"/>
      <c r="F6735" s="182"/>
    </row>
    <row r="6736" spans="2:6" x14ac:dyDescent="0.25">
      <c r="B6736" s="176">
        <v>6725</v>
      </c>
      <c r="C6736" s="177"/>
      <c r="D6736" s="178"/>
      <c r="E6736" s="177"/>
      <c r="F6736" s="179"/>
    </row>
    <row r="6737" spans="2:6" x14ac:dyDescent="0.25">
      <c r="B6737" s="172">
        <v>6726</v>
      </c>
      <c r="C6737" s="180"/>
      <c r="D6737" s="181"/>
      <c r="E6737" s="180"/>
      <c r="F6737" s="182"/>
    </row>
    <row r="6738" spans="2:6" x14ac:dyDescent="0.25">
      <c r="B6738" s="176">
        <v>6727</v>
      </c>
      <c r="C6738" s="177"/>
      <c r="D6738" s="178"/>
      <c r="E6738" s="177"/>
      <c r="F6738" s="179"/>
    </row>
    <row r="6739" spans="2:6" x14ac:dyDescent="0.25">
      <c r="B6739" s="172">
        <v>6728</v>
      </c>
      <c r="C6739" s="180"/>
      <c r="D6739" s="181"/>
      <c r="E6739" s="180"/>
      <c r="F6739" s="182"/>
    </row>
    <row r="6740" spans="2:6" x14ac:dyDescent="0.25">
      <c r="B6740" s="176">
        <v>6729</v>
      </c>
      <c r="C6740" s="177"/>
      <c r="D6740" s="178"/>
      <c r="E6740" s="177"/>
      <c r="F6740" s="179"/>
    </row>
    <row r="6741" spans="2:6" x14ac:dyDescent="0.25">
      <c r="B6741" s="172">
        <v>6730</v>
      </c>
      <c r="C6741" s="180"/>
      <c r="D6741" s="181"/>
      <c r="E6741" s="180"/>
      <c r="F6741" s="182"/>
    </row>
    <row r="6742" spans="2:6" x14ac:dyDescent="0.25">
      <c r="B6742" s="176">
        <v>6731</v>
      </c>
      <c r="C6742" s="177"/>
      <c r="D6742" s="178"/>
      <c r="E6742" s="177"/>
      <c r="F6742" s="179"/>
    </row>
    <row r="6743" spans="2:6" x14ac:dyDescent="0.25">
      <c r="B6743" s="172">
        <v>6732</v>
      </c>
      <c r="C6743" s="180"/>
      <c r="D6743" s="181"/>
      <c r="E6743" s="180"/>
      <c r="F6743" s="182"/>
    </row>
    <row r="6744" spans="2:6" x14ac:dyDescent="0.25">
      <c r="B6744" s="176">
        <v>6733</v>
      </c>
      <c r="C6744" s="177"/>
      <c r="D6744" s="178"/>
      <c r="E6744" s="177"/>
      <c r="F6744" s="179"/>
    </row>
    <row r="6745" spans="2:6" x14ac:dyDescent="0.25">
      <c r="B6745" s="172">
        <v>6734</v>
      </c>
      <c r="C6745" s="180"/>
      <c r="D6745" s="181"/>
      <c r="E6745" s="180"/>
      <c r="F6745" s="182"/>
    </row>
    <row r="6746" spans="2:6" x14ac:dyDescent="0.25">
      <c r="B6746" s="176">
        <v>6735</v>
      </c>
      <c r="C6746" s="177"/>
      <c r="D6746" s="178"/>
      <c r="E6746" s="177"/>
      <c r="F6746" s="179"/>
    </row>
    <row r="6747" spans="2:6" x14ac:dyDescent="0.25">
      <c r="B6747" s="172">
        <v>6736</v>
      </c>
      <c r="C6747" s="180"/>
      <c r="D6747" s="181"/>
      <c r="E6747" s="180"/>
      <c r="F6747" s="182"/>
    </row>
    <row r="6748" spans="2:6" x14ac:dyDescent="0.25">
      <c r="B6748" s="176">
        <v>6737</v>
      </c>
      <c r="C6748" s="177"/>
      <c r="D6748" s="178"/>
      <c r="E6748" s="177"/>
      <c r="F6748" s="179"/>
    </row>
    <row r="6749" spans="2:6" x14ac:dyDescent="0.25">
      <c r="B6749" s="172">
        <v>6738</v>
      </c>
      <c r="C6749" s="180"/>
      <c r="D6749" s="181"/>
      <c r="E6749" s="180"/>
      <c r="F6749" s="182"/>
    </row>
    <row r="6750" spans="2:6" x14ac:dyDescent="0.25">
      <c r="B6750" s="176">
        <v>6739</v>
      </c>
      <c r="C6750" s="177"/>
      <c r="D6750" s="178"/>
      <c r="E6750" s="177"/>
      <c r="F6750" s="179"/>
    </row>
    <row r="6751" spans="2:6" x14ac:dyDescent="0.25">
      <c r="B6751" s="172">
        <v>6740</v>
      </c>
      <c r="C6751" s="180"/>
      <c r="D6751" s="181"/>
      <c r="E6751" s="180"/>
      <c r="F6751" s="182"/>
    </row>
    <row r="6752" spans="2:6" x14ac:dyDescent="0.25">
      <c r="B6752" s="176">
        <v>6741</v>
      </c>
      <c r="C6752" s="177"/>
      <c r="D6752" s="178"/>
      <c r="E6752" s="177"/>
      <c r="F6752" s="179"/>
    </row>
    <row r="6753" spans="2:6" x14ac:dyDescent="0.25">
      <c r="B6753" s="172">
        <v>6742</v>
      </c>
      <c r="C6753" s="180"/>
      <c r="D6753" s="181"/>
      <c r="E6753" s="180"/>
      <c r="F6753" s="182"/>
    </row>
    <row r="6754" spans="2:6" x14ac:dyDescent="0.25">
      <c r="B6754" s="176">
        <v>6743</v>
      </c>
      <c r="C6754" s="177"/>
      <c r="D6754" s="178"/>
      <c r="E6754" s="177"/>
      <c r="F6754" s="179"/>
    </row>
    <row r="6755" spans="2:6" x14ac:dyDescent="0.25">
      <c r="B6755" s="172">
        <v>6744</v>
      </c>
      <c r="C6755" s="180"/>
      <c r="D6755" s="181"/>
      <c r="E6755" s="180"/>
      <c r="F6755" s="182"/>
    </row>
    <row r="6756" spans="2:6" x14ac:dyDescent="0.25">
      <c r="B6756" s="176">
        <v>6745</v>
      </c>
      <c r="C6756" s="177"/>
      <c r="D6756" s="178"/>
      <c r="E6756" s="177"/>
      <c r="F6756" s="179"/>
    </row>
    <row r="6757" spans="2:6" x14ac:dyDescent="0.25">
      <c r="B6757" s="172">
        <v>6746</v>
      </c>
      <c r="C6757" s="180"/>
      <c r="D6757" s="181"/>
      <c r="E6757" s="180"/>
      <c r="F6757" s="182"/>
    </row>
    <row r="6758" spans="2:6" x14ac:dyDescent="0.25">
      <c r="B6758" s="176">
        <v>6747</v>
      </c>
      <c r="C6758" s="177"/>
      <c r="D6758" s="178"/>
      <c r="E6758" s="177"/>
      <c r="F6758" s="179"/>
    </row>
    <row r="6759" spans="2:6" x14ac:dyDescent="0.25">
      <c r="B6759" s="172">
        <v>6748</v>
      </c>
      <c r="C6759" s="180"/>
      <c r="D6759" s="181"/>
      <c r="E6759" s="180"/>
      <c r="F6759" s="182"/>
    </row>
    <row r="6760" spans="2:6" x14ac:dyDescent="0.25">
      <c r="B6760" s="176">
        <v>6749</v>
      </c>
      <c r="C6760" s="177"/>
      <c r="D6760" s="178"/>
      <c r="E6760" s="177"/>
      <c r="F6760" s="179"/>
    </row>
    <row r="6761" spans="2:6" x14ac:dyDescent="0.25">
      <c r="B6761" s="172">
        <v>6750</v>
      </c>
      <c r="C6761" s="180"/>
      <c r="D6761" s="181"/>
      <c r="E6761" s="180"/>
      <c r="F6761" s="182"/>
    </row>
    <row r="6762" spans="2:6" x14ac:dyDescent="0.25">
      <c r="B6762" s="176">
        <v>6751</v>
      </c>
      <c r="C6762" s="177"/>
      <c r="D6762" s="178"/>
      <c r="E6762" s="177"/>
      <c r="F6762" s="179"/>
    </row>
    <row r="6763" spans="2:6" x14ac:dyDescent="0.25">
      <c r="B6763" s="172">
        <v>6752</v>
      </c>
      <c r="C6763" s="180"/>
      <c r="D6763" s="181"/>
      <c r="E6763" s="180"/>
      <c r="F6763" s="182"/>
    </row>
    <row r="6764" spans="2:6" x14ac:dyDescent="0.25">
      <c r="B6764" s="176">
        <v>6753</v>
      </c>
      <c r="C6764" s="177"/>
      <c r="D6764" s="178"/>
      <c r="E6764" s="177"/>
      <c r="F6764" s="179"/>
    </row>
    <row r="6765" spans="2:6" x14ac:dyDescent="0.25">
      <c r="B6765" s="172">
        <v>6754</v>
      </c>
      <c r="C6765" s="180"/>
      <c r="D6765" s="181"/>
      <c r="E6765" s="180"/>
      <c r="F6765" s="182"/>
    </row>
    <row r="6766" spans="2:6" x14ac:dyDescent="0.25">
      <c r="B6766" s="176">
        <v>6755</v>
      </c>
      <c r="C6766" s="177"/>
      <c r="D6766" s="178"/>
      <c r="E6766" s="177"/>
      <c r="F6766" s="179"/>
    </row>
    <row r="6767" spans="2:6" x14ac:dyDescent="0.25">
      <c r="B6767" s="172">
        <v>6756</v>
      </c>
      <c r="C6767" s="180"/>
      <c r="D6767" s="181"/>
      <c r="E6767" s="180"/>
      <c r="F6767" s="182"/>
    </row>
    <row r="6768" spans="2:6" x14ac:dyDescent="0.25">
      <c r="B6768" s="176">
        <v>6757</v>
      </c>
      <c r="C6768" s="177"/>
      <c r="D6768" s="178"/>
      <c r="E6768" s="177"/>
      <c r="F6768" s="179"/>
    </row>
    <row r="6769" spans="2:6" x14ac:dyDescent="0.25">
      <c r="B6769" s="172">
        <v>6758</v>
      </c>
      <c r="C6769" s="180"/>
      <c r="D6769" s="181"/>
      <c r="E6769" s="180"/>
      <c r="F6769" s="182"/>
    </row>
    <row r="6770" spans="2:6" x14ac:dyDescent="0.25">
      <c r="B6770" s="176">
        <v>6759</v>
      </c>
      <c r="C6770" s="177"/>
      <c r="D6770" s="178"/>
      <c r="E6770" s="177"/>
      <c r="F6770" s="179"/>
    </row>
    <row r="6771" spans="2:6" x14ac:dyDescent="0.25">
      <c r="B6771" s="172">
        <v>6760</v>
      </c>
      <c r="C6771" s="180"/>
      <c r="D6771" s="181"/>
      <c r="E6771" s="180"/>
      <c r="F6771" s="182"/>
    </row>
    <row r="6772" spans="2:6" x14ac:dyDescent="0.25">
      <c r="B6772" s="176">
        <v>6761</v>
      </c>
      <c r="C6772" s="177"/>
      <c r="D6772" s="178"/>
      <c r="E6772" s="177"/>
      <c r="F6772" s="179"/>
    </row>
    <row r="6773" spans="2:6" x14ac:dyDescent="0.25">
      <c r="B6773" s="172">
        <v>6762</v>
      </c>
      <c r="C6773" s="180"/>
      <c r="D6773" s="181"/>
      <c r="E6773" s="180"/>
      <c r="F6773" s="182"/>
    </row>
    <row r="6774" spans="2:6" x14ac:dyDescent="0.25">
      <c r="B6774" s="176">
        <v>6763</v>
      </c>
      <c r="C6774" s="177"/>
      <c r="D6774" s="178"/>
      <c r="E6774" s="177"/>
      <c r="F6774" s="179"/>
    </row>
    <row r="6775" spans="2:6" x14ac:dyDescent="0.25">
      <c r="B6775" s="172">
        <v>6764</v>
      </c>
      <c r="C6775" s="180"/>
      <c r="D6775" s="181"/>
      <c r="E6775" s="180"/>
      <c r="F6775" s="182"/>
    </row>
    <row r="6776" spans="2:6" x14ac:dyDescent="0.25">
      <c r="B6776" s="176">
        <v>6765</v>
      </c>
      <c r="C6776" s="177"/>
      <c r="D6776" s="178"/>
      <c r="E6776" s="177"/>
      <c r="F6776" s="179"/>
    </row>
    <row r="6777" spans="2:6" x14ac:dyDescent="0.25">
      <c r="B6777" s="172">
        <v>6766</v>
      </c>
      <c r="C6777" s="180"/>
      <c r="D6777" s="181"/>
      <c r="E6777" s="180"/>
      <c r="F6777" s="182"/>
    </row>
    <row r="6778" spans="2:6" x14ac:dyDescent="0.25">
      <c r="B6778" s="176">
        <v>6767</v>
      </c>
      <c r="C6778" s="177"/>
      <c r="D6778" s="178"/>
      <c r="E6778" s="177"/>
      <c r="F6778" s="179"/>
    </row>
    <row r="6779" spans="2:6" x14ac:dyDescent="0.25">
      <c r="B6779" s="172">
        <v>6768</v>
      </c>
      <c r="C6779" s="180"/>
      <c r="D6779" s="181"/>
      <c r="E6779" s="180"/>
      <c r="F6779" s="182"/>
    </row>
    <row r="6780" spans="2:6" x14ac:dyDescent="0.25">
      <c r="B6780" s="176">
        <v>6769</v>
      </c>
      <c r="C6780" s="177"/>
      <c r="D6780" s="178"/>
      <c r="E6780" s="177"/>
      <c r="F6780" s="179"/>
    </row>
    <row r="6781" spans="2:6" x14ac:dyDescent="0.25">
      <c r="B6781" s="172">
        <v>6770</v>
      </c>
      <c r="C6781" s="180"/>
      <c r="D6781" s="181"/>
      <c r="E6781" s="180"/>
      <c r="F6781" s="182"/>
    </row>
    <row r="6782" spans="2:6" x14ac:dyDescent="0.25">
      <c r="B6782" s="176">
        <v>6771</v>
      </c>
      <c r="C6782" s="177"/>
      <c r="D6782" s="178"/>
      <c r="E6782" s="177"/>
      <c r="F6782" s="179"/>
    </row>
    <row r="6783" spans="2:6" x14ac:dyDescent="0.25">
      <c r="B6783" s="172">
        <v>6772</v>
      </c>
      <c r="C6783" s="180"/>
      <c r="D6783" s="181"/>
      <c r="E6783" s="180"/>
      <c r="F6783" s="182"/>
    </row>
    <row r="6784" spans="2:6" x14ac:dyDescent="0.25">
      <c r="B6784" s="176">
        <v>6773</v>
      </c>
      <c r="C6784" s="177"/>
      <c r="D6784" s="178"/>
      <c r="E6784" s="177"/>
      <c r="F6784" s="179"/>
    </row>
    <row r="6785" spans="2:6" x14ac:dyDescent="0.25">
      <c r="B6785" s="172">
        <v>6774</v>
      </c>
      <c r="C6785" s="180"/>
      <c r="D6785" s="181"/>
      <c r="E6785" s="180"/>
      <c r="F6785" s="182"/>
    </row>
    <row r="6786" spans="2:6" x14ac:dyDescent="0.25">
      <c r="B6786" s="176">
        <v>6775</v>
      </c>
      <c r="C6786" s="177"/>
      <c r="D6786" s="178"/>
      <c r="E6786" s="177"/>
      <c r="F6786" s="179"/>
    </row>
    <row r="6787" spans="2:6" x14ac:dyDescent="0.25">
      <c r="B6787" s="172">
        <v>6776</v>
      </c>
      <c r="C6787" s="180"/>
      <c r="D6787" s="181"/>
      <c r="E6787" s="180"/>
      <c r="F6787" s="182"/>
    </row>
    <row r="6788" spans="2:6" x14ac:dyDescent="0.25">
      <c r="B6788" s="176">
        <v>6777</v>
      </c>
      <c r="C6788" s="177"/>
      <c r="D6788" s="178"/>
      <c r="E6788" s="177"/>
      <c r="F6788" s="179"/>
    </row>
    <row r="6789" spans="2:6" x14ac:dyDescent="0.25">
      <c r="B6789" s="172">
        <v>6778</v>
      </c>
      <c r="C6789" s="180"/>
      <c r="D6789" s="181"/>
      <c r="E6789" s="180"/>
      <c r="F6789" s="182"/>
    </row>
    <row r="6790" spans="2:6" x14ac:dyDescent="0.25">
      <c r="B6790" s="176">
        <v>6779</v>
      </c>
      <c r="C6790" s="177"/>
      <c r="D6790" s="178"/>
      <c r="E6790" s="177"/>
      <c r="F6790" s="179"/>
    </row>
    <row r="6791" spans="2:6" x14ac:dyDescent="0.25">
      <c r="B6791" s="172">
        <v>6780</v>
      </c>
      <c r="C6791" s="180"/>
      <c r="D6791" s="181"/>
      <c r="E6791" s="180"/>
      <c r="F6791" s="182"/>
    </row>
    <row r="6792" spans="2:6" x14ac:dyDescent="0.25">
      <c r="B6792" s="176">
        <v>6781</v>
      </c>
      <c r="C6792" s="177"/>
      <c r="D6792" s="178"/>
      <c r="E6792" s="177"/>
      <c r="F6792" s="179"/>
    </row>
    <row r="6793" spans="2:6" x14ac:dyDescent="0.25">
      <c r="B6793" s="172">
        <v>6782</v>
      </c>
      <c r="C6793" s="180"/>
      <c r="D6793" s="181"/>
      <c r="E6793" s="180"/>
      <c r="F6793" s="182"/>
    </row>
    <row r="6794" spans="2:6" x14ac:dyDescent="0.25">
      <c r="B6794" s="176">
        <v>6783</v>
      </c>
      <c r="C6794" s="177"/>
      <c r="D6794" s="178"/>
      <c r="E6794" s="177"/>
      <c r="F6794" s="179"/>
    </row>
    <row r="6795" spans="2:6" x14ac:dyDescent="0.25">
      <c r="B6795" s="172">
        <v>6784</v>
      </c>
      <c r="C6795" s="180"/>
      <c r="D6795" s="181"/>
      <c r="E6795" s="180"/>
      <c r="F6795" s="182"/>
    </row>
    <row r="6796" spans="2:6" x14ac:dyDescent="0.25">
      <c r="B6796" s="176">
        <v>6785</v>
      </c>
      <c r="C6796" s="177"/>
      <c r="D6796" s="178"/>
      <c r="E6796" s="177"/>
      <c r="F6796" s="179"/>
    </row>
    <row r="6797" spans="2:6" x14ac:dyDescent="0.25">
      <c r="B6797" s="172">
        <v>6786</v>
      </c>
      <c r="C6797" s="180"/>
      <c r="D6797" s="181"/>
      <c r="E6797" s="180"/>
      <c r="F6797" s="182"/>
    </row>
    <row r="6798" spans="2:6" x14ac:dyDescent="0.25">
      <c r="B6798" s="176">
        <v>6787</v>
      </c>
      <c r="C6798" s="177"/>
      <c r="D6798" s="178"/>
      <c r="E6798" s="177"/>
      <c r="F6798" s="179"/>
    </row>
    <row r="6799" spans="2:6" x14ac:dyDescent="0.25">
      <c r="B6799" s="172">
        <v>6788</v>
      </c>
      <c r="C6799" s="180"/>
      <c r="D6799" s="181"/>
      <c r="E6799" s="180"/>
      <c r="F6799" s="182"/>
    </row>
    <row r="6800" spans="2:6" x14ac:dyDescent="0.25">
      <c r="B6800" s="176">
        <v>6789</v>
      </c>
      <c r="C6800" s="177"/>
      <c r="D6800" s="178"/>
      <c r="E6800" s="177"/>
      <c r="F6800" s="179"/>
    </row>
    <row r="6801" spans="2:6" x14ac:dyDescent="0.25">
      <c r="B6801" s="172">
        <v>6790</v>
      </c>
      <c r="C6801" s="180"/>
      <c r="D6801" s="181"/>
      <c r="E6801" s="180"/>
      <c r="F6801" s="182"/>
    </row>
    <row r="6802" spans="2:6" x14ac:dyDescent="0.25">
      <c r="B6802" s="176">
        <v>6791</v>
      </c>
      <c r="C6802" s="177"/>
      <c r="D6802" s="178"/>
      <c r="E6802" s="177"/>
      <c r="F6802" s="179"/>
    </row>
    <row r="6803" spans="2:6" x14ac:dyDescent="0.25">
      <c r="B6803" s="172">
        <v>6792</v>
      </c>
      <c r="C6803" s="180"/>
      <c r="D6803" s="181"/>
      <c r="E6803" s="180"/>
      <c r="F6803" s="182"/>
    </row>
    <row r="6804" spans="2:6" x14ac:dyDescent="0.25">
      <c r="B6804" s="176">
        <v>6793</v>
      </c>
      <c r="C6804" s="177"/>
      <c r="D6804" s="178"/>
      <c r="E6804" s="177"/>
      <c r="F6804" s="179"/>
    </row>
    <row r="6805" spans="2:6" x14ac:dyDescent="0.25">
      <c r="B6805" s="172">
        <v>6794</v>
      </c>
      <c r="C6805" s="180"/>
      <c r="D6805" s="181"/>
      <c r="E6805" s="180"/>
      <c r="F6805" s="182"/>
    </row>
    <row r="6806" spans="2:6" x14ac:dyDescent="0.25">
      <c r="B6806" s="176">
        <v>6795</v>
      </c>
      <c r="C6806" s="177"/>
      <c r="D6806" s="178"/>
      <c r="E6806" s="177"/>
      <c r="F6806" s="179"/>
    </row>
    <row r="6807" spans="2:6" x14ac:dyDescent="0.25">
      <c r="B6807" s="172">
        <v>6796</v>
      </c>
      <c r="C6807" s="180"/>
      <c r="D6807" s="181"/>
      <c r="E6807" s="180"/>
      <c r="F6807" s="182"/>
    </row>
    <row r="6808" spans="2:6" x14ac:dyDescent="0.25">
      <c r="B6808" s="176">
        <v>6797</v>
      </c>
      <c r="C6808" s="177"/>
      <c r="D6808" s="178"/>
      <c r="E6808" s="177"/>
      <c r="F6808" s="179"/>
    </row>
    <row r="6809" spans="2:6" x14ac:dyDescent="0.25">
      <c r="B6809" s="172">
        <v>6798</v>
      </c>
      <c r="C6809" s="180"/>
      <c r="D6809" s="181"/>
      <c r="E6809" s="180"/>
      <c r="F6809" s="182"/>
    </row>
    <row r="6810" spans="2:6" x14ac:dyDescent="0.25">
      <c r="B6810" s="176">
        <v>6799</v>
      </c>
      <c r="C6810" s="177"/>
      <c r="D6810" s="178"/>
      <c r="E6810" s="177"/>
      <c r="F6810" s="179"/>
    </row>
    <row r="6811" spans="2:6" x14ac:dyDescent="0.25">
      <c r="B6811" s="172">
        <v>6800</v>
      </c>
      <c r="C6811" s="180"/>
      <c r="D6811" s="181"/>
      <c r="E6811" s="180"/>
      <c r="F6811" s="182"/>
    </row>
    <row r="6812" spans="2:6" x14ac:dyDescent="0.25">
      <c r="B6812" s="176">
        <v>6801</v>
      </c>
      <c r="C6812" s="177"/>
      <c r="D6812" s="178"/>
      <c r="E6812" s="177"/>
      <c r="F6812" s="179"/>
    </row>
    <row r="6813" spans="2:6" x14ac:dyDescent="0.25">
      <c r="B6813" s="172">
        <v>6802</v>
      </c>
      <c r="C6813" s="180"/>
      <c r="D6813" s="181"/>
      <c r="E6813" s="180"/>
      <c r="F6813" s="182"/>
    </row>
    <row r="6814" spans="2:6" x14ac:dyDescent="0.25">
      <c r="B6814" s="176">
        <v>6803</v>
      </c>
      <c r="C6814" s="177"/>
      <c r="D6814" s="178"/>
      <c r="E6814" s="177"/>
      <c r="F6814" s="179"/>
    </row>
    <row r="6815" spans="2:6" x14ac:dyDescent="0.25">
      <c r="B6815" s="172">
        <v>6804</v>
      </c>
      <c r="C6815" s="180"/>
      <c r="D6815" s="181"/>
      <c r="E6815" s="180"/>
      <c r="F6815" s="182"/>
    </row>
    <row r="6816" spans="2:6" x14ac:dyDescent="0.25">
      <c r="B6816" s="176">
        <v>6805</v>
      </c>
      <c r="C6816" s="177"/>
      <c r="D6816" s="178"/>
      <c r="E6816" s="177"/>
      <c r="F6816" s="179"/>
    </row>
    <row r="6817" spans="2:6" x14ac:dyDescent="0.25">
      <c r="B6817" s="172">
        <v>6806</v>
      </c>
      <c r="C6817" s="180"/>
      <c r="D6817" s="181"/>
      <c r="E6817" s="180"/>
      <c r="F6817" s="182"/>
    </row>
    <row r="6818" spans="2:6" x14ac:dyDescent="0.25">
      <c r="B6818" s="176">
        <v>6807</v>
      </c>
      <c r="C6818" s="177"/>
      <c r="D6818" s="178"/>
      <c r="E6818" s="177"/>
      <c r="F6818" s="179"/>
    </row>
    <row r="6819" spans="2:6" x14ac:dyDescent="0.25">
      <c r="B6819" s="172">
        <v>6808</v>
      </c>
      <c r="C6819" s="180"/>
      <c r="D6819" s="181"/>
      <c r="E6819" s="180"/>
      <c r="F6819" s="182"/>
    </row>
    <row r="6820" spans="2:6" x14ac:dyDescent="0.25">
      <c r="B6820" s="176">
        <v>6809</v>
      </c>
      <c r="C6820" s="177"/>
      <c r="D6820" s="178"/>
      <c r="E6820" s="177"/>
      <c r="F6820" s="179"/>
    </row>
    <row r="6821" spans="2:6" x14ac:dyDescent="0.25">
      <c r="B6821" s="172">
        <v>6810</v>
      </c>
      <c r="C6821" s="180"/>
      <c r="D6821" s="181"/>
      <c r="E6821" s="180"/>
      <c r="F6821" s="182"/>
    </row>
    <row r="6822" spans="2:6" x14ac:dyDescent="0.25">
      <c r="B6822" s="176">
        <v>6811</v>
      </c>
      <c r="C6822" s="177"/>
      <c r="D6822" s="178"/>
      <c r="E6822" s="177"/>
      <c r="F6822" s="179"/>
    </row>
    <row r="6823" spans="2:6" x14ac:dyDescent="0.25">
      <c r="B6823" s="172">
        <v>6812</v>
      </c>
      <c r="C6823" s="180"/>
      <c r="D6823" s="181"/>
      <c r="E6823" s="180"/>
      <c r="F6823" s="182"/>
    </row>
    <row r="6824" spans="2:6" x14ac:dyDescent="0.25">
      <c r="B6824" s="176">
        <v>6813</v>
      </c>
      <c r="C6824" s="177"/>
      <c r="D6824" s="178"/>
      <c r="E6824" s="177"/>
      <c r="F6824" s="179"/>
    </row>
    <row r="6825" spans="2:6" x14ac:dyDescent="0.25">
      <c r="B6825" s="172">
        <v>6814</v>
      </c>
      <c r="C6825" s="180"/>
      <c r="D6825" s="181"/>
      <c r="E6825" s="180"/>
      <c r="F6825" s="182"/>
    </row>
    <row r="6826" spans="2:6" x14ac:dyDescent="0.25">
      <c r="B6826" s="176">
        <v>6815</v>
      </c>
      <c r="C6826" s="177"/>
      <c r="D6826" s="178"/>
      <c r="E6826" s="177"/>
      <c r="F6826" s="179"/>
    </row>
    <row r="6827" spans="2:6" x14ac:dyDescent="0.25">
      <c r="B6827" s="172">
        <v>6816</v>
      </c>
      <c r="C6827" s="180"/>
      <c r="D6827" s="181"/>
      <c r="E6827" s="180"/>
      <c r="F6827" s="182"/>
    </row>
    <row r="6828" spans="2:6" x14ac:dyDescent="0.25">
      <c r="B6828" s="176">
        <v>6817</v>
      </c>
      <c r="C6828" s="177"/>
      <c r="D6828" s="178"/>
      <c r="E6828" s="177"/>
      <c r="F6828" s="179"/>
    </row>
    <row r="6829" spans="2:6" x14ac:dyDescent="0.25">
      <c r="B6829" s="172">
        <v>6818</v>
      </c>
      <c r="C6829" s="180"/>
      <c r="D6829" s="181"/>
      <c r="E6829" s="180"/>
      <c r="F6829" s="182"/>
    </row>
    <row r="6830" spans="2:6" x14ac:dyDescent="0.25">
      <c r="B6830" s="176">
        <v>6819</v>
      </c>
      <c r="C6830" s="177"/>
      <c r="D6830" s="178"/>
      <c r="E6830" s="177"/>
      <c r="F6830" s="179"/>
    </row>
    <row r="6831" spans="2:6" x14ac:dyDescent="0.25">
      <c r="B6831" s="172">
        <v>6820</v>
      </c>
      <c r="C6831" s="180"/>
      <c r="D6831" s="181"/>
      <c r="E6831" s="180"/>
      <c r="F6831" s="182"/>
    </row>
    <row r="6832" spans="2:6" x14ac:dyDescent="0.25">
      <c r="B6832" s="176">
        <v>6821</v>
      </c>
      <c r="C6832" s="177"/>
      <c r="D6832" s="178"/>
      <c r="E6832" s="177"/>
      <c r="F6832" s="179"/>
    </row>
    <row r="6833" spans="2:6" x14ac:dyDescent="0.25">
      <c r="B6833" s="172">
        <v>6822</v>
      </c>
      <c r="C6833" s="180"/>
      <c r="D6833" s="181"/>
      <c r="E6833" s="180"/>
      <c r="F6833" s="182"/>
    </row>
    <row r="6834" spans="2:6" x14ac:dyDescent="0.25">
      <c r="B6834" s="176">
        <v>6823</v>
      </c>
      <c r="C6834" s="177"/>
      <c r="D6834" s="178"/>
      <c r="E6834" s="177"/>
      <c r="F6834" s="179"/>
    </row>
    <row r="6835" spans="2:6" x14ac:dyDescent="0.25">
      <c r="B6835" s="172">
        <v>6824</v>
      </c>
      <c r="C6835" s="180"/>
      <c r="D6835" s="181"/>
      <c r="E6835" s="180"/>
      <c r="F6835" s="182"/>
    </row>
    <row r="6836" spans="2:6" x14ac:dyDescent="0.25">
      <c r="B6836" s="176">
        <v>6825</v>
      </c>
      <c r="C6836" s="177"/>
      <c r="D6836" s="178"/>
      <c r="E6836" s="177"/>
      <c r="F6836" s="179"/>
    </row>
    <row r="6837" spans="2:6" x14ac:dyDescent="0.25">
      <c r="B6837" s="172">
        <v>6826</v>
      </c>
      <c r="C6837" s="180"/>
      <c r="D6837" s="181"/>
      <c r="E6837" s="180"/>
      <c r="F6837" s="182"/>
    </row>
    <row r="6838" spans="2:6" x14ac:dyDescent="0.25">
      <c r="B6838" s="176">
        <v>6827</v>
      </c>
      <c r="C6838" s="177"/>
      <c r="D6838" s="178"/>
      <c r="E6838" s="177"/>
      <c r="F6838" s="179"/>
    </row>
    <row r="6839" spans="2:6" x14ac:dyDescent="0.25">
      <c r="B6839" s="172">
        <v>6828</v>
      </c>
      <c r="C6839" s="180"/>
      <c r="D6839" s="181"/>
      <c r="E6839" s="180"/>
      <c r="F6839" s="182"/>
    </row>
    <row r="6840" spans="2:6" x14ac:dyDescent="0.25">
      <c r="B6840" s="176">
        <v>6829</v>
      </c>
      <c r="C6840" s="177"/>
      <c r="D6840" s="178"/>
      <c r="E6840" s="177"/>
      <c r="F6840" s="179"/>
    </row>
    <row r="6841" spans="2:6" x14ac:dyDescent="0.25">
      <c r="B6841" s="172">
        <v>6830</v>
      </c>
      <c r="C6841" s="180"/>
      <c r="D6841" s="181"/>
      <c r="E6841" s="180"/>
      <c r="F6841" s="182"/>
    </row>
    <row r="6842" spans="2:6" x14ac:dyDescent="0.25">
      <c r="B6842" s="176">
        <v>6831</v>
      </c>
      <c r="C6842" s="177"/>
      <c r="D6842" s="178"/>
      <c r="E6842" s="177"/>
      <c r="F6842" s="179"/>
    </row>
    <row r="6843" spans="2:6" x14ac:dyDescent="0.25">
      <c r="B6843" s="172">
        <v>6832</v>
      </c>
      <c r="C6843" s="180"/>
      <c r="D6843" s="181"/>
      <c r="E6843" s="180"/>
      <c r="F6843" s="182"/>
    </row>
    <row r="6844" spans="2:6" x14ac:dyDescent="0.25">
      <c r="B6844" s="176">
        <v>6833</v>
      </c>
      <c r="C6844" s="177"/>
      <c r="D6844" s="178"/>
      <c r="E6844" s="177"/>
      <c r="F6844" s="179"/>
    </row>
    <row r="6845" spans="2:6" x14ac:dyDescent="0.25">
      <c r="B6845" s="172">
        <v>6834</v>
      </c>
      <c r="C6845" s="180"/>
      <c r="D6845" s="181"/>
      <c r="E6845" s="180"/>
      <c r="F6845" s="182"/>
    </row>
    <row r="6846" spans="2:6" x14ac:dyDescent="0.25">
      <c r="B6846" s="176">
        <v>6835</v>
      </c>
      <c r="C6846" s="177"/>
      <c r="D6846" s="178"/>
      <c r="E6846" s="177"/>
      <c r="F6846" s="179"/>
    </row>
    <row r="6847" spans="2:6" x14ac:dyDescent="0.25">
      <c r="B6847" s="172">
        <v>6836</v>
      </c>
      <c r="C6847" s="180"/>
      <c r="D6847" s="181"/>
      <c r="E6847" s="180"/>
      <c r="F6847" s="182"/>
    </row>
    <row r="6848" spans="2:6" x14ac:dyDescent="0.25">
      <c r="B6848" s="176">
        <v>6837</v>
      </c>
      <c r="C6848" s="177"/>
      <c r="D6848" s="178"/>
      <c r="E6848" s="177"/>
      <c r="F6848" s="179"/>
    </row>
    <row r="6849" spans="2:6" x14ac:dyDescent="0.25">
      <c r="B6849" s="172">
        <v>6838</v>
      </c>
      <c r="C6849" s="180"/>
      <c r="D6849" s="181"/>
      <c r="E6849" s="180"/>
      <c r="F6849" s="182"/>
    </row>
    <row r="6850" spans="2:6" x14ac:dyDescent="0.25">
      <c r="B6850" s="176">
        <v>6839</v>
      </c>
      <c r="C6850" s="177"/>
      <c r="D6850" s="178"/>
      <c r="E6850" s="177"/>
      <c r="F6850" s="179"/>
    </row>
    <row r="6851" spans="2:6" x14ac:dyDescent="0.25">
      <c r="B6851" s="172">
        <v>6840</v>
      </c>
      <c r="C6851" s="180"/>
      <c r="D6851" s="181"/>
      <c r="E6851" s="180"/>
      <c r="F6851" s="182"/>
    </row>
    <row r="6852" spans="2:6" x14ac:dyDescent="0.25">
      <c r="B6852" s="176">
        <v>6841</v>
      </c>
      <c r="C6852" s="177"/>
      <c r="D6852" s="178"/>
      <c r="E6852" s="177"/>
      <c r="F6852" s="179"/>
    </row>
    <row r="6853" spans="2:6" x14ac:dyDescent="0.25">
      <c r="B6853" s="172">
        <v>6842</v>
      </c>
      <c r="C6853" s="180"/>
      <c r="D6853" s="181"/>
      <c r="E6853" s="180"/>
      <c r="F6853" s="182"/>
    </row>
    <row r="6854" spans="2:6" x14ac:dyDescent="0.25">
      <c r="B6854" s="176">
        <v>6843</v>
      </c>
      <c r="C6854" s="177"/>
      <c r="D6854" s="178"/>
      <c r="E6854" s="177"/>
      <c r="F6854" s="179"/>
    </row>
    <row r="6855" spans="2:6" x14ac:dyDescent="0.25">
      <c r="B6855" s="172">
        <v>6844</v>
      </c>
      <c r="C6855" s="180"/>
      <c r="D6855" s="181"/>
      <c r="E6855" s="180"/>
      <c r="F6855" s="182"/>
    </row>
    <row r="6856" spans="2:6" x14ac:dyDescent="0.25">
      <c r="B6856" s="176">
        <v>6845</v>
      </c>
      <c r="C6856" s="177"/>
      <c r="D6856" s="178"/>
      <c r="E6856" s="177"/>
      <c r="F6856" s="179"/>
    </row>
    <row r="6857" spans="2:6" x14ac:dyDescent="0.25">
      <c r="B6857" s="172">
        <v>6846</v>
      </c>
      <c r="C6857" s="180"/>
      <c r="D6857" s="181"/>
      <c r="E6857" s="180"/>
      <c r="F6857" s="182"/>
    </row>
    <row r="6858" spans="2:6" x14ac:dyDescent="0.25">
      <c r="B6858" s="176">
        <v>6847</v>
      </c>
      <c r="C6858" s="177"/>
      <c r="D6858" s="178"/>
      <c r="E6858" s="177"/>
      <c r="F6858" s="179"/>
    </row>
    <row r="6859" spans="2:6" x14ac:dyDescent="0.25">
      <c r="B6859" s="172">
        <v>6848</v>
      </c>
      <c r="C6859" s="180"/>
      <c r="D6859" s="181"/>
      <c r="E6859" s="180"/>
      <c r="F6859" s="182"/>
    </row>
    <row r="6860" spans="2:6" x14ac:dyDescent="0.25">
      <c r="B6860" s="176">
        <v>6849</v>
      </c>
      <c r="C6860" s="177"/>
      <c r="D6860" s="178"/>
      <c r="E6860" s="177"/>
      <c r="F6860" s="179"/>
    </row>
    <row r="6861" spans="2:6" x14ac:dyDescent="0.25">
      <c r="B6861" s="172">
        <v>6850</v>
      </c>
      <c r="C6861" s="180"/>
      <c r="D6861" s="181"/>
      <c r="E6861" s="180"/>
      <c r="F6861" s="182"/>
    </row>
    <row r="6862" spans="2:6" x14ac:dyDescent="0.25">
      <c r="B6862" s="176">
        <v>6851</v>
      </c>
      <c r="C6862" s="177"/>
      <c r="D6862" s="178"/>
      <c r="E6862" s="177"/>
      <c r="F6862" s="179"/>
    </row>
    <row r="6863" spans="2:6" x14ac:dyDescent="0.25">
      <c r="B6863" s="172">
        <v>6852</v>
      </c>
      <c r="C6863" s="180"/>
      <c r="D6863" s="181"/>
      <c r="E6863" s="180"/>
      <c r="F6863" s="182"/>
    </row>
    <row r="6864" spans="2:6" x14ac:dyDescent="0.25">
      <c r="B6864" s="176">
        <v>6853</v>
      </c>
      <c r="C6864" s="177"/>
      <c r="D6864" s="178"/>
      <c r="E6864" s="177"/>
      <c r="F6864" s="179"/>
    </row>
    <row r="6865" spans="2:6" x14ac:dyDescent="0.25">
      <c r="B6865" s="172">
        <v>6854</v>
      </c>
      <c r="C6865" s="180"/>
      <c r="D6865" s="181"/>
      <c r="E6865" s="180"/>
      <c r="F6865" s="182"/>
    </row>
    <row r="6866" spans="2:6" x14ac:dyDescent="0.25">
      <c r="B6866" s="176">
        <v>6855</v>
      </c>
      <c r="C6866" s="177"/>
      <c r="D6866" s="178"/>
      <c r="E6866" s="177"/>
      <c r="F6866" s="179"/>
    </row>
    <row r="6867" spans="2:6" x14ac:dyDescent="0.25">
      <c r="B6867" s="172">
        <v>6856</v>
      </c>
      <c r="C6867" s="180"/>
      <c r="D6867" s="181"/>
      <c r="E6867" s="180"/>
      <c r="F6867" s="182"/>
    </row>
    <row r="6868" spans="2:6" x14ac:dyDescent="0.25">
      <c r="B6868" s="176">
        <v>6857</v>
      </c>
      <c r="C6868" s="177"/>
      <c r="D6868" s="178"/>
      <c r="E6868" s="177"/>
      <c r="F6868" s="179"/>
    </row>
    <row r="6869" spans="2:6" x14ac:dyDescent="0.25">
      <c r="B6869" s="172">
        <v>6858</v>
      </c>
      <c r="C6869" s="180"/>
      <c r="D6869" s="181"/>
      <c r="E6869" s="180"/>
      <c r="F6869" s="182"/>
    </row>
    <row r="6870" spans="2:6" x14ac:dyDescent="0.25">
      <c r="B6870" s="176">
        <v>6859</v>
      </c>
      <c r="C6870" s="177"/>
      <c r="D6870" s="178"/>
      <c r="E6870" s="177"/>
      <c r="F6870" s="179"/>
    </row>
    <row r="6871" spans="2:6" x14ac:dyDescent="0.25">
      <c r="B6871" s="172">
        <v>6860</v>
      </c>
      <c r="C6871" s="180"/>
      <c r="D6871" s="181"/>
      <c r="E6871" s="180"/>
      <c r="F6871" s="182"/>
    </row>
    <row r="6872" spans="2:6" x14ac:dyDescent="0.25">
      <c r="B6872" s="176">
        <v>6861</v>
      </c>
      <c r="C6872" s="177"/>
      <c r="D6872" s="178"/>
      <c r="E6872" s="177"/>
      <c r="F6872" s="179"/>
    </row>
    <row r="6873" spans="2:6" x14ac:dyDescent="0.25">
      <c r="B6873" s="172">
        <v>6862</v>
      </c>
      <c r="C6873" s="180"/>
      <c r="D6873" s="181"/>
      <c r="E6873" s="180"/>
      <c r="F6873" s="182"/>
    </row>
    <row r="6874" spans="2:6" x14ac:dyDescent="0.25">
      <c r="B6874" s="176">
        <v>6863</v>
      </c>
      <c r="C6874" s="177"/>
      <c r="D6874" s="178"/>
      <c r="E6874" s="177"/>
      <c r="F6874" s="179"/>
    </row>
    <row r="6875" spans="2:6" x14ac:dyDescent="0.25">
      <c r="B6875" s="172">
        <v>6864</v>
      </c>
      <c r="C6875" s="180"/>
      <c r="D6875" s="181"/>
      <c r="E6875" s="180"/>
      <c r="F6875" s="182"/>
    </row>
    <row r="6876" spans="2:6" x14ac:dyDescent="0.25">
      <c r="B6876" s="176">
        <v>6865</v>
      </c>
      <c r="C6876" s="177"/>
      <c r="D6876" s="178"/>
      <c r="E6876" s="177"/>
      <c r="F6876" s="179"/>
    </row>
    <row r="6877" spans="2:6" x14ac:dyDescent="0.25">
      <c r="B6877" s="172">
        <v>6866</v>
      </c>
      <c r="C6877" s="180"/>
      <c r="D6877" s="181"/>
      <c r="E6877" s="180"/>
      <c r="F6877" s="182"/>
    </row>
    <row r="6878" spans="2:6" x14ac:dyDescent="0.25">
      <c r="B6878" s="176">
        <v>6867</v>
      </c>
      <c r="C6878" s="177"/>
      <c r="D6878" s="178"/>
      <c r="E6878" s="177"/>
      <c r="F6878" s="179"/>
    </row>
    <row r="6879" spans="2:6" x14ac:dyDescent="0.25">
      <c r="B6879" s="172">
        <v>6868</v>
      </c>
      <c r="C6879" s="180"/>
      <c r="D6879" s="181"/>
      <c r="E6879" s="180"/>
      <c r="F6879" s="182"/>
    </row>
    <row r="6880" spans="2:6" x14ac:dyDescent="0.25">
      <c r="B6880" s="176">
        <v>6869</v>
      </c>
      <c r="C6880" s="177"/>
      <c r="D6880" s="178"/>
      <c r="E6880" s="177"/>
      <c r="F6880" s="179"/>
    </row>
    <row r="6881" spans="2:6" x14ac:dyDescent="0.25">
      <c r="B6881" s="172">
        <v>6870</v>
      </c>
      <c r="C6881" s="180"/>
      <c r="D6881" s="181"/>
      <c r="E6881" s="180"/>
      <c r="F6881" s="182"/>
    </row>
    <row r="6882" spans="2:6" x14ac:dyDescent="0.25">
      <c r="B6882" s="176">
        <v>6871</v>
      </c>
      <c r="C6882" s="177"/>
      <c r="D6882" s="178"/>
      <c r="E6882" s="177"/>
      <c r="F6882" s="179"/>
    </row>
    <row r="6883" spans="2:6" x14ac:dyDescent="0.25">
      <c r="B6883" s="172">
        <v>6872</v>
      </c>
      <c r="C6883" s="180"/>
      <c r="D6883" s="181"/>
      <c r="E6883" s="180"/>
      <c r="F6883" s="182"/>
    </row>
    <row r="6884" spans="2:6" x14ac:dyDescent="0.25">
      <c r="B6884" s="176">
        <v>6873</v>
      </c>
      <c r="C6884" s="177"/>
      <c r="D6884" s="178"/>
      <c r="E6884" s="177"/>
      <c r="F6884" s="179"/>
    </row>
    <row r="6885" spans="2:6" x14ac:dyDescent="0.25">
      <c r="B6885" s="172">
        <v>6874</v>
      </c>
      <c r="C6885" s="180"/>
      <c r="D6885" s="181"/>
      <c r="E6885" s="180"/>
      <c r="F6885" s="182"/>
    </row>
    <row r="6886" spans="2:6" x14ac:dyDescent="0.25">
      <c r="B6886" s="176">
        <v>6875</v>
      </c>
      <c r="C6886" s="177"/>
      <c r="D6886" s="178"/>
      <c r="E6886" s="177"/>
      <c r="F6886" s="179"/>
    </row>
    <row r="6887" spans="2:6" x14ac:dyDescent="0.25">
      <c r="B6887" s="172">
        <v>6876</v>
      </c>
      <c r="C6887" s="180"/>
      <c r="D6887" s="181"/>
      <c r="E6887" s="180"/>
      <c r="F6887" s="182"/>
    </row>
    <row r="6888" spans="2:6" x14ac:dyDescent="0.25">
      <c r="B6888" s="176">
        <v>6877</v>
      </c>
      <c r="C6888" s="177"/>
      <c r="D6888" s="178"/>
      <c r="E6888" s="177"/>
      <c r="F6888" s="179"/>
    </row>
    <row r="6889" spans="2:6" x14ac:dyDescent="0.25">
      <c r="B6889" s="172">
        <v>6878</v>
      </c>
      <c r="C6889" s="180"/>
      <c r="D6889" s="181"/>
      <c r="E6889" s="180"/>
      <c r="F6889" s="182"/>
    </row>
    <row r="6890" spans="2:6" x14ac:dyDescent="0.25">
      <c r="B6890" s="176">
        <v>6879</v>
      </c>
      <c r="C6890" s="177"/>
      <c r="D6890" s="178"/>
      <c r="E6890" s="177"/>
      <c r="F6890" s="179"/>
    </row>
    <row r="6891" spans="2:6" x14ac:dyDescent="0.25">
      <c r="B6891" s="172">
        <v>6880</v>
      </c>
      <c r="C6891" s="180"/>
      <c r="D6891" s="181"/>
      <c r="E6891" s="180"/>
      <c r="F6891" s="182"/>
    </row>
    <row r="6892" spans="2:6" x14ac:dyDescent="0.25">
      <c r="B6892" s="176">
        <v>6881</v>
      </c>
      <c r="C6892" s="177"/>
      <c r="D6892" s="178"/>
      <c r="E6892" s="177"/>
      <c r="F6892" s="179"/>
    </row>
    <row r="6893" spans="2:6" x14ac:dyDescent="0.25">
      <c r="B6893" s="172">
        <v>6882</v>
      </c>
      <c r="C6893" s="180"/>
      <c r="D6893" s="181"/>
      <c r="E6893" s="180"/>
      <c r="F6893" s="182"/>
    </row>
    <row r="6894" spans="2:6" x14ac:dyDescent="0.25">
      <c r="B6894" s="176">
        <v>6883</v>
      </c>
      <c r="C6894" s="177"/>
      <c r="D6894" s="178"/>
      <c r="E6894" s="177"/>
      <c r="F6894" s="179"/>
    </row>
    <row r="6895" spans="2:6" x14ac:dyDescent="0.25">
      <c r="B6895" s="172">
        <v>6884</v>
      </c>
      <c r="C6895" s="180"/>
      <c r="D6895" s="181"/>
      <c r="E6895" s="180"/>
      <c r="F6895" s="182"/>
    </row>
    <row r="6896" spans="2:6" x14ac:dyDescent="0.25">
      <c r="B6896" s="176">
        <v>6885</v>
      </c>
      <c r="C6896" s="177"/>
      <c r="D6896" s="178"/>
      <c r="E6896" s="177"/>
      <c r="F6896" s="179"/>
    </row>
    <row r="6897" spans="2:6" x14ac:dyDescent="0.25">
      <c r="B6897" s="172">
        <v>6886</v>
      </c>
      <c r="C6897" s="180"/>
      <c r="D6897" s="181"/>
      <c r="E6897" s="180"/>
      <c r="F6897" s="182"/>
    </row>
    <row r="6898" spans="2:6" x14ac:dyDescent="0.25">
      <c r="B6898" s="176">
        <v>6887</v>
      </c>
      <c r="C6898" s="177"/>
      <c r="D6898" s="178"/>
      <c r="E6898" s="177"/>
      <c r="F6898" s="179"/>
    </row>
    <row r="6899" spans="2:6" x14ac:dyDescent="0.25">
      <c r="B6899" s="172">
        <v>6888</v>
      </c>
      <c r="C6899" s="180"/>
      <c r="D6899" s="181"/>
      <c r="E6899" s="180"/>
      <c r="F6899" s="182"/>
    </row>
    <row r="6900" spans="2:6" x14ac:dyDescent="0.25">
      <c r="B6900" s="176">
        <v>6889</v>
      </c>
      <c r="C6900" s="177"/>
      <c r="D6900" s="178"/>
      <c r="E6900" s="177"/>
      <c r="F6900" s="179"/>
    </row>
    <row r="6901" spans="2:6" x14ac:dyDescent="0.25">
      <c r="B6901" s="172">
        <v>6890</v>
      </c>
      <c r="C6901" s="180"/>
      <c r="D6901" s="181"/>
      <c r="E6901" s="180"/>
      <c r="F6901" s="182"/>
    </row>
    <row r="6902" spans="2:6" x14ac:dyDescent="0.25">
      <c r="B6902" s="176">
        <v>6891</v>
      </c>
      <c r="C6902" s="177"/>
      <c r="D6902" s="178"/>
      <c r="E6902" s="177"/>
      <c r="F6902" s="179"/>
    </row>
    <row r="6903" spans="2:6" x14ac:dyDescent="0.25">
      <c r="B6903" s="172">
        <v>6892</v>
      </c>
      <c r="C6903" s="180"/>
      <c r="D6903" s="181"/>
      <c r="E6903" s="180"/>
      <c r="F6903" s="182"/>
    </row>
    <row r="6904" spans="2:6" x14ac:dyDescent="0.25">
      <c r="B6904" s="176">
        <v>6893</v>
      </c>
      <c r="C6904" s="177"/>
      <c r="D6904" s="178"/>
      <c r="E6904" s="177"/>
      <c r="F6904" s="179"/>
    </row>
    <row r="6905" spans="2:6" x14ac:dyDescent="0.25">
      <c r="B6905" s="172">
        <v>6894</v>
      </c>
      <c r="C6905" s="180"/>
      <c r="D6905" s="181"/>
      <c r="E6905" s="180"/>
      <c r="F6905" s="182"/>
    </row>
    <row r="6906" spans="2:6" x14ac:dyDescent="0.25">
      <c r="B6906" s="176">
        <v>6895</v>
      </c>
      <c r="C6906" s="177"/>
      <c r="D6906" s="178"/>
      <c r="E6906" s="177"/>
      <c r="F6906" s="179"/>
    </row>
    <row r="6907" spans="2:6" x14ac:dyDescent="0.25">
      <c r="B6907" s="172">
        <v>6896</v>
      </c>
      <c r="C6907" s="180"/>
      <c r="D6907" s="181"/>
      <c r="E6907" s="180"/>
      <c r="F6907" s="182"/>
    </row>
    <row r="6908" spans="2:6" x14ac:dyDescent="0.25">
      <c r="B6908" s="176">
        <v>6897</v>
      </c>
      <c r="C6908" s="177"/>
      <c r="D6908" s="178"/>
      <c r="E6908" s="177"/>
      <c r="F6908" s="179"/>
    </row>
    <row r="6909" spans="2:6" x14ac:dyDescent="0.25">
      <c r="B6909" s="172">
        <v>6898</v>
      </c>
      <c r="C6909" s="180"/>
      <c r="D6909" s="181"/>
      <c r="E6909" s="180"/>
      <c r="F6909" s="182"/>
    </row>
    <row r="6910" spans="2:6" x14ac:dyDescent="0.25">
      <c r="B6910" s="176">
        <v>6899</v>
      </c>
      <c r="C6910" s="177"/>
      <c r="D6910" s="178"/>
      <c r="E6910" s="177"/>
      <c r="F6910" s="179"/>
    </row>
    <row r="6911" spans="2:6" x14ac:dyDescent="0.25">
      <c r="B6911" s="172">
        <v>6900</v>
      </c>
      <c r="C6911" s="180"/>
      <c r="D6911" s="181"/>
      <c r="E6911" s="180"/>
      <c r="F6911" s="182"/>
    </row>
    <row r="6912" spans="2:6" x14ac:dyDescent="0.25">
      <c r="B6912" s="176">
        <v>6901</v>
      </c>
      <c r="C6912" s="177"/>
      <c r="D6912" s="178"/>
      <c r="E6912" s="177"/>
      <c r="F6912" s="179"/>
    </row>
    <row r="6913" spans="2:6" x14ac:dyDescent="0.25">
      <c r="B6913" s="172">
        <v>6902</v>
      </c>
      <c r="C6913" s="180"/>
      <c r="D6913" s="181"/>
      <c r="E6913" s="180"/>
      <c r="F6913" s="182"/>
    </row>
    <row r="6914" spans="2:6" x14ac:dyDescent="0.25">
      <c r="B6914" s="176">
        <v>6903</v>
      </c>
      <c r="C6914" s="177"/>
      <c r="D6914" s="178"/>
      <c r="E6914" s="177"/>
      <c r="F6914" s="179"/>
    </row>
    <row r="6915" spans="2:6" x14ac:dyDescent="0.25">
      <c r="B6915" s="172">
        <v>6904</v>
      </c>
      <c r="C6915" s="180"/>
      <c r="D6915" s="181"/>
      <c r="E6915" s="180"/>
      <c r="F6915" s="182"/>
    </row>
    <row r="6916" spans="2:6" x14ac:dyDescent="0.25">
      <c r="B6916" s="176">
        <v>6905</v>
      </c>
      <c r="C6916" s="177"/>
      <c r="D6916" s="178"/>
      <c r="E6916" s="177"/>
      <c r="F6916" s="179"/>
    </row>
    <row r="6917" spans="2:6" x14ac:dyDescent="0.25">
      <c r="B6917" s="172">
        <v>6906</v>
      </c>
      <c r="C6917" s="180"/>
      <c r="D6917" s="181"/>
      <c r="E6917" s="180"/>
      <c r="F6917" s="182"/>
    </row>
    <row r="6918" spans="2:6" x14ac:dyDescent="0.25">
      <c r="B6918" s="176">
        <v>6907</v>
      </c>
      <c r="C6918" s="177"/>
      <c r="D6918" s="178"/>
      <c r="E6918" s="177"/>
      <c r="F6918" s="179"/>
    </row>
    <row r="6919" spans="2:6" x14ac:dyDescent="0.25">
      <c r="B6919" s="172">
        <v>6908</v>
      </c>
      <c r="C6919" s="180"/>
      <c r="D6919" s="181"/>
      <c r="E6919" s="180"/>
      <c r="F6919" s="182"/>
    </row>
    <row r="6920" spans="2:6" x14ac:dyDescent="0.25">
      <c r="B6920" s="176">
        <v>6909</v>
      </c>
      <c r="C6920" s="177"/>
      <c r="D6920" s="178"/>
      <c r="E6920" s="177"/>
      <c r="F6920" s="179"/>
    </row>
    <row r="6921" spans="2:6" x14ac:dyDescent="0.25">
      <c r="B6921" s="172">
        <v>6910</v>
      </c>
      <c r="C6921" s="180"/>
      <c r="D6921" s="181"/>
      <c r="E6921" s="180"/>
      <c r="F6921" s="182"/>
    </row>
    <row r="6922" spans="2:6" x14ac:dyDescent="0.25">
      <c r="B6922" s="176">
        <v>6911</v>
      </c>
      <c r="C6922" s="177"/>
      <c r="D6922" s="178"/>
      <c r="E6922" s="177"/>
      <c r="F6922" s="179"/>
    </row>
    <row r="6923" spans="2:6" x14ac:dyDescent="0.25">
      <c r="B6923" s="172">
        <v>6912</v>
      </c>
      <c r="C6923" s="180"/>
      <c r="D6923" s="181"/>
      <c r="E6923" s="180"/>
      <c r="F6923" s="182"/>
    </row>
    <row r="6924" spans="2:6" x14ac:dyDescent="0.25">
      <c r="B6924" s="176">
        <v>6913</v>
      </c>
      <c r="C6924" s="177"/>
      <c r="D6924" s="178"/>
      <c r="E6924" s="177"/>
      <c r="F6924" s="179"/>
    </row>
    <row r="6925" spans="2:6" x14ac:dyDescent="0.25">
      <c r="B6925" s="172">
        <v>6914</v>
      </c>
      <c r="C6925" s="180"/>
      <c r="D6925" s="181"/>
      <c r="E6925" s="180"/>
      <c r="F6925" s="182"/>
    </row>
    <row r="6926" spans="2:6" x14ac:dyDescent="0.25">
      <c r="B6926" s="176">
        <v>6915</v>
      </c>
      <c r="C6926" s="177"/>
      <c r="D6926" s="178"/>
      <c r="E6926" s="177"/>
      <c r="F6926" s="179"/>
    </row>
    <row r="6927" spans="2:6" x14ac:dyDescent="0.25">
      <c r="B6927" s="172">
        <v>6916</v>
      </c>
      <c r="C6927" s="180"/>
      <c r="D6927" s="181"/>
      <c r="E6927" s="180"/>
      <c r="F6927" s="182"/>
    </row>
    <row r="6928" spans="2:6" x14ac:dyDescent="0.25">
      <c r="B6928" s="176">
        <v>6917</v>
      </c>
      <c r="C6928" s="177"/>
      <c r="D6928" s="178"/>
      <c r="E6928" s="177"/>
      <c r="F6928" s="179"/>
    </row>
    <row r="6929" spans="2:6" x14ac:dyDescent="0.25">
      <c r="B6929" s="172">
        <v>6918</v>
      </c>
      <c r="C6929" s="180"/>
      <c r="D6929" s="181"/>
      <c r="E6929" s="180"/>
      <c r="F6929" s="182"/>
    </row>
    <row r="6930" spans="2:6" x14ac:dyDescent="0.25">
      <c r="B6930" s="176">
        <v>6919</v>
      </c>
      <c r="C6930" s="177"/>
      <c r="D6930" s="178"/>
      <c r="E6930" s="177"/>
      <c r="F6930" s="179"/>
    </row>
    <row r="6931" spans="2:6" x14ac:dyDescent="0.25">
      <c r="B6931" s="172">
        <v>6920</v>
      </c>
      <c r="C6931" s="180"/>
      <c r="D6931" s="181"/>
      <c r="E6931" s="180"/>
      <c r="F6931" s="182"/>
    </row>
    <row r="6932" spans="2:6" x14ac:dyDescent="0.25">
      <c r="B6932" s="176">
        <v>6921</v>
      </c>
      <c r="C6932" s="177"/>
      <c r="D6932" s="178"/>
      <c r="E6932" s="177"/>
      <c r="F6932" s="179"/>
    </row>
    <row r="6933" spans="2:6" x14ac:dyDescent="0.25">
      <c r="B6933" s="172">
        <v>6922</v>
      </c>
      <c r="C6933" s="180"/>
      <c r="D6933" s="181"/>
      <c r="E6933" s="180"/>
      <c r="F6933" s="182"/>
    </row>
    <row r="6934" spans="2:6" x14ac:dyDescent="0.25">
      <c r="B6934" s="176">
        <v>6923</v>
      </c>
      <c r="C6934" s="177"/>
      <c r="D6934" s="178"/>
      <c r="E6934" s="177"/>
      <c r="F6934" s="179"/>
    </row>
    <row r="6935" spans="2:6" x14ac:dyDescent="0.25">
      <c r="B6935" s="172">
        <v>6924</v>
      </c>
      <c r="C6935" s="180"/>
      <c r="D6935" s="181"/>
      <c r="E6935" s="180"/>
      <c r="F6935" s="182"/>
    </row>
    <row r="6936" spans="2:6" x14ac:dyDescent="0.25">
      <c r="B6936" s="176">
        <v>6925</v>
      </c>
      <c r="C6936" s="177"/>
      <c r="D6936" s="178"/>
      <c r="E6936" s="177"/>
      <c r="F6936" s="179"/>
    </row>
    <row r="6937" spans="2:6" x14ac:dyDescent="0.25">
      <c r="B6937" s="172">
        <v>6926</v>
      </c>
      <c r="C6937" s="180"/>
      <c r="D6937" s="181"/>
      <c r="E6937" s="180"/>
      <c r="F6937" s="182"/>
    </row>
    <row r="6938" spans="2:6" x14ac:dyDescent="0.25">
      <c r="B6938" s="176">
        <v>6927</v>
      </c>
      <c r="C6938" s="177"/>
      <c r="D6938" s="178"/>
      <c r="E6938" s="177"/>
      <c r="F6938" s="179"/>
    </row>
    <row r="6939" spans="2:6" x14ac:dyDescent="0.25">
      <c r="B6939" s="172">
        <v>6928</v>
      </c>
      <c r="C6939" s="180"/>
      <c r="D6939" s="181"/>
      <c r="E6939" s="180"/>
      <c r="F6939" s="182"/>
    </row>
    <row r="6940" spans="2:6" x14ac:dyDescent="0.25">
      <c r="B6940" s="176">
        <v>6929</v>
      </c>
      <c r="C6940" s="177"/>
      <c r="D6940" s="178"/>
      <c r="E6940" s="177"/>
      <c r="F6940" s="179"/>
    </row>
    <row r="6941" spans="2:6" x14ac:dyDescent="0.25">
      <c r="B6941" s="172">
        <v>6930</v>
      </c>
      <c r="C6941" s="180"/>
      <c r="D6941" s="181"/>
      <c r="E6941" s="180"/>
      <c r="F6941" s="182"/>
    </row>
    <row r="6942" spans="2:6" x14ac:dyDescent="0.25">
      <c r="B6942" s="176">
        <v>6931</v>
      </c>
      <c r="C6942" s="177"/>
      <c r="D6942" s="178"/>
      <c r="E6942" s="177"/>
      <c r="F6942" s="179"/>
    </row>
    <row r="6943" spans="2:6" x14ac:dyDescent="0.25">
      <c r="B6943" s="172">
        <v>6932</v>
      </c>
      <c r="C6943" s="180"/>
      <c r="D6943" s="181"/>
      <c r="E6943" s="180"/>
      <c r="F6943" s="182"/>
    </row>
    <row r="6944" spans="2:6" x14ac:dyDescent="0.25">
      <c r="B6944" s="176">
        <v>6933</v>
      </c>
      <c r="C6944" s="177"/>
      <c r="D6944" s="178"/>
      <c r="E6944" s="177"/>
      <c r="F6944" s="179"/>
    </row>
    <row r="6945" spans="2:6" x14ac:dyDescent="0.25">
      <c r="B6945" s="172">
        <v>6934</v>
      </c>
      <c r="C6945" s="180"/>
      <c r="D6945" s="181"/>
      <c r="E6945" s="180"/>
      <c r="F6945" s="182"/>
    </row>
    <row r="6946" spans="2:6" x14ac:dyDescent="0.25">
      <c r="B6946" s="176">
        <v>6935</v>
      </c>
      <c r="C6946" s="177"/>
      <c r="D6946" s="178"/>
      <c r="E6946" s="177"/>
      <c r="F6946" s="179"/>
    </row>
    <row r="6947" spans="2:6" x14ac:dyDescent="0.25">
      <c r="B6947" s="172">
        <v>6936</v>
      </c>
      <c r="C6947" s="180"/>
      <c r="D6947" s="181"/>
      <c r="E6947" s="180"/>
      <c r="F6947" s="182"/>
    </row>
    <row r="6948" spans="2:6" x14ac:dyDescent="0.25">
      <c r="B6948" s="176">
        <v>6937</v>
      </c>
      <c r="C6948" s="177"/>
      <c r="D6948" s="178"/>
      <c r="E6948" s="177"/>
      <c r="F6948" s="179"/>
    </row>
    <row r="6949" spans="2:6" x14ac:dyDescent="0.25">
      <c r="B6949" s="172">
        <v>6938</v>
      </c>
      <c r="C6949" s="180"/>
      <c r="D6949" s="181"/>
      <c r="E6949" s="180"/>
      <c r="F6949" s="182"/>
    </row>
    <row r="6950" spans="2:6" x14ac:dyDescent="0.25">
      <c r="B6950" s="176">
        <v>6939</v>
      </c>
      <c r="C6950" s="177"/>
      <c r="D6950" s="178"/>
      <c r="E6950" s="177"/>
      <c r="F6950" s="179"/>
    </row>
    <row r="6951" spans="2:6" x14ac:dyDescent="0.25">
      <c r="B6951" s="172">
        <v>6940</v>
      </c>
      <c r="C6951" s="180"/>
      <c r="D6951" s="181"/>
      <c r="E6951" s="180"/>
      <c r="F6951" s="182"/>
    </row>
    <row r="6952" spans="2:6" x14ac:dyDescent="0.25">
      <c r="B6952" s="176">
        <v>6941</v>
      </c>
      <c r="C6952" s="177"/>
      <c r="D6952" s="178"/>
      <c r="E6952" s="177"/>
      <c r="F6952" s="179"/>
    </row>
    <row r="6953" spans="2:6" x14ac:dyDescent="0.25">
      <c r="B6953" s="172">
        <v>6942</v>
      </c>
      <c r="C6953" s="180"/>
      <c r="D6953" s="181"/>
      <c r="E6953" s="180"/>
      <c r="F6953" s="182"/>
    </row>
    <row r="6954" spans="2:6" x14ac:dyDescent="0.25">
      <c r="B6954" s="176">
        <v>6943</v>
      </c>
      <c r="C6954" s="177"/>
      <c r="D6954" s="178"/>
      <c r="E6954" s="177"/>
      <c r="F6954" s="179"/>
    </row>
    <row r="6955" spans="2:6" x14ac:dyDescent="0.25">
      <c r="B6955" s="172">
        <v>6944</v>
      </c>
      <c r="C6955" s="180"/>
      <c r="D6955" s="181"/>
      <c r="E6955" s="180"/>
      <c r="F6955" s="182"/>
    </row>
    <row r="6956" spans="2:6" x14ac:dyDescent="0.25">
      <c r="B6956" s="176">
        <v>6945</v>
      </c>
      <c r="C6956" s="177"/>
      <c r="D6956" s="178"/>
      <c r="E6956" s="177"/>
      <c r="F6956" s="179"/>
    </row>
    <row r="6957" spans="2:6" x14ac:dyDescent="0.25">
      <c r="B6957" s="172">
        <v>6946</v>
      </c>
      <c r="C6957" s="180"/>
      <c r="D6957" s="181"/>
      <c r="E6957" s="180"/>
      <c r="F6957" s="182"/>
    </row>
    <row r="6958" spans="2:6" x14ac:dyDescent="0.25">
      <c r="B6958" s="176">
        <v>6947</v>
      </c>
      <c r="C6958" s="177"/>
      <c r="D6958" s="178"/>
      <c r="E6958" s="177"/>
      <c r="F6958" s="179"/>
    </row>
    <row r="6959" spans="2:6" x14ac:dyDescent="0.25">
      <c r="B6959" s="172">
        <v>6948</v>
      </c>
      <c r="C6959" s="180"/>
      <c r="D6959" s="181"/>
      <c r="E6959" s="180"/>
      <c r="F6959" s="182"/>
    </row>
    <row r="6960" spans="2:6" x14ac:dyDescent="0.25">
      <c r="B6960" s="176">
        <v>6949</v>
      </c>
      <c r="C6960" s="177"/>
      <c r="D6960" s="178"/>
      <c r="E6960" s="177"/>
      <c r="F6960" s="179"/>
    </row>
    <row r="6961" spans="2:6" x14ac:dyDescent="0.25">
      <c r="B6961" s="172">
        <v>6950</v>
      </c>
      <c r="C6961" s="180"/>
      <c r="D6961" s="181"/>
      <c r="E6961" s="180"/>
      <c r="F6961" s="182"/>
    </row>
    <row r="6962" spans="2:6" x14ac:dyDescent="0.25">
      <c r="B6962" s="176">
        <v>6951</v>
      </c>
      <c r="C6962" s="177"/>
      <c r="D6962" s="178"/>
      <c r="E6962" s="177"/>
      <c r="F6962" s="179"/>
    </row>
    <row r="6963" spans="2:6" x14ac:dyDescent="0.25">
      <c r="B6963" s="172">
        <v>6952</v>
      </c>
      <c r="C6963" s="180"/>
      <c r="D6963" s="181"/>
      <c r="E6963" s="180"/>
      <c r="F6963" s="182"/>
    </row>
    <row r="6964" spans="2:6" x14ac:dyDescent="0.25">
      <c r="B6964" s="176">
        <v>6953</v>
      </c>
      <c r="C6964" s="177"/>
      <c r="D6964" s="178"/>
      <c r="E6964" s="177"/>
      <c r="F6964" s="179"/>
    </row>
    <row r="6965" spans="2:6" x14ac:dyDescent="0.25">
      <c r="B6965" s="172">
        <v>6954</v>
      </c>
      <c r="C6965" s="180"/>
      <c r="D6965" s="181"/>
      <c r="E6965" s="180"/>
      <c r="F6965" s="182"/>
    </row>
    <row r="6966" spans="2:6" x14ac:dyDescent="0.25">
      <c r="B6966" s="176">
        <v>6955</v>
      </c>
      <c r="C6966" s="177"/>
      <c r="D6966" s="178"/>
      <c r="E6966" s="177"/>
      <c r="F6966" s="179"/>
    </row>
    <row r="6967" spans="2:6" x14ac:dyDescent="0.25">
      <c r="B6967" s="172">
        <v>6956</v>
      </c>
      <c r="C6967" s="180"/>
      <c r="D6967" s="181"/>
      <c r="E6967" s="180"/>
      <c r="F6967" s="182"/>
    </row>
    <row r="6968" spans="2:6" x14ac:dyDescent="0.25">
      <c r="B6968" s="176">
        <v>6957</v>
      </c>
      <c r="C6968" s="177"/>
      <c r="D6968" s="178"/>
      <c r="E6968" s="177"/>
      <c r="F6968" s="179"/>
    </row>
    <row r="6969" spans="2:6" x14ac:dyDescent="0.25">
      <c r="B6969" s="172">
        <v>6958</v>
      </c>
      <c r="C6969" s="180"/>
      <c r="D6969" s="181"/>
      <c r="E6969" s="180"/>
      <c r="F6969" s="182"/>
    </row>
    <row r="6970" spans="2:6" x14ac:dyDescent="0.25">
      <c r="B6970" s="176">
        <v>6959</v>
      </c>
      <c r="C6970" s="177"/>
      <c r="D6970" s="178"/>
      <c r="E6970" s="177"/>
      <c r="F6970" s="179"/>
    </row>
    <row r="6971" spans="2:6" x14ac:dyDescent="0.25">
      <c r="B6971" s="172">
        <v>6960</v>
      </c>
      <c r="C6971" s="180"/>
      <c r="D6971" s="181"/>
      <c r="E6971" s="180"/>
      <c r="F6971" s="182"/>
    </row>
    <row r="6972" spans="2:6" x14ac:dyDescent="0.25">
      <c r="B6972" s="176">
        <v>6961</v>
      </c>
      <c r="C6972" s="177"/>
      <c r="D6972" s="178"/>
      <c r="E6972" s="177"/>
      <c r="F6972" s="179"/>
    </row>
    <row r="6973" spans="2:6" x14ac:dyDescent="0.25">
      <c r="B6973" s="172">
        <v>6962</v>
      </c>
      <c r="C6973" s="180"/>
      <c r="D6973" s="181"/>
      <c r="E6973" s="180"/>
      <c r="F6973" s="182"/>
    </row>
    <row r="6974" spans="2:6" x14ac:dyDescent="0.25">
      <c r="B6974" s="176">
        <v>6963</v>
      </c>
      <c r="C6974" s="177"/>
      <c r="D6974" s="178"/>
      <c r="E6974" s="177"/>
      <c r="F6974" s="179"/>
    </row>
    <row r="6975" spans="2:6" x14ac:dyDescent="0.25">
      <c r="B6975" s="172">
        <v>6964</v>
      </c>
      <c r="C6975" s="180"/>
      <c r="D6975" s="181"/>
      <c r="E6975" s="180"/>
      <c r="F6975" s="182"/>
    </row>
    <row r="6976" spans="2:6" x14ac:dyDescent="0.25">
      <c r="B6976" s="176">
        <v>6965</v>
      </c>
      <c r="C6976" s="177"/>
      <c r="D6976" s="178"/>
      <c r="E6976" s="177"/>
      <c r="F6976" s="179"/>
    </row>
    <row r="6977" spans="2:6" x14ac:dyDescent="0.25">
      <c r="B6977" s="172">
        <v>6966</v>
      </c>
      <c r="C6977" s="180"/>
      <c r="D6977" s="181"/>
      <c r="E6977" s="180"/>
      <c r="F6977" s="182"/>
    </row>
    <row r="6978" spans="2:6" x14ac:dyDescent="0.25">
      <c r="B6978" s="176">
        <v>6967</v>
      </c>
      <c r="C6978" s="177"/>
      <c r="D6978" s="178"/>
      <c r="E6978" s="177"/>
      <c r="F6978" s="179"/>
    </row>
    <row r="6979" spans="2:6" x14ac:dyDescent="0.25">
      <c r="B6979" s="172">
        <v>6968</v>
      </c>
      <c r="C6979" s="180"/>
      <c r="D6979" s="181"/>
      <c r="E6979" s="180"/>
      <c r="F6979" s="182"/>
    </row>
    <row r="6980" spans="2:6" x14ac:dyDescent="0.25">
      <c r="B6980" s="176">
        <v>6969</v>
      </c>
      <c r="C6980" s="177"/>
      <c r="D6980" s="178"/>
      <c r="E6980" s="177"/>
      <c r="F6980" s="179"/>
    </row>
    <row r="6981" spans="2:6" x14ac:dyDescent="0.25">
      <c r="B6981" s="172">
        <v>6970</v>
      </c>
      <c r="C6981" s="180"/>
      <c r="D6981" s="181"/>
      <c r="E6981" s="180"/>
      <c r="F6981" s="182"/>
    </row>
    <row r="6982" spans="2:6" x14ac:dyDescent="0.25">
      <c r="B6982" s="176">
        <v>6971</v>
      </c>
      <c r="C6982" s="177"/>
      <c r="D6982" s="178"/>
      <c r="E6982" s="177"/>
      <c r="F6982" s="179"/>
    </row>
    <row r="6983" spans="2:6" x14ac:dyDescent="0.25">
      <c r="B6983" s="172">
        <v>6972</v>
      </c>
      <c r="C6983" s="180"/>
      <c r="D6983" s="181"/>
      <c r="E6983" s="180"/>
      <c r="F6983" s="182"/>
    </row>
    <row r="6984" spans="2:6" x14ac:dyDescent="0.25">
      <c r="B6984" s="176">
        <v>6973</v>
      </c>
      <c r="C6984" s="177"/>
      <c r="D6984" s="178"/>
      <c r="E6984" s="177"/>
      <c r="F6984" s="179"/>
    </row>
    <row r="6985" spans="2:6" x14ac:dyDescent="0.25">
      <c r="B6985" s="172">
        <v>6974</v>
      </c>
      <c r="C6985" s="180"/>
      <c r="D6985" s="181"/>
      <c r="E6985" s="180"/>
      <c r="F6985" s="182"/>
    </row>
    <row r="6986" spans="2:6" x14ac:dyDescent="0.25">
      <c r="B6986" s="176">
        <v>6975</v>
      </c>
      <c r="C6986" s="177"/>
      <c r="D6986" s="178"/>
      <c r="E6986" s="177"/>
      <c r="F6986" s="179"/>
    </row>
    <row r="6987" spans="2:6" x14ac:dyDescent="0.25">
      <c r="B6987" s="172">
        <v>6976</v>
      </c>
      <c r="C6987" s="180"/>
      <c r="D6987" s="181"/>
      <c r="E6987" s="180"/>
      <c r="F6987" s="182"/>
    </row>
    <row r="6988" spans="2:6" x14ac:dyDescent="0.25">
      <c r="B6988" s="176">
        <v>6977</v>
      </c>
      <c r="C6988" s="177"/>
      <c r="D6988" s="178"/>
      <c r="E6988" s="177"/>
      <c r="F6988" s="179"/>
    </row>
    <row r="6989" spans="2:6" x14ac:dyDescent="0.25">
      <c r="B6989" s="172">
        <v>6978</v>
      </c>
      <c r="C6989" s="180"/>
      <c r="D6989" s="181"/>
      <c r="E6989" s="180"/>
      <c r="F6989" s="182"/>
    </row>
    <row r="6990" spans="2:6" x14ac:dyDescent="0.25">
      <c r="B6990" s="176">
        <v>6979</v>
      </c>
      <c r="C6990" s="177"/>
      <c r="D6990" s="178"/>
      <c r="E6990" s="177"/>
      <c r="F6990" s="179"/>
    </row>
    <row r="6991" spans="2:6" x14ac:dyDescent="0.25">
      <c r="B6991" s="172">
        <v>6980</v>
      </c>
      <c r="C6991" s="180"/>
      <c r="D6991" s="181"/>
      <c r="E6991" s="180"/>
      <c r="F6991" s="182"/>
    </row>
    <row r="6992" spans="2:6" x14ac:dyDescent="0.25">
      <c r="B6992" s="176">
        <v>6981</v>
      </c>
      <c r="C6992" s="177"/>
      <c r="D6992" s="178"/>
      <c r="E6992" s="177"/>
      <c r="F6992" s="179"/>
    </row>
    <row r="6993" spans="2:6" x14ac:dyDescent="0.25">
      <c r="B6993" s="172">
        <v>6982</v>
      </c>
      <c r="C6993" s="180"/>
      <c r="D6993" s="181"/>
      <c r="E6993" s="180"/>
      <c r="F6993" s="182"/>
    </row>
    <row r="6994" spans="2:6" x14ac:dyDescent="0.25">
      <c r="B6994" s="176">
        <v>6983</v>
      </c>
      <c r="C6994" s="177"/>
      <c r="D6994" s="178"/>
      <c r="E6994" s="177"/>
      <c r="F6994" s="179"/>
    </row>
    <row r="6995" spans="2:6" x14ac:dyDescent="0.25">
      <c r="B6995" s="172">
        <v>6984</v>
      </c>
      <c r="C6995" s="180"/>
      <c r="D6995" s="181"/>
      <c r="E6995" s="180"/>
      <c r="F6995" s="182"/>
    </row>
    <row r="6996" spans="2:6" x14ac:dyDescent="0.25">
      <c r="B6996" s="176">
        <v>6985</v>
      </c>
      <c r="C6996" s="177"/>
      <c r="D6996" s="178"/>
      <c r="E6996" s="177"/>
      <c r="F6996" s="179"/>
    </row>
    <row r="6997" spans="2:6" x14ac:dyDescent="0.25">
      <c r="B6997" s="172">
        <v>6986</v>
      </c>
      <c r="C6997" s="180"/>
      <c r="D6997" s="181"/>
      <c r="E6997" s="180"/>
      <c r="F6997" s="182"/>
    </row>
    <row r="6998" spans="2:6" x14ac:dyDescent="0.25">
      <c r="B6998" s="176">
        <v>6987</v>
      </c>
      <c r="C6998" s="177"/>
      <c r="D6998" s="178"/>
      <c r="E6998" s="177"/>
      <c r="F6998" s="179"/>
    </row>
    <row r="6999" spans="2:6" x14ac:dyDescent="0.25">
      <c r="B6999" s="172">
        <v>6988</v>
      </c>
      <c r="C6999" s="180"/>
      <c r="D6999" s="181"/>
      <c r="E6999" s="180"/>
      <c r="F6999" s="182"/>
    </row>
    <row r="7000" spans="2:6" x14ac:dyDescent="0.25">
      <c r="B7000" s="176">
        <v>6989</v>
      </c>
      <c r="C7000" s="177"/>
      <c r="D7000" s="178"/>
      <c r="E7000" s="177"/>
      <c r="F7000" s="179"/>
    </row>
    <row r="7001" spans="2:6" x14ac:dyDescent="0.25">
      <c r="B7001" s="172">
        <v>6990</v>
      </c>
      <c r="C7001" s="180"/>
      <c r="D7001" s="181"/>
      <c r="E7001" s="180"/>
      <c r="F7001" s="182"/>
    </row>
    <row r="7002" spans="2:6" x14ac:dyDescent="0.25">
      <c r="B7002" s="176">
        <v>6991</v>
      </c>
      <c r="C7002" s="177"/>
      <c r="D7002" s="178"/>
      <c r="E7002" s="177"/>
      <c r="F7002" s="179"/>
    </row>
    <row r="7003" spans="2:6" x14ac:dyDescent="0.25">
      <c r="B7003" s="172">
        <v>6992</v>
      </c>
      <c r="C7003" s="180"/>
      <c r="D7003" s="181"/>
      <c r="E7003" s="180"/>
      <c r="F7003" s="182"/>
    </row>
    <row r="7004" spans="2:6" x14ac:dyDescent="0.25">
      <c r="B7004" s="176">
        <v>6993</v>
      </c>
      <c r="C7004" s="177"/>
      <c r="D7004" s="178"/>
      <c r="E7004" s="177"/>
      <c r="F7004" s="179"/>
    </row>
    <row r="7005" spans="2:6" x14ac:dyDescent="0.25">
      <c r="B7005" s="172">
        <v>6994</v>
      </c>
      <c r="C7005" s="180"/>
      <c r="D7005" s="181"/>
      <c r="E7005" s="180"/>
      <c r="F7005" s="182"/>
    </row>
    <row r="7006" spans="2:6" x14ac:dyDescent="0.25">
      <c r="B7006" s="176">
        <v>6995</v>
      </c>
      <c r="C7006" s="177"/>
      <c r="D7006" s="178"/>
      <c r="E7006" s="177"/>
      <c r="F7006" s="179"/>
    </row>
    <row r="7007" spans="2:6" x14ac:dyDescent="0.25">
      <c r="B7007" s="172">
        <v>6996</v>
      </c>
      <c r="C7007" s="180"/>
      <c r="D7007" s="181"/>
      <c r="E7007" s="180"/>
      <c r="F7007" s="182"/>
    </row>
    <row r="7008" spans="2:6" x14ac:dyDescent="0.25">
      <c r="B7008" s="176">
        <v>6997</v>
      </c>
      <c r="C7008" s="177"/>
      <c r="D7008" s="178"/>
      <c r="E7008" s="177"/>
      <c r="F7008" s="179"/>
    </row>
    <row r="7009" spans="2:6" x14ac:dyDescent="0.25">
      <c r="B7009" s="172">
        <v>6998</v>
      </c>
      <c r="C7009" s="180"/>
      <c r="D7009" s="181"/>
      <c r="E7009" s="180"/>
      <c r="F7009" s="182"/>
    </row>
    <row r="7010" spans="2:6" x14ac:dyDescent="0.25">
      <c r="B7010" s="176">
        <v>6999</v>
      </c>
      <c r="C7010" s="177"/>
      <c r="D7010" s="178"/>
      <c r="E7010" s="177"/>
      <c r="F7010" s="179"/>
    </row>
    <row r="7011" spans="2:6" x14ac:dyDescent="0.25">
      <c r="B7011" s="172">
        <v>7000</v>
      </c>
      <c r="C7011" s="180"/>
      <c r="D7011" s="181"/>
      <c r="E7011" s="180"/>
      <c r="F7011" s="182"/>
    </row>
    <row r="7012" spans="2:6" x14ac:dyDescent="0.25">
      <c r="B7012" s="176">
        <v>7001</v>
      </c>
      <c r="C7012" s="177"/>
      <c r="D7012" s="178"/>
      <c r="E7012" s="177"/>
      <c r="F7012" s="179"/>
    </row>
    <row r="7013" spans="2:6" x14ac:dyDescent="0.25">
      <c r="B7013" s="172">
        <v>7002</v>
      </c>
      <c r="C7013" s="180"/>
      <c r="D7013" s="181"/>
      <c r="E7013" s="180"/>
      <c r="F7013" s="182"/>
    </row>
    <row r="7014" spans="2:6" x14ac:dyDescent="0.25">
      <c r="B7014" s="176">
        <v>7003</v>
      </c>
      <c r="C7014" s="177"/>
      <c r="D7014" s="178"/>
      <c r="E7014" s="177"/>
      <c r="F7014" s="179"/>
    </row>
    <row r="7015" spans="2:6" x14ac:dyDescent="0.25">
      <c r="B7015" s="172">
        <v>7004</v>
      </c>
      <c r="C7015" s="180"/>
      <c r="D7015" s="181"/>
      <c r="E7015" s="180"/>
      <c r="F7015" s="182"/>
    </row>
    <row r="7016" spans="2:6" x14ac:dyDescent="0.25">
      <c r="B7016" s="176">
        <v>7005</v>
      </c>
      <c r="C7016" s="177"/>
      <c r="D7016" s="178"/>
      <c r="E7016" s="177"/>
      <c r="F7016" s="179"/>
    </row>
    <row r="7017" spans="2:6" x14ac:dyDescent="0.25">
      <c r="B7017" s="172">
        <v>7006</v>
      </c>
      <c r="C7017" s="180"/>
      <c r="D7017" s="181"/>
      <c r="E7017" s="180"/>
      <c r="F7017" s="182"/>
    </row>
    <row r="7018" spans="2:6" x14ac:dyDescent="0.25">
      <c r="B7018" s="176">
        <v>7007</v>
      </c>
      <c r="C7018" s="177"/>
      <c r="D7018" s="178"/>
      <c r="E7018" s="177"/>
      <c r="F7018" s="179"/>
    </row>
    <row r="7019" spans="2:6" x14ac:dyDescent="0.25">
      <c r="B7019" s="172">
        <v>7008</v>
      </c>
      <c r="C7019" s="180"/>
      <c r="D7019" s="181"/>
      <c r="E7019" s="180"/>
      <c r="F7019" s="182"/>
    </row>
    <row r="7020" spans="2:6" x14ac:dyDescent="0.25">
      <c r="B7020" s="176">
        <v>7009</v>
      </c>
      <c r="C7020" s="177"/>
      <c r="D7020" s="178"/>
      <c r="E7020" s="177"/>
      <c r="F7020" s="179"/>
    </row>
    <row r="7021" spans="2:6" x14ac:dyDescent="0.25">
      <c r="B7021" s="172">
        <v>7010</v>
      </c>
      <c r="C7021" s="180"/>
      <c r="D7021" s="181"/>
      <c r="E7021" s="180"/>
      <c r="F7021" s="182"/>
    </row>
    <row r="7022" spans="2:6" x14ac:dyDescent="0.25">
      <c r="B7022" s="176">
        <v>7011</v>
      </c>
      <c r="C7022" s="177"/>
      <c r="D7022" s="178"/>
      <c r="E7022" s="177"/>
      <c r="F7022" s="179"/>
    </row>
    <row r="7023" spans="2:6" x14ac:dyDescent="0.25">
      <c r="B7023" s="172">
        <v>7012</v>
      </c>
      <c r="C7023" s="180"/>
      <c r="D7023" s="181"/>
      <c r="E7023" s="180"/>
      <c r="F7023" s="182"/>
    </row>
    <row r="7024" spans="2:6" x14ac:dyDescent="0.25">
      <c r="B7024" s="176">
        <v>7013</v>
      </c>
      <c r="C7024" s="177"/>
      <c r="D7024" s="178"/>
      <c r="E7024" s="177"/>
      <c r="F7024" s="179"/>
    </row>
    <row r="7025" spans="2:6" x14ac:dyDescent="0.25">
      <c r="B7025" s="172">
        <v>7014</v>
      </c>
      <c r="C7025" s="180"/>
      <c r="D7025" s="181"/>
      <c r="E7025" s="180"/>
      <c r="F7025" s="182"/>
    </row>
    <row r="7026" spans="2:6" x14ac:dyDescent="0.25">
      <c r="B7026" s="176">
        <v>7015</v>
      </c>
      <c r="C7026" s="177"/>
      <c r="D7026" s="178"/>
      <c r="E7026" s="177"/>
      <c r="F7026" s="179"/>
    </row>
    <row r="7027" spans="2:6" x14ac:dyDescent="0.25">
      <c r="B7027" s="172">
        <v>7016</v>
      </c>
      <c r="C7027" s="180"/>
      <c r="D7027" s="181"/>
      <c r="E7027" s="180"/>
      <c r="F7027" s="182"/>
    </row>
    <row r="7028" spans="2:6" x14ac:dyDescent="0.25">
      <c r="B7028" s="176">
        <v>7017</v>
      </c>
      <c r="C7028" s="177"/>
      <c r="D7028" s="178"/>
      <c r="E7028" s="177"/>
      <c r="F7028" s="179"/>
    </row>
    <row r="7029" spans="2:6" x14ac:dyDescent="0.25">
      <c r="B7029" s="172">
        <v>7018</v>
      </c>
      <c r="C7029" s="180"/>
      <c r="D7029" s="181"/>
      <c r="E7029" s="180"/>
      <c r="F7029" s="182"/>
    </row>
    <row r="7030" spans="2:6" x14ac:dyDescent="0.25">
      <c r="B7030" s="176">
        <v>7019</v>
      </c>
      <c r="C7030" s="177"/>
      <c r="D7030" s="178"/>
      <c r="E7030" s="177"/>
      <c r="F7030" s="179"/>
    </row>
    <row r="7031" spans="2:6" x14ac:dyDescent="0.25">
      <c r="B7031" s="172">
        <v>7020</v>
      </c>
      <c r="C7031" s="180"/>
      <c r="D7031" s="181"/>
      <c r="E7031" s="180"/>
      <c r="F7031" s="182"/>
    </row>
    <row r="7032" spans="2:6" x14ac:dyDescent="0.25">
      <c r="B7032" s="176">
        <v>7021</v>
      </c>
      <c r="C7032" s="177"/>
      <c r="D7032" s="178"/>
      <c r="E7032" s="177"/>
      <c r="F7032" s="179"/>
    </row>
    <row r="7033" spans="2:6" x14ac:dyDescent="0.25">
      <c r="B7033" s="172">
        <v>7022</v>
      </c>
      <c r="C7033" s="180"/>
      <c r="D7033" s="181"/>
      <c r="E7033" s="180"/>
      <c r="F7033" s="182"/>
    </row>
    <row r="7034" spans="2:6" x14ac:dyDescent="0.25">
      <c r="B7034" s="176">
        <v>7023</v>
      </c>
      <c r="C7034" s="177"/>
      <c r="D7034" s="178"/>
      <c r="E7034" s="177"/>
      <c r="F7034" s="179"/>
    </row>
    <row r="7035" spans="2:6" x14ac:dyDescent="0.25">
      <c r="B7035" s="172">
        <v>7024</v>
      </c>
      <c r="C7035" s="180"/>
      <c r="D7035" s="181"/>
      <c r="E7035" s="180"/>
      <c r="F7035" s="182"/>
    </row>
    <row r="7036" spans="2:6" x14ac:dyDescent="0.25">
      <c r="B7036" s="176">
        <v>7025</v>
      </c>
      <c r="C7036" s="177"/>
      <c r="D7036" s="178"/>
      <c r="E7036" s="177"/>
      <c r="F7036" s="179"/>
    </row>
    <row r="7037" spans="2:6" x14ac:dyDescent="0.25">
      <c r="B7037" s="172">
        <v>7026</v>
      </c>
      <c r="C7037" s="180"/>
      <c r="D7037" s="181"/>
      <c r="E7037" s="180"/>
      <c r="F7037" s="182"/>
    </row>
    <row r="7038" spans="2:6" x14ac:dyDescent="0.25">
      <c r="B7038" s="176">
        <v>7027</v>
      </c>
      <c r="C7038" s="177"/>
      <c r="D7038" s="178"/>
      <c r="E7038" s="177"/>
      <c r="F7038" s="179"/>
    </row>
    <row r="7039" spans="2:6" x14ac:dyDescent="0.25">
      <c r="B7039" s="172">
        <v>7028</v>
      </c>
      <c r="C7039" s="180"/>
      <c r="D7039" s="181"/>
      <c r="E7039" s="180"/>
      <c r="F7039" s="182"/>
    </row>
    <row r="7040" spans="2:6" x14ac:dyDescent="0.25">
      <c r="B7040" s="176">
        <v>7029</v>
      </c>
      <c r="C7040" s="177"/>
      <c r="D7040" s="178"/>
      <c r="E7040" s="177"/>
      <c r="F7040" s="179"/>
    </row>
    <row r="7041" spans="2:6" x14ac:dyDescent="0.25">
      <c r="B7041" s="172">
        <v>7030</v>
      </c>
      <c r="C7041" s="180"/>
      <c r="D7041" s="181"/>
      <c r="E7041" s="180"/>
      <c r="F7041" s="182"/>
    </row>
    <row r="7042" spans="2:6" x14ac:dyDescent="0.25">
      <c r="B7042" s="176">
        <v>7031</v>
      </c>
      <c r="C7042" s="177"/>
      <c r="D7042" s="178"/>
      <c r="E7042" s="177"/>
      <c r="F7042" s="179"/>
    </row>
    <row r="7043" spans="2:6" x14ac:dyDescent="0.25">
      <c r="B7043" s="172">
        <v>7032</v>
      </c>
      <c r="C7043" s="180"/>
      <c r="D7043" s="181"/>
      <c r="E7043" s="180"/>
      <c r="F7043" s="182"/>
    </row>
    <row r="7044" spans="2:6" x14ac:dyDescent="0.25">
      <c r="B7044" s="176">
        <v>7033</v>
      </c>
      <c r="C7044" s="177"/>
      <c r="D7044" s="178"/>
      <c r="E7044" s="177"/>
      <c r="F7044" s="179"/>
    </row>
    <row r="7045" spans="2:6" x14ac:dyDescent="0.25">
      <c r="B7045" s="172">
        <v>7034</v>
      </c>
      <c r="C7045" s="180"/>
      <c r="D7045" s="181"/>
      <c r="E7045" s="180"/>
      <c r="F7045" s="182"/>
    </row>
    <row r="7046" spans="2:6" x14ac:dyDescent="0.25">
      <c r="B7046" s="176">
        <v>7035</v>
      </c>
      <c r="C7046" s="177"/>
      <c r="D7046" s="178"/>
      <c r="E7046" s="177"/>
      <c r="F7046" s="179"/>
    </row>
    <row r="7047" spans="2:6" x14ac:dyDescent="0.25">
      <c r="B7047" s="172">
        <v>7036</v>
      </c>
      <c r="C7047" s="180"/>
      <c r="D7047" s="181"/>
      <c r="E7047" s="180"/>
      <c r="F7047" s="182"/>
    </row>
    <row r="7048" spans="2:6" x14ac:dyDescent="0.25">
      <c r="B7048" s="176">
        <v>7037</v>
      </c>
      <c r="C7048" s="177"/>
      <c r="D7048" s="178"/>
      <c r="E7048" s="177"/>
      <c r="F7048" s="179"/>
    </row>
    <row r="7049" spans="2:6" x14ac:dyDescent="0.25">
      <c r="B7049" s="172">
        <v>7038</v>
      </c>
      <c r="C7049" s="180"/>
      <c r="D7049" s="181"/>
      <c r="E7049" s="180"/>
      <c r="F7049" s="182"/>
    </row>
    <row r="7050" spans="2:6" x14ac:dyDescent="0.25">
      <c r="B7050" s="176">
        <v>7039</v>
      </c>
      <c r="C7050" s="177"/>
      <c r="D7050" s="178"/>
      <c r="E7050" s="177"/>
      <c r="F7050" s="179"/>
    </row>
    <row r="7051" spans="2:6" x14ac:dyDescent="0.25">
      <c r="B7051" s="172">
        <v>7040</v>
      </c>
      <c r="C7051" s="180"/>
      <c r="D7051" s="181"/>
      <c r="E7051" s="180"/>
      <c r="F7051" s="182"/>
    </row>
    <row r="7052" spans="2:6" x14ac:dyDescent="0.25">
      <c r="B7052" s="176">
        <v>7041</v>
      </c>
      <c r="C7052" s="177"/>
      <c r="D7052" s="178"/>
      <c r="E7052" s="177"/>
      <c r="F7052" s="179"/>
    </row>
    <row r="7053" spans="2:6" x14ac:dyDescent="0.25">
      <c r="B7053" s="172">
        <v>7042</v>
      </c>
      <c r="C7053" s="180"/>
      <c r="D7053" s="181"/>
      <c r="E7053" s="180"/>
      <c r="F7053" s="182"/>
    </row>
    <row r="7054" spans="2:6" x14ac:dyDescent="0.25">
      <c r="B7054" s="176">
        <v>7043</v>
      </c>
      <c r="C7054" s="177"/>
      <c r="D7054" s="178"/>
      <c r="E7054" s="177"/>
      <c r="F7054" s="179"/>
    </row>
    <row r="7055" spans="2:6" x14ac:dyDescent="0.25">
      <c r="B7055" s="172">
        <v>7044</v>
      </c>
      <c r="C7055" s="180"/>
      <c r="D7055" s="181"/>
      <c r="E7055" s="180"/>
      <c r="F7055" s="182"/>
    </row>
    <row r="7056" spans="2:6" x14ac:dyDescent="0.25">
      <c r="B7056" s="176">
        <v>7045</v>
      </c>
      <c r="C7056" s="177"/>
      <c r="D7056" s="178"/>
      <c r="E7056" s="177"/>
      <c r="F7056" s="179"/>
    </row>
    <row r="7057" spans="2:6" x14ac:dyDescent="0.25">
      <c r="B7057" s="172">
        <v>7046</v>
      </c>
      <c r="C7057" s="180"/>
      <c r="D7057" s="181"/>
      <c r="E7057" s="180"/>
      <c r="F7057" s="182"/>
    </row>
    <row r="7058" spans="2:6" x14ac:dyDescent="0.25">
      <c r="B7058" s="176">
        <v>7047</v>
      </c>
      <c r="C7058" s="177"/>
      <c r="D7058" s="178"/>
      <c r="E7058" s="177"/>
      <c r="F7058" s="179"/>
    </row>
    <row r="7059" spans="2:6" x14ac:dyDescent="0.25">
      <c r="B7059" s="172">
        <v>7048</v>
      </c>
      <c r="C7059" s="180"/>
      <c r="D7059" s="181"/>
      <c r="E7059" s="180"/>
      <c r="F7059" s="182"/>
    </row>
    <row r="7060" spans="2:6" x14ac:dyDescent="0.25">
      <c r="B7060" s="176">
        <v>7049</v>
      </c>
      <c r="C7060" s="177"/>
      <c r="D7060" s="178"/>
      <c r="E7060" s="177"/>
      <c r="F7060" s="179"/>
    </row>
    <row r="7061" spans="2:6" x14ac:dyDescent="0.25">
      <c r="B7061" s="172">
        <v>7050</v>
      </c>
      <c r="C7061" s="180"/>
      <c r="D7061" s="181"/>
      <c r="E7061" s="180"/>
      <c r="F7061" s="182"/>
    </row>
    <row r="7062" spans="2:6" x14ac:dyDescent="0.25">
      <c r="B7062" s="176">
        <v>7051</v>
      </c>
      <c r="C7062" s="177"/>
      <c r="D7062" s="178"/>
      <c r="E7062" s="177"/>
      <c r="F7062" s="179"/>
    </row>
    <row r="7063" spans="2:6" x14ac:dyDescent="0.25">
      <c r="B7063" s="172">
        <v>7052</v>
      </c>
      <c r="C7063" s="180"/>
      <c r="D7063" s="181"/>
      <c r="E7063" s="180"/>
      <c r="F7063" s="182"/>
    </row>
    <row r="7064" spans="2:6" x14ac:dyDescent="0.25">
      <c r="B7064" s="176">
        <v>7053</v>
      </c>
      <c r="C7064" s="177"/>
      <c r="D7064" s="178"/>
      <c r="E7064" s="177"/>
      <c r="F7064" s="179"/>
    </row>
    <row r="7065" spans="2:6" x14ac:dyDescent="0.25">
      <c r="B7065" s="172">
        <v>7054</v>
      </c>
      <c r="C7065" s="180"/>
      <c r="D7065" s="181"/>
      <c r="E7065" s="180"/>
      <c r="F7065" s="182"/>
    </row>
    <row r="7066" spans="2:6" x14ac:dyDescent="0.25">
      <c r="B7066" s="176">
        <v>7055</v>
      </c>
      <c r="C7066" s="177"/>
      <c r="D7066" s="178"/>
      <c r="E7066" s="177"/>
      <c r="F7066" s="179"/>
    </row>
    <row r="7067" spans="2:6" x14ac:dyDescent="0.25">
      <c r="B7067" s="172">
        <v>7056</v>
      </c>
      <c r="C7067" s="180"/>
      <c r="D7067" s="181"/>
      <c r="E7067" s="180"/>
      <c r="F7067" s="182"/>
    </row>
    <row r="7068" spans="2:6" x14ac:dyDescent="0.25">
      <c r="B7068" s="176">
        <v>7057</v>
      </c>
      <c r="C7068" s="177"/>
      <c r="D7068" s="178"/>
      <c r="E7068" s="177"/>
      <c r="F7068" s="179"/>
    </row>
    <row r="7069" spans="2:6" x14ac:dyDescent="0.25">
      <c r="B7069" s="172">
        <v>7058</v>
      </c>
      <c r="C7069" s="180"/>
      <c r="D7069" s="181"/>
      <c r="E7069" s="180"/>
      <c r="F7069" s="182"/>
    </row>
    <row r="7070" spans="2:6" x14ac:dyDescent="0.25">
      <c r="B7070" s="176">
        <v>7059</v>
      </c>
      <c r="C7070" s="177"/>
      <c r="D7070" s="178"/>
      <c r="E7070" s="177"/>
      <c r="F7070" s="179"/>
    </row>
    <row r="7071" spans="2:6" x14ac:dyDescent="0.25">
      <c r="B7071" s="172">
        <v>7060</v>
      </c>
      <c r="C7071" s="180"/>
      <c r="D7071" s="181"/>
      <c r="E7071" s="180"/>
      <c r="F7071" s="182"/>
    </row>
    <row r="7072" spans="2:6" x14ac:dyDescent="0.25">
      <c r="B7072" s="176">
        <v>7061</v>
      </c>
      <c r="C7072" s="177"/>
      <c r="D7072" s="178"/>
      <c r="E7072" s="177"/>
      <c r="F7072" s="179"/>
    </row>
    <row r="7073" spans="2:6" x14ac:dyDescent="0.25">
      <c r="B7073" s="172">
        <v>7062</v>
      </c>
      <c r="C7073" s="180"/>
      <c r="D7073" s="181"/>
      <c r="E7073" s="180"/>
      <c r="F7073" s="182"/>
    </row>
    <row r="7074" spans="2:6" x14ac:dyDescent="0.25">
      <c r="B7074" s="176">
        <v>7063</v>
      </c>
      <c r="C7074" s="177"/>
      <c r="D7074" s="178"/>
      <c r="E7074" s="177"/>
      <c r="F7074" s="179"/>
    </row>
    <row r="7075" spans="2:6" x14ac:dyDescent="0.25">
      <c r="B7075" s="172">
        <v>7064</v>
      </c>
      <c r="C7075" s="180"/>
      <c r="D7075" s="181"/>
      <c r="E7075" s="180"/>
      <c r="F7075" s="182"/>
    </row>
    <row r="7076" spans="2:6" x14ac:dyDescent="0.25">
      <c r="B7076" s="176">
        <v>7065</v>
      </c>
      <c r="C7076" s="177"/>
      <c r="D7076" s="178"/>
      <c r="E7076" s="177"/>
      <c r="F7076" s="179"/>
    </row>
    <row r="7077" spans="2:6" x14ac:dyDescent="0.25">
      <c r="B7077" s="172">
        <v>7066</v>
      </c>
      <c r="C7077" s="180"/>
      <c r="D7077" s="181"/>
      <c r="E7077" s="180"/>
      <c r="F7077" s="182"/>
    </row>
    <row r="7078" spans="2:6" x14ac:dyDescent="0.25">
      <c r="B7078" s="176">
        <v>7067</v>
      </c>
      <c r="C7078" s="177"/>
      <c r="D7078" s="178"/>
      <c r="E7078" s="177"/>
      <c r="F7078" s="179"/>
    </row>
    <row r="7079" spans="2:6" x14ac:dyDescent="0.25">
      <c r="B7079" s="172">
        <v>7068</v>
      </c>
      <c r="C7079" s="180"/>
      <c r="D7079" s="181"/>
      <c r="E7079" s="180"/>
      <c r="F7079" s="182"/>
    </row>
    <row r="7080" spans="2:6" x14ac:dyDescent="0.25">
      <c r="B7080" s="176">
        <v>7069</v>
      </c>
      <c r="C7080" s="177"/>
      <c r="D7080" s="178"/>
      <c r="E7080" s="177"/>
      <c r="F7080" s="179"/>
    </row>
    <row r="7081" spans="2:6" x14ac:dyDescent="0.25">
      <c r="B7081" s="172">
        <v>7070</v>
      </c>
      <c r="C7081" s="180"/>
      <c r="D7081" s="181"/>
      <c r="E7081" s="180"/>
      <c r="F7081" s="182"/>
    </row>
    <row r="7082" spans="2:6" x14ac:dyDescent="0.25">
      <c r="B7082" s="176">
        <v>7071</v>
      </c>
      <c r="C7082" s="177"/>
      <c r="D7082" s="178"/>
      <c r="E7082" s="177"/>
      <c r="F7082" s="179"/>
    </row>
    <row r="7083" spans="2:6" x14ac:dyDescent="0.25">
      <c r="B7083" s="172">
        <v>7072</v>
      </c>
      <c r="C7083" s="180"/>
      <c r="D7083" s="181"/>
      <c r="E7083" s="180"/>
      <c r="F7083" s="182"/>
    </row>
    <row r="7084" spans="2:6" x14ac:dyDescent="0.25">
      <c r="B7084" s="176">
        <v>7073</v>
      </c>
      <c r="C7084" s="177"/>
      <c r="D7084" s="178"/>
      <c r="E7084" s="177"/>
      <c r="F7084" s="179"/>
    </row>
    <row r="7085" spans="2:6" x14ac:dyDescent="0.25">
      <c r="B7085" s="172">
        <v>7074</v>
      </c>
      <c r="C7085" s="180"/>
      <c r="D7085" s="181"/>
      <c r="E7085" s="180"/>
      <c r="F7085" s="182"/>
    </row>
    <row r="7086" spans="2:6" x14ac:dyDescent="0.25">
      <c r="B7086" s="176">
        <v>7075</v>
      </c>
      <c r="C7086" s="177"/>
      <c r="D7086" s="178"/>
      <c r="E7086" s="177"/>
      <c r="F7086" s="179"/>
    </row>
    <row r="7087" spans="2:6" x14ac:dyDescent="0.25">
      <c r="B7087" s="172">
        <v>7076</v>
      </c>
      <c r="C7087" s="180"/>
      <c r="D7087" s="181"/>
      <c r="E7087" s="180"/>
      <c r="F7087" s="182"/>
    </row>
    <row r="7088" spans="2:6" x14ac:dyDescent="0.25">
      <c r="B7088" s="176">
        <v>7077</v>
      </c>
      <c r="C7088" s="177"/>
      <c r="D7088" s="178"/>
      <c r="E7088" s="177"/>
      <c r="F7088" s="179"/>
    </row>
    <row r="7089" spans="2:6" x14ac:dyDescent="0.25">
      <c r="B7089" s="172">
        <v>7078</v>
      </c>
      <c r="C7089" s="180"/>
      <c r="D7089" s="181"/>
      <c r="E7089" s="180"/>
      <c r="F7089" s="182"/>
    </row>
    <row r="7090" spans="2:6" x14ac:dyDescent="0.25">
      <c r="B7090" s="176">
        <v>7079</v>
      </c>
      <c r="C7090" s="177"/>
      <c r="D7090" s="178"/>
      <c r="E7090" s="177"/>
      <c r="F7090" s="179"/>
    </row>
    <row r="7091" spans="2:6" x14ac:dyDescent="0.25">
      <c r="B7091" s="172">
        <v>7080</v>
      </c>
      <c r="C7091" s="180"/>
      <c r="D7091" s="181"/>
      <c r="E7091" s="180"/>
      <c r="F7091" s="182"/>
    </row>
    <row r="7092" spans="2:6" x14ac:dyDescent="0.25">
      <c r="B7092" s="176">
        <v>7081</v>
      </c>
      <c r="C7092" s="177"/>
      <c r="D7092" s="178"/>
      <c r="E7092" s="177"/>
      <c r="F7092" s="179"/>
    </row>
    <row r="7093" spans="2:6" x14ac:dyDescent="0.25">
      <c r="B7093" s="172">
        <v>7082</v>
      </c>
      <c r="C7093" s="180"/>
      <c r="D7093" s="181"/>
      <c r="E7093" s="180"/>
      <c r="F7093" s="182"/>
    </row>
    <row r="7094" spans="2:6" x14ac:dyDescent="0.25">
      <c r="B7094" s="176">
        <v>7083</v>
      </c>
      <c r="C7094" s="177"/>
      <c r="D7094" s="178"/>
      <c r="E7094" s="177"/>
      <c r="F7094" s="179"/>
    </row>
    <row r="7095" spans="2:6" x14ac:dyDescent="0.25">
      <c r="B7095" s="172">
        <v>7084</v>
      </c>
      <c r="C7095" s="180"/>
      <c r="D7095" s="181"/>
      <c r="E7095" s="180"/>
      <c r="F7095" s="182"/>
    </row>
    <row r="7096" spans="2:6" x14ac:dyDescent="0.25">
      <c r="B7096" s="176">
        <v>7085</v>
      </c>
      <c r="C7096" s="177"/>
      <c r="D7096" s="178"/>
      <c r="E7096" s="177"/>
      <c r="F7096" s="179"/>
    </row>
    <row r="7097" spans="2:6" x14ac:dyDescent="0.25">
      <c r="B7097" s="172">
        <v>7086</v>
      </c>
      <c r="C7097" s="180"/>
      <c r="D7097" s="181"/>
      <c r="E7097" s="180"/>
      <c r="F7097" s="182"/>
    </row>
    <row r="7098" spans="2:6" x14ac:dyDescent="0.25">
      <c r="B7098" s="176">
        <v>7087</v>
      </c>
      <c r="C7098" s="177"/>
      <c r="D7098" s="178"/>
      <c r="E7098" s="177"/>
      <c r="F7098" s="179"/>
    </row>
    <row r="7099" spans="2:6" x14ac:dyDescent="0.25">
      <c r="B7099" s="172">
        <v>7088</v>
      </c>
      <c r="C7099" s="180"/>
      <c r="D7099" s="181"/>
      <c r="E7099" s="180"/>
      <c r="F7099" s="182"/>
    </row>
    <row r="7100" spans="2:6" x14ac:dyDescent="0.25">
      <c r="B7100" s="176">
        <v>7089</v>
      </c>
      <c r="C7100" s="177"/>
      <c r="D7100" s="178"/>
      <c r="E7100" s="177"/>
      <c r="F7100" s="179"/>
    </row>
    <row r="7101" spans="2:6" x14ac:dyDescent="0.25">
      <c r="B7101" s="172">
        <v>7090</v>
      </c>
      <c r="C7101" s="180"/>
      <c r="D7101" s="181"/>
      <c r="E7101" s="180"/>
      <c r="F7101" s="182"/>
    </row>
    <row r="7102" spans="2:6" x14ac:dyDescent="0.25">
      <c r="B7102" s="176">
        <v>7091</v>
      </c>
      <c r="C7102" s="177"/>
      <c r="D7102" s="178"/>
      <c r="E7102" s="177"/>
      <c r="F7102" s="179"/>
    </row>
    <row r="7103" spans="2:6" x14ac:dyDescent="0.25">
      <c r="B7103" s="172">
        <v>7092</v>
      </c>
      <c r="C7103" s="180"/>
      <c r="D7103" s="181"/>
      <c r="E7103" s="180"/>
      <c r="F7103" s="182"/>
    </row>
    <row r="7104" spans="2:6" x14ac:dyDescent="0.25">
      <c r="B7104" s="176">
        <v>7093</v>
      </c>
      <c r="C7104" s="177"/>
      <c r="D7104" s="178"/>
      <c r="E7104" s="177"/>
      <c r="F7104" s="179"/>
    </row>
    <row r="7105" spans="2:6" x14ac:dyDescent="0.25">
      <c r="B7105" s="172">
        <v>7094</v>
      </c>
      <c r="C7105" s="180"/>
      <c r="D7105" s="181"/>
      <c r="E7105" s="180"/>
      <c r="F7105" s="182"/>
    </row>
    <row r="7106" spans="2:6" x14ac:dyDescent="0.25">
      <c r="B7106" s="176">
        <v>7095</v>
      </c>
      <c r="C7106" s="177"/>
      <c r="D7106" s="178"/>
      <c r="E7106" s="177"/>
      <c r="F7106" s="179"/>
    </row>
    <row r="7107" spans="2:6" x14ac:dyDescent="0.25">
      <c r="B7107" s="172">
        <v>7096</v>
      </c>
      <c r="C7107" s="180"/>
      <c r="D7107" s="181"/>
      <c r="E7107" s="180"/>
      <c r="F7107" s="182"/>
    </row>
    <row r="7108" spans="2:6" x14ac:dyDescent="0.25">
      <c r="B7108" s="176">
        <v>7097</v>
      </c>
      <c r="C7108" s="177"/>
      <c r="D7108" s="178"/>
      <c r="E7108" s="177"/>
      <c r="F7108" s="179"/>
    </row>
    <row r="7109" spans="2:6" x14ac:dyDescent="0.25">
      <c r="B7109" s="172">
        <v>7098</v>
      </c>
      <c r="C7109" s="180"/>
      <c r="D7109" s="181"/>
      <c r="E7109" s="180"/>
      <c r="F7109" s="182"/>
    </row>
    <row r="7110" spans="2:6" x14ac:dyDescent="0.25">
      <c r="B7110" s="176">
        <v>7099</v>
      </c>
      <c r="C7110" s="177"/>
      <c r="D7110" s="178"/>
      <c r="E7110" s="177"/>
      <c r="F7110" s="179"/>
    </row>
    <row r="7111" spans="2:6" x14ac:dyDescent="0.25">
      <c r="B7111" s="172">
        <v>7100</v>
      </c>
      <c r="C7111" s="180"/>
      <c r="D7111" s="181"/>
      <c r="E7111" s="180"/>
      <c r="F7111" s="182"/>
    </row>
    <row r="7112" spans="2:6" x14ac:dyDescent="0.25">
      <c r="B7112" s="176">
        <v>7101</v>
      </c>
      <c r="C7112" s="177"/>
      <c r="D7112" s="178"/>
      <c r="E7112" s="177"/>
      <c r="F7112" s="179"/>
    </row>
    <row r="7113" spans="2:6" x14ac:dyDescent="0.25">
      <c r="B7113" s="172">
        <v>7102</v>
      </c>
      <c r="C7113" s="180"/>
      <c r="D7113" s="181"/>
      <c r="E7113" s="180"/>
      <c r="F7113" s="182"/>
    </row>
    <row r="7114" spans="2:6" x14ac:dyDescent="0.25">
      <c r="B7114" s="176">
        <v>7103</v>
      </c>
      <c r="C7114" s="177"/>
      <c r="D7114" s="178"/>
      <c r="E7114" s="177"/>
      <c r="F7114" s="179"/>
    </row>
    <row r="7115" spans="2:6" x14ac:dyDescent="0.25">
      <c r="B7115" s="172">
        <v>7104</v>
      </c>
      <c r="C7115" s="180"/>
      <c r="D7115" s="181"/>
      <c r="E7115" s="180"/>
      <c r="F7115" s="182"/>
    </row>
    <row r="7116" spans="2:6" x14ac:dyDescent="0.25">
      <c r="B7116" s="176">
        <v>7105</v>
      </c>
      <c r="C7116" s="177"/>
      <c r="D7116" s="178"/>
      <c r="E7116" s="177"/>
      <c r="F7116" s="179"/>
    </row>
    <row r="7117" spans="2:6" x14ac:dyDescent="0.25">
      <c r="B7117" s="172">
        <v>7106</v>
      </c>
      <c r="C7117" s="180"/>
      <c r="D7117" s="181"/>
      <c r="E7117" s="180"/>
      <c r="F7117" s="182"/>
    </row>
    <row r="7118" spans="2:6" x14ac:dyDescent="0.25">
      <c r="B7118" s="176">
        <v>7107</v>
      </c>
      <c r="C7118" s="177"/>
      <c r="D7118" s="178"/>
      <c r="E7118" s="177"/>
      <c r="F7118" s="179"/>
    </row>
    <row r="7119" spans="2:6" x14ac:dyDescent="0.25">
      <c r="B7119" s="172">
        <v>7108</v>
      </c>
      <c r="C7119" s="180"/>
      <c r="D7119" s="181"/>
      <c r="E7119" s="180"/>
      <c r="F7119" s="182"/>
    </row>
    <row r="7120" spans="2:6" x14ac:dyDescent="0.25">
      <c r="B7120" s="176">
        <v>7109</v>
      </c>
      <c r="C7120" s="177"/>
      <c r="D7120" s="178"/>
      <c r="E7120" s="177"/>
      <c r="F7120" s="179"/>
    </row>
    <row r="7121" spans="2:6" x14ac:dyDescent="0.25">
      <c r="B7121" s="172">
        <v>7110</v>
      </c>
      <c r="C7121" s="180"/>
      <c r="D7121" s="181"/>
      <c r="E7121" s="180"/>
      <c r="F7121" s="182"/>
    </row>
    <row r="7122" spans="2:6" x14ac:dyDescent="0.25">
      <c r="B7122" s="176">
        <v>7111</v>
      </c>
      <c r="C7122" s="177"/>
      <c r="D7122" s="178"/>
      <c r="E7122" s="177"/>
      <c r="F7122" s="179"/>
    </row>
    <row r="7123" spans="2:6" x14ac:dyDescent="0.25">
      <c r="B7123" s="172">
        <v>7112</v>
      </c>
      <c r="C7123" s="180"/>
      <c r="D7123" s="181"/>
      <c r="E7123" s="180"/>
      <c r="F7123" s="182"/>
    </row>
    <row r="7124" spans="2:6" x14ac:dyDescent="0.25">
      <c r="B7124" s="176">
        <v>7113</v>
      </c>
      <c r="C7124" s="177"/>
      <c r="D7124" s="178"/>
      <c r="E7124" s="177"/>
      <c r="F7124" s="179"/>
    </row>
    <row r="7125" spans="2:6" x14ac:dyDescent="0.25">
      <c r="B7125" s="172">
        <v>7114</v>
      </c>
      <c r="C7125" s="180"/>
      <c r="D7125" s="181"/>
      <c r="E7125" s="180"/>
      <c r="F7125" s="182"/>
    </row>
    <row r="7126" spans="2:6" x14ac:dyDescent="0.25">
      <c r="B7126" s="176">
        <v>7115</v>
      </c>
      <c r="C7126" s="177"/>
      <c r="D7126" s="178"/>
      <c r="E7126" s="177"/>
      <c r="F7126" s="179"/>
    </row>
    <row r="7127" spans="2:6" x14ac:dyDescent="0.25">
      <c r="B7127" s="172">
        <v>7116</v>
      </c>
      <c r="C7127" s="180"/>
      <c r="D7127" s="181"/>
      <c r="E7127" s="180"/>
      <c r="F7127" s="182"/>
    </row>
    <row r="7128" spans="2:6" x14ac:dyDescent="0.25">
      <c r="B7128" s="176">
        <v>7117</v>
      </c>
      <c r="C7128" s="177"/>
      <c r="D7128" s="178"/>
      <c r="E7128" s="177"/>
      <c r="F7128" s="179"/>
    </row>
    <row r="7129" spans="2:6" x14ac:dyDescent="0.25">
      <c r="B7129" s="172">
        <v>7118</v>
      </c>
      <c r="C7129" s="180"/>
      <c r="D7129" s="181"/>
      <c r="E7129" s="180"/>
      <c r="F7129" s="182"/>
    </row>
    <row r="7130" spans="2:6" x14ac:dyDescent="0.25">
      <c r="B7130" s="176">
        <v>7119</v>
      </c>
      <c r="C7130" s="177"/>
      <c r="D7130" s="178"/>
      <c r="E7130" s="177"/>
      <c r="F7130" s="179"/>
    </row>
    <row r="7131" spans="2:6" x14ac:dyDescent="0.25">
      <c r="B7131" s="172">
        <v>7120</v>
      </c>
      <c r="C7131" s="180"/>
      <c r="D7131" s="181"/>
      <c r="E7131" s="180"/>
      <c r="F7131" s="182"/>
    </row>
    <row r="7132" spans="2:6" x14ac:dyDescent="0.25">
      <c r="B7132" s="176">
        <v>7121</v>
      </c>
      <c r="C7132" s="177"/>
      <c r="D7132" s="178"/>
      <c r="E7132" s="177"/>
      <c r="F7132" s="179"/>
    </row>
    <row r="7133" spans="2:6" x14ac:dyDescent="0.25">
      <c r="B7133" s="172">
        <v>7122</v>
      </c>
      <c r="C7133" s="180"/>
      <c r="D7133" s="181"/>
      <c r="E7133" s="180"/>
      <c r="F7133" s="182"/>
    </row>
    <row r="7134" spans="2:6" x14ac:dyDescent="0.25">
      <c r="B7134" s="176">
        <v>7123</v>
      </c>
      <c r="C7134" s="177"/>
      <c r="D7134" s="178"/>
      <c r="E7134" s="177"/>
      <c r="F7134" s="179"/>
    </row>
    <row r="7135" spans="2:6" x14ac:dyDescent="0.25">
      <c r="B7135" s="172">
        <v>7124</v>
      </c>
      <c r="C7135" s="180"/>
      <c r="D7135" s="181"/>
      <c r="E7135" s="180"/>
      <c r="F7135" s="182"/>
    </row>
    <row r="7136" spans="2:6" x14ac:dyDescent="0.25">
      <c r="B7136" s="176">
        <v>7125</v>
      </c>
      <c r="C7136" s="177"/>
      <c r="D7136" s="178"/>
      <c r="E7136" s="177"/>
      <c r="F7136" s="179"/>
    </row>
    <row r="7137" spans="2:6" x14ac:dyDescent="0.25">
      <c r="B7137" s="172">
        <v>7126</v>
      </c>
      <c r="C7137" s="180"/>
      <c r="D7137" s="181"/>
      <c r="E7137" s="180"/>
      <c r="F7137" s="182"/>
    </row>
    <row r="7138" spans="2:6" x14ac:dyDescent="0.25">
      <c r="B7138" s="176">
        <v>7127</v>
      </c>
      <c r="C7138" s="177"/>
      <c r="D7138" s="178"/>
      <c r="E7138" s="177"/>
      <c r="F7138" s="179"/>
    </row>
    <row r="7139" spans="2:6" x14ac:dyDescent="0.25">
      <c r="B7139" s="172">
        <v>7128</v>
      </c>
      <c r="C7139" s="180"/>
      <c r="D7139" s="181"/>
      <c r="E7139" s="180"/>
      <c r="F7139" s="182"/>
    </row>
    <row r="7140" spans="2:6" x14ac:dyDescent="0.25">
      <c r="B7140" s="176">
        <v>7129</v>
      </c>
      <c r="C7140" s="177"/>
      <c r="D7140" s="178"/>
      <c r="E7140" s="177"/>
      <c r="F7140" s="179"/>
    </row>
    <row r="7141" spans="2:6" x14ac:dyDescent="0.25">
      <c r="B7141" s="172">
        <v>7130</v>
      </c>
      <c r="C7141" s="180"/>
      <c r="D7141" s="181"/>
      <c r="E7141" s="180"/>
      <c r="F7141" s="182"/>
    </row>
    <row r="7142" spans="2:6" x14ac:dyDescent="0.25">
      <c r="B7142" s="176">
        <v>7131</v>
      </c>
      <c r="C7142" s="177"/>
      <c r="D7142" s="178"/>
      <c r="E7142" s="177"/>
      <c r="F7142" s="179"/>
    </row>
    <row r="7143" spans="2:6" x14ac:dyDescent="0.25">
      <c r="B7143" s="172">
        <v>7132</v>
      </c>
      <c r="C7143" s="180"/>
      <c r="D7143" s="181"/>
      <c r="E7143" s="180"/>
      <c r="F7143" s="182"/>
    </row>
    <row r="7144" spans="2:6" x14ac:dyDescent="0.25">
      <c r="B7144" s="176">
        <v>7133</v>
      </c>
      <c r="C7144" s="177"/>
      <c r="D7144" s="178"/>
      <c r="E7144" s="177"/>
      <c r="F7144" s="179"/>
    </row>
    <row r="7145" spans="2:6" x14ac:dyDescent="0.25">
      <c r="B7145" s="172">
        <v>7134</v>
      </c>
      <c r="C7145" s="180"/>
      <c r="D7145" s="181"/>
      <c r="E7145" s="180"/>
      <c r="F7145" s="182"/>
    </row>
    <row r="7146" spans="2:6" x14ac:dyDescent="0.25">
      <c r="B7146" s="176">
        <v>7135</v>
      </c>
      <c r="C7146" s="177"/>
      <c r="D7146" s="178"/>
      <c r="E7146" s="177"/>
      <c r="F7146" s="179"/>
    </row>
    <row r="7147" spans="2:6" x14ac:dyDescent="0.25">
      <c r="B7147" s="172">
        <v>7136</v>
      </c>
      <c r="C7147" s="180"/>
      <c r="D7147" s="181"/>
      <c r="E7147" s="180"/>
      <c r="F7147" s="182"/>
    </row>
    <row r="7148" spans="2:6" x14ac:dyDescent="0.25">
      <c r="B7148" s="176">
        <v>7137</v>
      </c>
      <c r="C7148" s="177"/>
      <c r="D7148" s="178"/>
      <c r="E7148" s="177"/>
      <c r="F7148" s="179"/>
    </row>
    <row r="7149" spans="2:6" x14ac:dyDescent="0.25">
      <c r="B7149" s="172">
        <v>7138</v>
      </c>
      <c r="C7149" s="180"/>
      <c r="D7149" s="181"/>
      <c r="E7149" s="180"/>
      <c r="F7149" s="182"/>
    </row>
    <row r="7150" spans="2:6" x14ac:dyDescent="0.25">
      <c r="B7150" s="176">
        <v>7139</v>
      </c>
      <c r="C7150" s="177"/>
      <c r="D7150" s="178"/>
      <c r="E7150" s="177"/>
      <c r="F7150" s="179"/>
    </row>
    <row r="7151" spans="2:6" x14ac:dyDescent="0.25">
      <c r="B7151" s="172">
        <v>7140</v>
      </c>
      <c r="C7151" s="180"/>
      <c r="D7151" s="181"/>
      <c r="E7151" s="180"/>
      <c r="F7151" s="182"/>
    </row>
    <row r="7152" spans="2:6" x14ac:dyDescent="0.25">
      <c r="B7152" s="176">
        <v>7141</v>
      </c>
      <c r="C7152" s="177"/>
      <c r="D7152" s="178"/>
      <c r="E7152" s="177"/>
      <c r="F7152" s="179"/>
    </row>
    <row r="7153" spans="2:6" x14ac:dyDescent="0.25">
      <c r="B7153" s="172">
        <v>7142</v>
      </c>
      <c r="C7153" s="180"/>
      <c r="D7153" s="181"/>
      <c r="E7153" s="180"/>
      <c r="F7153" s="182"/>
    </row>
    <row r="7154" spans="2:6" x14ac:dyDescent="0.25">
      <c r="B7154" s="176">
        <v>7143</v>
      </c>
      <c r="C7154" s="177"/>
      <c r="D7154" s="178"/>
      <c r="E7154" s="177"/>
      <c r="F7154" s="179"/>
    </row>
    <row r="7155" spans="2:6" x14ac:dyDescent="0.25">
      <c r="B7155" s="172">
        <v>7144</v>
      </c>
      <c r="C7155" s="180"/>
      <c r="D7155" s="181"/>
      <c r="E7155" s="180"/>
      <c r="F7155" s="182"/>
    </row>
    <row r="7156" spans="2:6" x14ac:dyDescent="0.25">
      <c r="B7156" s="176">
        <v>7145</v>
      </c>
      <c r="C7156" s="177"/>
      <c r="D7156" s="178"/>
      <c r="E7156" s="177"/>
      <c r="F7156" s="179"/>
    </row>
    <row r="7157" spans="2:6" x14ac:dyDescent="0.25">
      <c r="B7157" s="172">
        <v>7146</v>
      </c>
      <c r="C7157" s="180"/>
      <c r="D7157" s="181"/>
      <c r="E7157" s="180"/>
      <c r="F7157" s="182"/>
    </row>
    <row r="7158" spans="2:6" x14ac:dyDescent="0.25">
      <c r="B7158" s="176">
        <v>7147</v>
      </c>
      <c r="C7158" s="177"/>
      <c r="D7158" s="178"/>
      <c r="E7158" s="177"/>
      <c r="F7158" s="179"/>
    </row>
    <row r="7159" spans="2:6" x14ac:dyDescent="0.25">
      <c r="B7159" s="172">
        <v>7148</v>
      </c>
      <c r="C7159" s="180"/>
      <c r="D7159" s="181"/>
      <c r="E7159" s="180"/>
      <c r="F7159" s="182"/>
    </row>
    <row r="7160" spans="2:6" x14ac:dyDescent="0.25">
      <c r="B7160" s="176">
        <v>7149</v>
      </c>
      <c r="C7160" s="177"/>
      <c r="D7160" s="178"/>
      <c r="E7160" s="177"/>
      <c r="F7160" s="179"/>
    </row>
    <row r="7161" spans="2:6" x14ac:dyDescent="0.25">
      <c r="B7161" s="172">
        <v>7150</v>
      </c>
      <c r="C7161" s="180"/>
      <c r="D7161" s="181"/>
      <c r="E7161" s="180"/>
      <c r="F7161" s="182"/>
    </row>
    <row r="7162" spans="2:6" x14ac:dyDescent="0.25">
      <c r="B7162" s="176">
        <v>7151</v>
      </c>
      <c r="C7162" s="177"/>
      <c r="D7162" s="178"/>
      <c r="E7162" s="177"/>
      <c r="F7162" s="179"/>
    </row>
    <row r="7163" spans="2:6" x14ac:dyDescent="0.25">
      <c r="B7163" s="172">
        <v>7152</v>
      </c>
      <c r="C7163" s="180"/>
      <c r="D7163" s="181"/>
      <c r="E7163" s="180"/>
      <c r="F7163" s="182"/>
    </row>
    <row r="7164" spans="2:6" x14ac:dyDescent="0.25">
      <c r="B7164" s="176">
        <v>7153</v>
      </c>
      <c r="C7164" s="177"/>
      <c r="D7164" s="178"/>
      <c r="E7164" s="177"/>
      <c r="F7164" s="179"/>
    </row>
    <row r="7165" spans="2:6" x14ac:dyDescent="0.25">
      <c r="B7165" s="172">
        <v>7154</v>
      </c>
      <c r="C7165" s="180"/>
      <c r="D7165" s="181"/>
      <c r="E7165" s="180"/>
      <c r="F7165" s="182"/>
    </row>
    <row r="7166" spans="2:6" x14ac:dyDescent="0.25">
      <c r="B7166" s="176">
        <v>7155</v>
      </c>
      <c r="C7166" s="177"/>
      <c r="D7166" s="178"/>
      <c r="E7166" s="177"/>
      <c r="F7166" s="179"/>
    </row>
    <row r="7167" spans="2:6" x14ac:dyDescent="0.25">
      <c r="B7167" s="172">
        <v>7156</v>
      </c>
      <c r="C7167" s="180"/>
      <c r="D7167" s="181"/>
      <c r="E7167" s="180"/>
      <c r="F7167" s="182"/>
    </row>
    <row r="7168" spans="2:6" x14ac:dyDescent="0.25">
      <c r="B7168" s="176">
        <v>7157</v>
      </c>
      <c r="C7168" s="177"/>
      <c r="D7168" s="178"/>
      <c r="E7168" s="177"/>
      <c r="F7168" s="179"/>
    </row>
    <row r="7169" spans="2:6" x14ac:dyDescent="0.25">
      <c r="B7169" s="172">
        <v>7158</v>
      </c>
      <c r="C7169" s="180"/>
      <c r="D7169" s="181"/>
      <c r="E7169" s="180"/>
      <c r="F7169" s="182"/>
    </row>
    <row r="7170" spans="2:6" x14ac:dyDescent="0.25">
      <c r="B7170" s="176">
        <v>7159</v>
      </c>
      <c r="C7170" s="177"/>
      <c r="D7170" s="178"/>
      <c r="E7170" s="177"/>
      <c r="F7170" s="179"/>
    </row>
    <row r="7171" spans="2:6" x14ac:dyDescent="0.25">
      <c r="B7171" s="172">
        <v>7160</v>
      </c>
      <c r="C7171" s="180"/>
      <c r="D7171" s="181"/>
      <c r="E7171" s="180"/>
      <c r="F7171" s="182"/>
    </row>
    <row r="7172" spans="2:6" x14ac:dyDescent="0.25">
      <c r="B7172" s="176">
        <v>7161</v>
      </c>
      <c r="C7172" s="177"/>
      <c r="D7172" s="178"/>
      <c r="E7172" s="177"/>
      <c r="F7172" s="179"/>
    </row>
    <row r="7173" spans="2:6" x14ac:dyDescent="0.25">
      <c r="B7173" s="172">
        <v>7162</v>
      </c>
      <c r="C7173" s="180"/>
      <c r="D7173" s="181"/>
      <c r="E7173" s="180"/>
      <c r="F7173" s="182"/>
    </row>
    <row r="7174" spans="2:6" x14ac:dyDescent="0.25">
      <c r="B7174" s="176">
        <v>7163</v>
      </c>
      <c r="C7174" s="177"/>
      <c r="D7174" s="178"/>
      <c r="E7174" s="177"/>
      <c r="F7174" s="179"/>
    </row>
    <row r="7175" spans="2:6" x14ac:dyDescent="0.25">
      <c r="B7175" s="172">
        <v>7164</v>
      </c>
      <c r="C7175" s="180"/>
      <c r="D7175" s="181"/>
      <c r="E7175" s="180"/>
      <c r="F7175" s="182"/>
    </row>
    <row r="7176" spans="2:6" x14ac:dyDescent="0.25">
      <c r="B7176" s="176">
        <v>7165</v>
      </c>
      <c r="C7176" s="177"/>
      <c r="D7176" s="178"/>
      <c r="E7176" s="177"/>
      <c r="F7176" s="179"/>
    </row>
    <row r="7177" spans="2:6" x14ac:dyDescent="0.25">
      <c r="B7177" s="172">
        <v>7166</v>
      </c>
      <c r="C7177" s="180"/>
      <c r="D7177" s="181"/>
      <c r="E7177" s="180"/>
      <c r="F7177" s="182"/>
    </row>
    <row r="7178" spans="2:6" x14ac:dyDescent="0.25">
      <c r="B7178" s="176">
        <v>7167</v>
      </c>
      <c r="C7178" s="177"/>
      <c r="D7178" s="178"/>
      <c r="E7178" s="177"/>
      <c r="F7178" s="179"/>
    </row>
    <row r="7179" spans="2:6" x14ac:dyDescent="0.25">
      <c r="B7179" s="172">
        <v>7168</v>
      </c>
      <c r="C7179" s="180"/>
      <c r="D7179" s="181"/>
      <c r="E7179" s="180"/>
      <c r="F7179" s="182"/>
    </row>
    <row r="7180" spans="2:6" x14ac:dyDescent="0.25">
      <c r="B7180" s="176">
        <v>7169</v>
      </c>
      <c r="C7180" s="177"/>
      <c r="D7180" s="178"/>
      <c r="E7180" s="177"/>
      <c r="F7180" s="179"/>
    </row>
    <row r="7181" spans="2:6" x14ac:dyDescent="0.25">
      <c r="B7181" s="172">
        <v>7170</v>
      </c>
      <c r="C7181" s="180"/>
      <c r="D7181" s="181"/>
      <c r="E7181" s="180"/>
      <c r="F7181" s="182"/>
    </row>
    <row r="7182" spans="2:6" x14ac:dyDescent="0.25">
      <c r="B7182" s="176">
        <v>7171</v>
      </c>
      <c r="C7182" s="177"/>
      <c r="D7182" s="178"/>
      <c r="E7182" s="177"/>
      <c r="F7182" s="179"/>
    </row>
    <row r="7183" spans="2:6" x14ac:dyDescent="0.25">
      <c r="B7183" s="172">
        <v>7172</v>
      </c>
      <c r="C7183" s="180"/>
      <c r="D7183" s="181"/>
      <c r="E7183" s="180"/>
      <c r="F7183" s="182"/>
    </row>
    <row r="7184" spans="2:6" x14ac:dyDescent="0.25">
      <c r="B7184" s="176">
        <v>7173</v>
      </c>
      <c r="C7184" s="177"/>
      <c r="D7184" s="178"/>
      <c r="E7184" s="177"/>
      <c r="F7184" s="179"/>
    </row>
    <row r="7185" spans="2:6" x14ac:dyDescent="0.25">
      <c r="B7185" s="172">
        <v>7174</v>
      </c>
      <c r="C7185" s="180"/>
      <c r="D7185" s="181"/>
      <c r="E7185" s="180"/>
      <c r="F7185" s="182"/>
    </row>
    <row r="7186" spans="2:6" x14ac:dyDescent="0.25">
      <c r="B7186" s="176">
        <v>7175</v>
      </c>
      <c r="C7186" s="177"/>
      <c r="D7186" s="178"/>
      <c r="E7186" s="177"/>
      <c r="F7186" s="179"/>
    </row>
    <row r="7187" spans="2:6" x14ac:dyDescent="0.25">
      <c r="B7187" s="172">
        <v>7176</v>
      </c>
      <c r="C7187" s="180"/>
      <c r="D7187" s="181"/>
      <c r="E7187" s="180"/>
      <c r="F7187" s="182"/>
    </row>
    <row r="7188" spans="2:6" x14ac:dyDescent="0.25">
      <c r="B7188" s="176">
        <v>7177</v>
      </c>
      <c r="C7188" s="177"/>
      <c r="D7188" s="178"/>
      <c r="E7188" s="177"/>
      <c r="F7188" s="179"/>
    </row>
    <row r="7189" spans="2:6" x14ac:dyDescent="0.25">
      <c r="B7189" s="172">
        <v>7178</v>
      </c>
      <c r="C7189" s="180"/>
      <c r="D7189" s="181"/>
      <c r="E7189" s="180"/>
      <c r="F7189" s="182"/>
    </row>
    <row r="7190" spans="2:6" x14ac:dyDescent="0.25">
      <c r="B7190" s="176">
        <v>7179</v>
      </c>
      <c r="C7190" s="177"/>
      <c r="D7190" s="178"/>
      <c r="E7190" s="177"/>
      <c r="F7190" s="179"/>
    </row>
    <row r="7191" spans="2:6" x14ac:dyDescent="0.25">
      <c r="B7191" s="172">
        <v>7180</v>
      </c>
      <c r="C7191" s="180"/>
      <c r="D7191" s="181"/>
      <c r="E7191" s="180"/>
      <c r="F7191" s="182"/>
    </row>
    <row r="7192" spans="2:6" x14ac:dyDescent="0.25">
      <c r="B7192" s="176">
        <v>7181</v>
      </c>
      <c r="C7192" s="177"/>
      <c r="D7192" s="178"/>
      <c r="E7192" s="177"/>
      <c r="F7192" s="179"/>
    </row>
    <row r="7193" spans="2:6" x14ac:dyDescent="0.25">
      <c r="B7193" s="172">
        <v>7182</v>
      </c>
      <c r="C7193" s="180"/>
      <c r="D7193" s="181"/>
      <c r="E7193" s="180"/>
      <c r="F7193" s="182"/>
    </row>
    <row r="7194" spans="2:6" x14ac:dyDescent="0.25">
      <c r="B7194" s="176">
        <v>7183</v>
      </c>
      <c r="C7194" s="177"/>
      <c r="D7194" s="178"/>
      <c r="E7194" s="177"/>
      <c r="F7194" s="179"/>
    </row>
    <row r="7195" spans="2:6" x14ac:dyDescent="0.25">
      <c r="B7195" s="172">
        <v>7184</v>
      </c>
      <c r="C7195" s="180"/>
      <c r="D7195" s="181"/>
      <c r="E7195" s="180"/>
      <c r="F7195" s="182"/>
    </row>
    <row r="7196" spans="2:6" x14ac:dyDescent="0.25">
      <c r="B7196" s="176">
        <v>7185</v>
      </c>
      <c r="C7196" s="177"/>
      <c r="D7196" s="178"/>
      <c r="E7196" s="177"/>
      <c r="F7196" s="179"/>
    </row>
    <row r="7197" spans="2:6" x14ac:dyDescent="0.25">
      <c r="B7197" s="172">
        <v>7186</v>
      </c>
      <c r="C7197" s="180"/>
      <c r="D7197" s="181"/>
      <c r="E7197" s="180"/>
      <c r="F7197" s="182"/>
    </row>
    <row r="7198" spans="2:6" x14ac:dyDescent="0.25">
      <c r="B7198" s="176">
        <v>7187</v>
      </c>
      <c r="C7198" s="177"/>
      <c r="D7198" s="178"/>
      <c r="E7198" s="177"/>
      <c r="F7198" s="179"/>
    </row>
    <row r="7199" spans="2:6" x14ac:dyDescent="0.25">
      <c r="B7199" s="172">
        <v>7188</v>
      </c>
      <c r="C7199" s="180"/>
      <c r="D7199" s="181"/>
      <c r="E7199" s="180"/>
      <c r="F7199" s="182"/>
    </row>
    <row r="7200" spans="2:6" x14ac:dyDescent="0.25">
      <c r="B7200" s="176">
        <v>7189</v>
      </c>
      <c r="C7200" s="177"/>
      <c r="D7200" s="178"/>
      <c r="E7200" s="177"/>
      <c r="F7200" s="179"/>
    </row>
    <row r="7201" spans="2:6" x14ac:dyDescent="0.25">
      <c r="B7201" s="172">
        <v>7190</v>
      </c>
      <c r="C7201" s="180"/>
      <c r="D7201" s="181"/>
      <c r="E7201" s="180"/>
      <c r="F7201" s="182"/>
    </row>
    <row r="7202" spans="2:6" x14ac:dyDescent="0.25">
      <c r="B7202" s="176">
        <v>7191</v>
      </c>
      <c r="C7202" s="177"/>
      <c r="D7202" s="178"/>
      <c r="E7202" s="177"/>
      <c r="F7202" s="179"/>
    </row>
    <row r="7203" spans="2:6" x14ac:dyDescent="0.25">
      <c r="B7203" s="172">
        <v>7192</v>
      </c>
      <c r="C7203" s="180"/>
      <c r="D7203" s="181"/>
      <c r="E7203" s="180"/>
      <c r="F7203" s="182"/>
    </row>
    <row r="7204" spans="2:6" x14ac:dyDescent="0.25">
      <c r="B7204" s="176">
        <v>7193</v>
      </c>
      <c r="C7204" s="177"/>
      <c r="D7204" s="178"/>
      <c r="E7204" s="177"/>
      <c r="F7204" s="179"/>
    </row>
    <row r="7205" spans="2:6" x14ac:dyDescent="0.25">
      <c r="B7205" s="172">
        <v>7194</v>
      </c>
      <c r="C7205" s="180"/>
      <c r="D7205" s="181"/>
      <c r="E7205" s="180"/>
      <c r="F7205" s="182"/>
    </row>
    <row r="7206" spans="2:6" x14ac:dyDescent="0.25">
      <c r="B7206" s="176">
        <v>7195</v>
      </c>
      <c r="C7206" s="177"/>
      <c r="D7206" s="178"/>
      <c r="E7206" s="177"/>
      <c r="F7206" s="179"/>
    </row>
    <row r="7207" spans="2:6" x14ac:dyDescent="0.25">
      <c r="B7207" s="172">
        <v>7196</v>
      </c>
      <c r="C7207" s="180"/>
      <c r="D7207" s="181"/>
      <c r="E7207" s="180"/>
      <c r="F7207" s="182"/>
    </row>
    <row r="7208" spans="2:6" x14ac:dyDescent="0.25">
      <c r="B7208" s="176">
        <v>7197</v>
      </c>
      <c r="C7208" s="177"/>
      <c r="D7208" s="178"/>
      <c r="E7208" s="177"/>
      <c r="F7208" s="179"/>
    </row>
    <row r="7209" spans="2:6" x14ac:dyDescent="0.25">
      <c r="B7209" s="172">
        <v>7198</v>
      </c>
      <c r="C7209" s="180"/>
      <c r="D7209" s="181"/>
      <c r="E7209" s="180"/>
      <c r="F7209" s="182"/>
    </row>
    <row r="7210" spans="2:6" x14ac:dyDescent="0.25">
      <c r="B7210" s="176">
        <v>7199</v>
      </c>
      <c r="C7210" s="177"/>
      <c r="D7210" s="178"/>
      <c r="E7210" s="177"/>
      <c r="F7210" s="179"/>
    </row>
    <row r="7211" spans="2:6" x14ac:dyDescent="0.25">
      <c r="B7211" s="172">
        <v>7200</v>
      </c>
      <c r="C7211" s="180"/>
      <c r="D7211" s="181"/>
      <c r="E7211" s="180"/>
      <c r="F7211" s="182"/>
    </row>
    <row r="7212" spans="2:6" x14ac:dyDescent="0.25">
      <c r="B7212" s="176">
        <v>7201</v>
      </c>
      <c r="C7212" s="177"/>
      <c r="D7212" s="178"/>
      <c r="E7212" s="177"/>
      <c r="F7212" s="179"/>
    </row>
    <row r="7213" spans="2:6" x14ac:dyDescent="0.25">
      <c r="B7213" s="172">
        <v>7202</v>
      </c>
      <c r="C7213" s="180"/>
      <c r="D7213" s="181"/>
      <c r="E7213" s="180"/>
      <c r="F7213" s="182"/>
    </row>
    <row r="7214" spans="2:6" x14ac:dyDescent="0.25">
      <c r="B7214" s="176">
        <v>7203</v>
      </c>
      <c r="C7214" s="177"/>
      <c r="D7214" s="178"/>
      <c r="E7214" s="177"/>
      <c r="F7214" s="179"/>
    </row>
    <row r="7215" spans="2:6" x14ac:dyDescent="0.25">
      <c r="B7215" s="172">
        <v>7204</v>
      </c>
      <c r="C7215" s="180"/>
      <c r="D7215" s="181"/>
      <c r="E7215" s="180"/>
      <c r="F7215" s="182"/>
    </row>
    <row r="7216" spans="2:6" x14ac:dyDescent="0.25">
      <c r="B7216" s="176">
        <v>7205</v>
      </c>
      <c r="C7216" s="177"/>
      <c r="D7216" s="178"/>
      <c r="E7216" s="177"/>
      <c r="F7216" s="179"/>
    </row>
    <row r="7217" spans="2:6" x14ac:dyDescent="0.25">
      <c r="B7217" s="172">
        <v>7206</v>
      </c>
      <c r="C7217" s="180"/>
      <c r="D7217" s="181"/>
      <c r="E7217" s="180"/>
      <c r="F7217" s="182"/>
    </row>
    <row r="7218" spans="2:6" x14ac:dyDescent="0.25">
      <c r="B7218" s="176">
        <v>7207</v>
      </c>
      <c r="C7218" s="177"/>
      <c r="D7218" s="178"/>
      <c r="E7218" s="177"/>
      <c r="F7218" s="179"/>
    </row>
    <row r="7219" spans="2:6" x14ac:dyDescent="0.25">
      <c r="B7219" s="172">
        <v>7208</v>
      </c>
      <c r="C7219" s="180"/>
      <c r="D7219" s="181"/>
      <c r="E7219" s="180"/>
      <c r="F7219" s="182"/>
    </row>
    <row r="7220" spans="2:6" x14ac:dyDescent="0.25">
      <c r="B7220" s="176">
        <v>7209</v>
      </c>
      <c r="C7220" s="177"/>
      <c r="D7220" s="178"/>
      <c r="E7220" s="177"/>
      <c r="F7220" s="179"/>
    </row>
    <row r="7221" spans="2:6" x14ac:dyDescent="0.25">
      <c r="B7221" s="172">
        <v>7210</v>
      </c>
      <c r="C7221" s="180"/>
      <c r="D7221" s="181"/>
      <c r="E7221" s="180"/>
      <c r="F7221" s="182"/>
    </row>
    <row r="7222" spans="2:6" x14ac:dyDescent="0.25">
      <c r="B7222" s="176">
        <v>7211</v>
      </c>
      <c r="C7222" s="177"/>
      <c r="D7222" s="178"/>
      <c r="E7222" s="177"/>
      <c r="F7222" s="179"/>
    </row>
    <row r="7223" spans="2:6" x14ac:dyDescent="0.25">
      <c r="B7223" s="172">
        <v>7212</v>
      </c>
      <c r="C7223" s="180"/>
      <c r="D7223" s="181"/>
      <c r="E7223" s="180"/>
      <c r="F7223" s="182"/>
    </row>
    <row r="7224" spans="2:6" x14ac:dyDescent="0.25">
      <c r="B7224" s="176">
        <v>7213</v>
      </c>
      <c r="C7224" s="177"/>
      <c r="D7224" s="178"/>
      <c r="E7224" s="177"/>
      <c r="F7224" s="179"/>
    </row>
    <row r="7225" spans="2:6" x14ac:dyDescent="0.25">
      <c r="B7225" s="172">
        <v>7214</v>
      </c>
      <c r="C7225" s="180"/>
      <c r="D7225" s="181"/>
      <c r="E7225" s="180"/>
      <c r="F7225" s="182"/>
    </row>
    <row r="7226" spans="2:6" x14ac:dyDescent="0.25">
      <c r="B7226" s="176">
        <v>7215</v>
      </c>
      <c r="C7226" s="177"/>
      <c r="D7226" s="178"/>
      <c r="E7226" s="177"/>
      <c r="F7226" s="179"/>
    </row>
    <row r="7227" spans="2:6" x14ac:dyDescent="0.25">
      <c r="B7227" s="172">
        <v>7216</v>
      </c>
      <c r="C7227" s="180"/>
      <c r="D7227" s="181"/>
      <c r="E7227" s="180"/>
      <c r="F7227" s="182"/>
    </row>
    <row r="7228" spans="2:6" x14ac:dyDescent="0.25">
      <c r="B7228" s="176">
        <v>7217</v>
      </c>
      <c r="C7228" s="177"/>
      <c r="D7228" s="178"/>
      <c r="E7228" s="177"/>
      <c r="F7228" s="179"/>
    </row>
    <row r="7229" spans="2:6" x14ac:dyDescent="0.25">
      <c r="B7229" s="172">
        <v>7218</v>
      </c>
      <c r="C7229" s="180"/>
      <c r="D7229" s="181"/>
      <c r="E7229" s="180"/>
      <c r="F7229" s="182"/>
    </row>
    <row r="7230" spans="2:6" x14ac:dyDescent="0.25">
      <c r="B7230" s="176">
        <v>7219</v>
      </c>
      <c r="C7230" s="177"/>
      <c r="D7230" s="178"/>
      <c r="E7230" s="177"/>
      <c r="F7230" s="179"/>
    </row>
    <row r="7231" spans="2:6" x14ac:dyDescent="0.25">
      <c r="B7231" s="172">
        <v>7220</v>
      </c>
      <c r="C7231" s="180"/>
      <c r="D7231" s="181"/>
      <c r="E7231" s="180"/>
      <c r="F7231" s="182"/>
    </row>
    <row r="7232" spans="2:6" x14ac:dyDescent="0.25">
      <c r="B7232" s="176">
        <v>7221</v>
      </c>
      <c r="C7232" s="177"/>
      <c r="D7232" s="178"/>
      <c r="E7232" s="177"/>
      <c r="F7232" s="179"/>
    </row>
    <row r="7233" spans="2:6" x14ac:dyDescent="0.25">
      <c r="B7233" s="172">
        <v>7222</v>
      </c>
      <c r="C7233" s="180"/>
      <c r="D7233" s="181"/>
      <c r="E7233" s="180"/>
      <c r="F7233" s="182"/>
    </row>
    <row r="7234" spans="2:6" x14ac:dyDescent="0.25">
      <c r="B7234" s="176">
        <v>7223</v>
      </c>
      <c r="C7234" s="177"/>
      <c r="D7234" s="178"/>
      <c r="E7234" s="177"/>
      <c r="F7234" s="179"/>
    </row>
    <row r="7235" spans="2:6" x14ac:dyDescent="0.25">
      <c r="B7235" s="172">
        <v>7224</v>
      </c>
      <c r="C7235" s="180"/>
      <c r="D7235" s="181"/>
      <c r="E7235" s="180"/>
      <c r="F7235" s="182"/>
    </row>
    <row r="7236" spans="2:6" x14ac:dyDescent="0.25">
      <c r="B7236" s="176">
        <v>7225</v>
      </c>
      <c r="C7236" s="177"/>
      <c r="D7236" s="178"/>
      <c r="E7236" s="177"/>
      <c r="F7236" s="179"/>
    </row>
    <row r="7237" spans="2:6" x14ac:dyDescent="0.25">
      <c r="B7237" s="172">
        <v>7226</v>
      </c>
      <c r="C7237" s="180"/>
      <c r="D7237" s="181"/>
      <c r="E7237" s="180"/>
      <c r="F7237" s="182"/>
    </row>
    <row r="7238" spans="2:6" x14ac:dyDescent="0.25">
      <c r="B7238" s="176">
        <v>7227</v>
      </c>
      <c r="C7238" s="177"/>
      <c r="D7238" s="178"/>
      <c r="E7238" s="177"/>
      <c r="F7238" s="179"/>
    </row>
    <row r="7239" spans="2:6" x14ac:dyDescent="0.25">
      <c r="B7239" s="172">
        <v>7228</v>
      </c>
      <c r="C7239" s="180"/>
      <c r="D7239" s="181"/>
      <c r="E7239" s="180"/>
      <c r="F7239" s="182"/>
    </row>
    <row r="7240" spans="2:6" x14ac:dyDescent="0.25">
      <c r="B7240" s="176">
        <v>7229</v>
      </c>
      <c r="C7240" s="177"/>
      <c r="D7240" s="178"/>
      <c r="E7240" s="177"/>
      <c r="F7240" s="179"/>
    </row>
    <row r="7241" spans="2:6" x14ac:dyDescent="0.25">
      <c r="B7241" s="172">
        <v>7230</v>
      </c>
      <c r="C7241" s="180"/>
      <c r="D7241" s="181"/>
      <c r="E7241" s="180"/>
      <c r="F7241" s="182"/>
    </row>
    <row r="7242" spans="2:6" x14ac:dyDescent="0.25">
      <c r="B7242" s="176">
        <v>7231</v>
      </c>
      <c r="C7242" s="177"/>
      <c r="D7242" s="178"/>
      <c r="E7242" s="177"/>
      <c r="F7242" s="179"/>
    </row>
    <row r="7243" spans="2:6" x14ac:dyDescent="0.25">
      <c r="B7243" s="172">
        <v>7232</v>
      </c>
      <c r="C7243" s="180"/>
      <c r="D7243" s="181"/>
      <c r="E7243" s="180"/>
      <c r="F7243" s="182"/>
    </row>
    <row r="7244" spans="2:6" x14ac:dyDescent="0.25">
      <c r="B7244" s="176">
        <v>7233</v>
      </c>
      <c r="C7244" s="177"/>
      <c r="D7244" s="178"/>
      <c r="E7244" s="177"/>
      <c r="F7244" s="179"/>
    </row>
    <row r="7245" spans="2:6" x14ac:dyDescent="0.25">
      <c r="B7245" s="172">
        <v>7234</v>
      </c>
      <c r="C7245" s="180"/>
      <c r="D7245" s="181"/>
      <c r="E7245" s="180"/>
      <c r="F7245" s="182"/>
    </row>
    <row r="7246" spans="2:6" x14ac:dyDescent="0.25">
      <c r="B7246" s="176">
        <v>7235</v>
      </c>
      <c r="C7246" s="177"/>
      <c r="D7246" s="178"/>
      <c r="E7246" s="177"/>
      <c r="F7246" s="179"/>
    </row>
    <row r="7247" spans="2:6" x14ac:dyDescent="0.25">
      <c r="B7247" s="172">
        <v>7236</v>
      </c>
      <c r="C7247" s="180"/>
      <c r="D7247" s="181"/>
      <c r="E7247" s="180"/>
      <c r="F7247" s="182"/>
    </row>
    <row r="7248" spans="2:6" x14ac:dyDescent="0.25">
      <c r="B7248" s="176">
        <v>7237</v>
      </c>
      <c r="C7248" s="177"/>
      <c r="D7248" s="178"/>
      <c r="E7248" s="177"/>
      <c r="F7248" s="179"/>
    </row>
    <row r="7249" spans="2:6" x14ac:dyDescent="0.25">
      <c r="B7249" s="172">
        <v>7238</v>
      </c>
      <c r="C7249" s="180"/>
      <c r="D7249" s="181"/>
      <c r="E7249" s="180"/>
      <c r="F7249" s="182"/>
    </row>
    <row r="7250" spans="2:6" x14ac:dyDescent="0.25">
      <c r="B7250" s="176">
        <v>7239</v>
      </c>
      <c r="C7250" s="177"/>
      <c r="D7250" s="178"/>
      <c r="E7250" s="177"/>
      <c r="F7250" s="179"/>
    </row>
    <row r="7251" spans="2:6" x14ac:dyDescent="0.25">
      <c r="B7251" s="172">
        <v>7240</v>
      </c>
      <c r="C7251" s="180"/>
      <c r="D7251" s="181"/>
      <c r="E7251" s="180"/>
      <c r="F7251" s="182"/>
    </row>
    <row r="7252" spans="2:6" x14ac:dyDescent="0.25">
      <c r="B7252" s="176">
        <v>7241</v>
      </c>
      <c r="C7252" s="177"/>
      <c r="D7252" s="178"/>
      <c r="E7252" s="177"/>
      <c r="F7252" s="179"/>
    </row>
    <row r="7253" spans="2:6" x14ac:dyDescent="0.25">
      <c r="B7253" s="172">
        <v>7242</v>
      </c>
      <c r="C7253" s="180"/>
      <c r="D7253" s="181"/>
      <c r="E7253" s="180"/>
      <c r="F7253" s="182"/>
    </row>
    <row r="7254" spans="2:6" x14ac:dyDescent="0.25">
      <c r="B7254" s="176">
        <v>7243</v>
      </c>
      <c r="C7254" s="177"/>
      <c r="D7254" s="178"/>
      <c r="E7254" s="177"/>
      <c r="F7254" s="179"/>
    </row>
    <row r="7255" spans="2:6" x14ac:dyDescent="0.25">
      <c r="B7255" s="172">
        <v>7244</v>
      </c>
      <c r="C7255" s="180"/>
      <c r="D7255" s="181"/>
      <c r="E7255" s="180"/>
      <c r="F7255" s="182"/>
    </row>
    <row r="7256" spans="2:6" x14ac:dyDescent="0.25">
      <c r="B7256" s="176">
        <v>7245</v>
      </c>
      <c r="C7256" s="177"/>
      <c r="D7256" s="178"/>
      <c r="E7256" s="177"/>
      <c r="F7256" s="179"/>
    </row>
    <row r="7257" spans="2:6" x14ac:dyDescent="0.25">
      <c r="B7257" s="172">
        <v>7246</v>
      </c>
      <c r="C7257" s="180"/>
      <c r="D7257" s="181"/>
      <c r="E7257" s="180"/>
      <c r="F7257" s="182"/>
    </row>
    <row r="7258" spans="2:6" x14ac:dyDescent="0.25">
      <c r="B7258" s="176">
        <v>7247</v>
      </c>
      <c r="C7258" s="177"/>
      <c r="D7258" s="178"/>
      <c r="E7258" s="177"/>
      <c r="F7258" s="179"/>
    </row>
    <row r="7259" spans="2:6" x14ac:dyDescent="0.25">
      <c r="B7259" s="172">
        <v>7248</v>
      </c>
      <c r="C7259" s="180"/>
      <c r="D7259" s="181"/>
      <c r="E7259" s="180"/>
      <c r="F7259" s="182"/>
    </row>
    <row r="7260" spans="2:6" x14ac:dyDescent="0.25">
      <c r="B7260" s="176">
        <v>7249</v>
      </c>
      <c r="C7260" s="177"/>
      <c r="D7260" s="178"/>
      <c r="E7260" s="177"/>
      <c r="F7260" s="179"/>
    </row>
    <row r="7261" spans="2:6" x14ac:dyDescent="0.25">
      <c r="B7261" s="172">
        <v>7250</v>
      </c>
      <c r="C7261" s="180"/>
      <c r="D7261" s="181"/>
      <c r="E7261" s="180"/>
      <c r="F7261" s="182"/>
    </row>
    <row r="7262" spans="2:6" x14ac:dyDescent="0.25">
      <c r="B7262" s="176">
        <v>7251</v>
      </c>
      <c r="C7262" s="177"/>
      <c r="D7262" s="178"/>
      <c r="E7262" s="177"/>
      <c r="F7262" s="179"/>
    </row>
    <row r="7263" spans="2:6" x14ac:dyDescent="0.25">
      <c r="B7263" s="172">
        <v>7252</v>
      </c>
      <c r="C7263" s="180"/>
      <c r="D7263" s="181"/>
      <c r="E7263" s="180"/>
      <c r="F7263" s="182"/>
    </row>
    <row r="7264" spans="2:6" x14ac:dyDescent="0.25">
      <c r="B7264" s="176">
        <v>7253</v>
      </c>
      <c r="C7264" s="177"/>
      <c r="D7264" s="178"/>
      <c r="E7264" s="177"/>
      <c r="F7264" s="179"/>
    </row>
    <row r="7265" spans="2:6" x14ac:dyDescent="0.25">
      <c r="B7265" s="172">
        <v>7254</v>
      </c>
      <c r="C7265" s="180"/>
      <c r="D7265" s="181"/>
      <c r="E7265" s="180"/>
      <c r="F7265" s="182"/>
    </row>
    <row r="7266" spans="2:6" x14ac:dyDescent="0.25">
      <c r="B7266" s="176">
        <v>7255</v>
      </c>
      <c r="C7266" s="177"/>
      <c r="D7266" s="178"/>
      <c r="E7266" s="177"/>
      <c r="F7266" s="179"/>
    </row>
    <row r="7267" spans="2:6" x14ac:dyDescent="0.25">
      <c r="B7267" s="172">
        <v>7256</v>
      </c>
      <c r="C7267" s="180"/>
      <c r="D7267" s="181"/>
      <c r="E7267" s="180"/>
      <c r="F7267" s="182"/>
    </row>
    <row r="7268" spans="2:6" x14ac:dyDescent="0.25">
      <c r="B7268" s="176">
        <v>7257</v>
      </c>
      <c r="C7268" s="177"/>
      <c r="D7268" s="178"/>
      <c r="E7268" s="177"/>
      <c r="F7268" s="179"/>
    </row>
    <row r="7269" spans="2:6" x14ac:dyDescent="0.25">
      <c r="B7269" s="172">
        <v>7258</v>
      </c>
      <c r="C7269" s="180"/>
      <c r="D7269" s="181"/>
      <c r="E7269" s="180"/>
      <c r="F7269" s="182"/>
    </row>
    <row r="7270" spans="2:6" x14ac:dyDescent="0.25">
      <c r="B7270" s="176">
        <v>7259</v>
      </c>
      <c r="C7270" s="177"/>
      <c r="D7270" s="178"/>
      <c r="E7270" s="177"/>
      <c r="F7270" s="179"/>
    </row>
    <row r="7271" spans="2:6" x14ac:dyDescent="0.25">
      <c r="B7271" s="172">
        <v>7260</v>
      </c>
      <c r="C7271" s="180"/>
      <c r="D7271" s="181"/>
      <c r="E7271" s="180"/>
      <c r="F7271" s="182"/>
    </row>
    <row r="7272" spans="2:6" x14ac:dyDescent="0.25">
      <c r="B7272" s="176">
        <v>7261</v>
      </c>
      <c r="C7272" s="177"/>
      <c r="D7272" s="178"/>
      <c r="E7272" s="177"/>
      <c r="F7272" s="179"/>
    </row>
    <row r="7273" spans="2:6" x14ac:dyDescent="0.25">
      <c r="B7273" s="172">
        <v>7262</v>
      </c>
      <c r="C7273" s="180"/>
      <c r="D7273" s="181"/>
      <c r="E7273" s="180"/>
      <c r="F7273" s="182"/>
    </row>
    <row r="7274" spans="2:6" x14ac:dyDescent="0.25">
      <c r="B7274" s="176">
        <v>7263</v>
      </c>
      <c r="C7274" s="177"/>
      <c r="D7274" s="178"/>
      <c r="E7274" s="177"/>
      <c r="F7274" s="179"/>
    </row>
    <row r="7275" spans="2:6" x14ac:dyDescent="0.25">
      <c r="B7275" s="172">
        <v>7264</v>
      </c>
      <c r="C7275" s="180"/>
      <c r="D7275" s="181"/>
      <c r="E7275" s="180"/>
      <c r="F7275" s="182"/>
    </row>
    <row r="7276" spans="2:6" x14ac:dyDescent="0.25">
      <c r="B7276" s="176">
        <v>7265</v>
      </c>
      <c r="C7276" s="177"/>
      <c r="D7276" s="178"/>
      <c r="E7276" s="177"/>
      <c r="F7276" s="179"/>
    </row>
    <row r="7277" spans="2:6" x14ac:dyDescent="0.25">
      <c r="B7277" s="172">
        <v>7266</v>
      </c>
      <c r="C7277" s="180"/>
      <c r="D7277" s="181"/>
      <c r="E7277" s="180"/>
      <c r="F7277" s="182"/>
    </row>
    <row r="7278" spans="2:6" x14ac:dyDescent="0.25">
      <c r="B7278" s="176">
        <v>7267</v>
      </c>
      <c r="C7278" s="177"/>
      <c r="D7278" s="178"/>
      <c r="E7278" s="177"/>
      <c r="F7278" s="179"/>
    </row>
    <row r="7279" spans="2:6" x14ac:dyDescent="0.25">
      <c r="B7279" s="172">
        <v>7268</v>
      </c>
      <c r="C7279" s="180"/>
      <c r="D7279" s="181"/>
      <c r="E7279" s="180"/>
      <c r="F7279" s="182"/>
    </row>
    <row r="7280" spans="2:6" x14ac:dyDescent="0.25">
      <c r="B7280" s="176">
        <v>7269</v>
      </c>
      <c r="C7280" s="177"/>
      <c r="D7280" s="178"/>
      <c r="E7280" s="177"/>
      <c r="F7280" s="179"/>
    </row>
    <row r="7281" spans="2:6" x14ac:dyDescent="0.25">
      <c r="B7281" s="172">
        <v>7270</v>
      </c>
      <c r="C7281" s="180"/>
      <c r="D7281" s="181"/>
      <c r="E7281" s="180"/>
      <c r="F7281" s="182"/>
    </row>
    <row r="7282" spans="2:6" x14ac:dyDescent="0.25">
      <c r="B7282" s="176">
        <v>7271</v>
      </c>
      <c r="C7282" s="177"/>
      <c r="D7282" s="178"/>
      <c r="E7282" s="177"/>
      <c r="F7282" s="179"/>
    </row>
    <row r="7283" spans="2:6" x14ac:dyDescent="0.25">
      <c r="B7283" s="172">
        <v>7272</v>
      </c>
      <c r="C7283" s="180"/>
      <c r="D7283" s="181"/>
      <c r="E7283" s="180"/>
      <c r="F7283" s="182"/>
    </row>
    <row r="7284" spans="2:6" x14ac:dyDescent="0.25">
      <c r="B7284" s="176">
        <v>7273</v>
      </c>
      <c r="C7284" s="177"/>
      <c r="D7284" s="178"/>
      <c r="E7284" s="177"/>
      <c r="F7284" s="179"/>
    </row>
    <row r="7285" spans="2:6" x14ac:dyDescent="0.25">
      <c r="B7285" s="172">
        <v>7274</v>
      </c>
      <c r="C7285" s="180"/>
      <c r="D7285" s="181"/>
      <c r="E7285" s="180"/>
      <c r="F7285" s="182"/>
    </row>
    <row r="7286" spans="2:6" x14ac:dyDescent="0.25">
      <c r="B7286" s="176">
        <v>7275</v>
      </c>
      <c r="C7286" s="177"/>
      <c r="D7286" s="178"/>
      <c r="E7286" s="177"/>
      <c r="F7286" s="179"/>
    </row>
    <row r="7287" spans="2:6" x14ac:dyDescent="0.25">
      <c r="B7287" s="172">
        <v>7276</v>
      </c>
      <c r="C7287" s="180"/>
      <c r="D7287" s="181"/>
      <c r="E7287" s="180"/>
      <c r="F7287" s="182"/>
    </row>
    <row r="7288" spans="2:6" x14ac:dyDescent="0.25">
      <c r="B7288" s="176">
        <v>7277</v>
      </c>
      <c r="C7288" s="177"/>
      <c r="D7288" s="178"/>
      <c r="E7288" s="177"/>
      <c r="F7288" s="179"/>
    </row>
    <row r="7289" spans="2:6" x14ac:dyDescent="0.25">
      <c r="B7289" s="172">
        <v>7278</v>
      </c>
      <c r="C7289" s="180"/>
      <c r="D7289" s="181"/>
      <c r="E7289" s="180"/>
      <c r="F7289" s="182"/>
    </row>
    <row r="7290" spans="2:6" x14ac:dyDescent="0.25">
      <c r="B7290" s="176">
        <v>7279</v>
      </c>
      <c r="C7290" s="177"/>
      <c r="D7290" s="178"/>
      <c r="E7290" s="177"/>
      <c r="F7290" s="179"/>
    </row>
    <row r="7291" spans="2:6" x14ac:dyDescent="0.25">
      <c r="B7291" s="172">
        <v>7280</v>
      </c>
      <c r="C7291" s="180"/>
      <c r="D7291" s="181"/>
      <c r="E7291" s="180"/>
      <c r="F7291" s="182"/>
    </row>
    <row r="7292" spans="2:6" x14ac:dyDescent="0.25">
      <c r="B7292" s="176">
        <v>7281</v>
      </c>
      <c r="C7292" s="177"/>
      <c r="D7292" s="178"/>
      <c r="E7292" s="177"/>
      <c r="F7292" s="179"/>
    </row>
    <row r="7293" spans="2:6" x14ac:dyDescent="0.25">
      <c r="B7293" s="172">
        <v>7282</v>
      </c>
      <c r="C7293" s="180"/>
      <c r="D7293" s="181"/>
      <c r="E7293" s="180"/>
      <c r="F7293" s="182"/>
    </row>
    <row r="7294" spans="2:6" x14ac:dyDescent="0.25">
      <c r="B7294" s="176">
        <v>7283</v>
      </c>
      <c r="C7294" s="177"/>
      <c r="D7294" s="178"/>
      <c r="E7294" s="177"/>
      <c r="F7294" s="179"/>
    </row>
    <row r="7295" spans="2:6" x14ac:dyDescent="0.25">
      <c r="B7295" s="172">
        <v>7284</v>
      </c>
      <c r="C7295" s="180"/>
      <c r="D7295" s="181"/>
      <c r="E7295" s="180"/>
      <c r="F7295" s="182"/>
    </row>
    <row r="7296" spans="2:6" x14ac:dyDescent="0.25">
      <c r="B7296" s="176">
        <v>7285</v>
      </c>
      <c r="C7296" s="177"/>
      <c r="D7296" s="178"/>
      <c r="E7296" s="177"/>
      <c r="F7296" s="179"/>
    </row>
    <row r="7297" spans="2:6" x14ac:dyDescent="0.25">
      <c r="B7297" s="172">
        <v>7286</v>
      </c>
      <c r="C7297" s="180"/>
      <c r="D7297" s="181"/>
      <c r="E7297" s="180"/>
      <c r="F7297" s="182"/>
    </row>
    <row r="7298" spans="2:6" x14ac:dyDescent="0.25">
      <c r="B7298" s="176">
        <v>7287</v>
      </c>
      <c r="C7298" s="177"/>
      <c r="D7298" s="178"/>
      <c r="E7298" s="177"/>
      <c r="F7298" s="179"/>
    </row>
    <row r="7299" spans="2:6" x14ac:dyDescent="0.25">
      <c r="B7299" s="172">
        <v>7288</v>
      </c>
      <c r="C7299" s="180"/>
      <c r="D7299" s="181"/>
      <c r="E7299" s="180"/>
      <c r="F7299" s="182"/>
    </row>
    <row r="7300" spans="2:6" x14ac:dyDescent="0.25">
      <c r="B7300" s="176">
        <v>7289</v>
      </c>
      <c r="C7300" s="177"/>
      <c r="D7300" s="178"/>
      <c r="E7300" s="177"/>
      <c r="F7300" s="179"/>
    </row>
    <row r="7301" spans="2:6" x14ac:dyDescent="0.25">
      <c r="B7301" s="172">
        <v>7290</v>
      </c>
      <c r="C7301" s="180"/>
      <c r="D7301" s="181"/>
      <c r="E7301" s="180"/>
      <c r="F7301" s="182"/>
    </row>
    <row r="7302" spans="2:6" x14ac:dyDescent="0.25">
      <c r="B7302" s="176">
        <v>7291</v>
      </c>
      <c r="C7302" s="177"/>
      <c r="D7302" s="178"/>
      <c r="E7302" s="177"/>
      <c r="F7302" s="179"/>
    </row>
    <row r="7303" spans="2:6" x14ac:dyDescent="0.25">
      <c r="B7303" s="172">
        <v>7292</v>
      </c>
      <c r="C7303" s="180"/>
      <c r="D7303" s="181"/>
      <c r="E7303" s="180"/>
      <c r="F7303" s="182"/>
    </row>
    <row r="7304" spans="2:6" x14ac:dyDescent="0.25">
      <c r="B7304" s="176">
        <v>7293</v>
      </c>
      <c r="C7304" s="177"/>
      <c r="D7304" s="178"/>
      <c r="E7304" s="177"/>
      <c r="F7304" s="179"/>
    </row>
    <row r="7305" spans="2:6" x14ac:dyDescent="0.25">
      <c r="B7305" s="172">
        <v>7294</v>
      </c>
      <c r="C7305" s="180"/>
      <c r="D7305" s="181"/>
      <c r="E7305" s="180"/>
      <c r="F7305" s="182"/>
    </row>
    <row r="7306" spans="2:6" x14ac:dyDescent="0.25">
      <c r="B7306" s="176">
        <v>7295</v>
      </c>
      <c r="C7306" s="177"/>
      <c r="D7306" s="178"/>
      <c r="E7306" s="177"/>
      <c r="F7306" s="179"/>
    </row>
    <row r="7307" spans="2:6" x14ac:dyDescent="0.25">
      <c r="B7307" s="172">
        <v>7296</v>
      </c>
      <c r="C7307" s="180"/>
      <c r="D7307" s="181"/>
      <c r="E7307" s="180"/>
      <c r="F7307" s="182"/>
    </row>
    <row r="7308" spans="2:6" x14ac:dyDescent="0.25">
      <c r="B7308" s="176">
        <v>7297</v>
      </c>
      <c r="C7308" s="177"/>
      <c r="D7308" s="178"/>
      <c r="E7308" s="177"/>
      <c r="F7308" s="179"/>
    </row>
    <row r="7309" spans="2:6" x14ac:dyDescent="0.25">
      <c r="B7309" s="172">
        <v>7298</v>
      </c>
      <c r="C7309" s="180"/>
      <c r="D7309" s="181"/>
      <c r="E7309" s="180"/>
      <c r="F7309" s="182"/>
    </row>
    <row r="7310" spans="2:6" x14ac:dyDescent="0.25">
      <c r="B7310" s="176">
        <v>7299</v>
      </c>
      <c r="C7310" s="177"/>
      <c r="D7310" s="178"/>
      <c r="E7310" s="177"/>
      <c r="F7310" s="179"/>
    </row>
    <row r="7311" spans="2:6" x14ac:dyDescent="0.25">
      <c r="B7311" s="172">
        <v>7300</v>
      </c>
      <c r="C7311" s="180"/>
      <c r="D7311" s="181"/>
      <c r="E7311" s="180"/>
      <c r="F7311" s="182"/>
    </row>
    <row r="7312" spans="2:6" x14ac:dyDescent="0.25">
      <c r="B7312" s="176">
        <v>7301</v>
      </c>
      <c r="C7312" s="177"/>
      <c r="D7312" s="178"/>
      <c r="E7312" s="177"/>
      <c r="F7312" s="179"/>
    </row>
    <row r="7313" spans="2:6" x14ac:dyDescent="0.25">
      <c r="B7313" s="172">
        <v>7302</v>
      </c>
      <c r="C7313" s="180"/>
      <c r="D7313" s="181"/>
      <c r="E7313" s="180"/>
      <c r="F7313" s="182"/>
    </row>
    <row r="7314" spans="2:6" x14ac:dyDescent="0.25">
      <c r="B7314" s="176">
        <v>7303</v>
      </c>
      <c r="C7314" s="177"/>
      <c r="D7314" s="178"/>
      <c r="E7314" s="177"/>
      <c r="F7314" s="179"/>
    </row>
    <row r="7315" spans="2:6" x14ac:dyDescent="0.25">
      <c r="B7315" s="172">
        <v>7304</v>
      </c>
      <c r="C7315" s="180"/>
      <c r="D7315" s="181"/>
      <c r="E7315" s="180"/>
      <c r="F7315" s="182"/>
    </row>
    <row r="7316" spans="2:6" x14ac:dyDescent="0.25">
      <c r="B7316" s="176">
        <v>7305</v>
      </c>
      <c r="C7316" s="177"/>
      <c r="D7316" s="178"/>
      <c r="E7316" s="177"/>
      <c r="F7316" s="179"/>
    </row>
    <row r="7317" spans="2:6" x14ac:dyDescent="0.25">
      <c r="B7317" s="172">
        <v>7306</v>
      </c>
      <c r="C7317" s="180"/>
      <c r="D7317" s="181"/>
      <c r="E7317" s="180"/>
      <c r="F7317" s="182"/>
    </row>
    <row r="7318" spans="2:6" x14ac:dyDescent="0.25">
      <c r="B7318" s="176">
        <v>7307</v>
      </c>
      <c r="C7318" s="177"/>
      <c r="D7318" s="178"/>
      <c r="E7318" s="177"/>
      <c r="F7318" s="179"/>
    </row>
    <row r="7319" spans="2:6" x14ac:dyDescent="0.25">
      <c r="B7319" s="172">
        <v>7308</v>
      </c>
      <c r="C7319" s="180"/>
      <c r="D7319" s="181"/>
      <c r="E7319" s="180"/>
      <c r="F7319" s="182"/>
    </row>
    <row r="7320" spans="2:6" x14ac:dyDescent="0.25">
      <c r="B7320" s="176">
        <v>7309</v>
      </c>
      <c r="C7320" s="177"/>
      <c r="D7320" s="178"/>
      <c r="E7320" s="177"/>
      <c r="F7320" s="179"/>
    </row>
    <row r="7321" spans="2:6" x14ac:dyDescent="0.25">
      <c r="B7321" s="172">
        <v>7310</v>
      </c>
      <c r="C7321" s="180"/>
      <c r="D7321" s="181"/>
      <c r="E7321" s="180"/>
      <c r="F7321" s="182"/>
    </row>
    <row r="7322" spans="2:6" x14ac:dyDescent="0.25">
      <c r="B7322" s="176">
        <v>7311</v>
      </c>
      <c r="C7322" s="177"/>
      <c r="D7322" s="178"/>
      <c r="E7322" s="177"/>
      <c r="F7322" s="179"/>
    </row>
    <row r="7323" spans="2:6" x14ac:dyDescent="0.25">
      <c r="B7323" s="172">
        <v>7312</v>
      </c>
      <c r="C7323" s="180"/>
      <c r="D7323" s="181"/>
      <c r="E7323" s="180"/>
      <c r="F7323" s="182"/>
    </row>
    <row r="7324" spans="2:6" x14ac:dyDescent="0.25">
      <c r="B7324" s="176">
        <v>7313</v>
      </c>
      <c r="C7324" s="177"/>
      <c r="D7324" s="178"/>
      <c r="E7324" s="177"/>
      <c r="F7324" s="179"/>
    </row>
    <row r="7325" spans="2:6" x14ac:dyDescent="0.25">
      <c r="B7325" s="172">
        <v>7314</v>
      </c>
      <c r="C7325" s="180"/>
      <c r="D7325" s="181"/>
      <c r="E7325" s="180"/>
      <c r="F7325" s="182"/>
    </row>
    <row r="7326" spans="2:6" x14ac:dyDescent="0.25">
      <c r="B7326" s="176">
        <v>7315</v>
      </c>
      <c r="C7326" s="177"/>
      <c r="D7326" s="178"/>
      <c r="E7326" s="177"/>
      <c r="F7326" s="179"/>
    </row>
    <row r="7327" spans="2:6" x14ac:dyDescent="0.25">
      <c r="B7327" s="172">
        <v>7316</v>
      </c>
      <c r="C7327" s="180"/>
      <c r="D7327" s="181"/>
      <c r="E7327" s="180"/>
      <c r="F7327" s="182"/>
    </row>
    <row r="7328" spans="2:6" x14ac:dyDescent="0.25">
      <c r="B7328" s="176">
        <v>7317</v>
      </c>
      <c r="C7328" s="177"/>
      <c r="D7328" s="178"/>
      <c r="E7328" s="177"/>
      <c r="F7328" s="179"/>
    </row>
    <row r="7329" spans="2:6" x14ac:dyDescent="0.25">
      <c r="B7329" s="172">
        <v>7318</v>
      </c>
      <c r="C7329" s="180"/>
      <c r="D7329" s="181"/>
      <c r="E7329" s="180"/>
      <c r="F7329" s="182"/>
    </row>
    <row r="7330" spans="2:6" x14ac:dyDescent="0.25">
      <c r="B7330" s="176">
        <v>7319</v>
      </c>
      <c r="C7330" s="177"/>
      <c r="D7330" s="178"/>
      <c r="E7330" s="177"/>
      <c r="F7330" s="179"/>
    </row>
    <row r="7331" spans="2:6" x14ac:dyDescent="0.25">
      <c r="B7331" s="172">
        <v>7320</v>
      </c>
      <c r="C7331" s="180"/>
      <c r="D7331" s="181"/>
      <c r="E7331" s="180"/>
      <c r="F7331" s="182"/>
    </row>
    <row r="7332" spans="2:6" x14ac:dyDescent="0.25">
      <c r="B7332" s="176">
        <v>7321</v>
      </c>
      <c r="C7332" s="177"/>
      <c r="D7332" s="178"/>
      <c r="E7332" s="177"/>
      <c r="F7332" s="179"/>
    </row>
    <row r="7333" spans="2:6" x14ac:dyDescent="0.25">
      <c r="B7333" s="172">
        <v>7322</v>
      </c>
      <c r="C7333" s="180"/>
      <c r="D7333" s="181"/>
      <c r="E7333" s="180"/>
      <c r="F7333" s="182"/>
    </row>
    <row r="7334" spans="2:6" x14ac:dyDescent="0.25">
      <c r="B7334" s="176">
        <v>7323</v>
      </c>
      <c r="C7334" s="177"/>
      <c r="D7334" s="178"/>
      <c r="E7334" s="177"/>
      <c r="F7334" s="179"/>
    </row>
    <row r="7335" spans="2:6" x14ac:dyDescent="0.25">
      <c r="B7335" s="172">
        <v>7324</v>
      </c>
      <c r="C7335" s="180"/>
      <c r="D7335" s="181"/>
      <c r="E7335" s="180"/>
      <c r="F7335" s="182"/>
    </row>
    <row r="7336" spans="2:6" x14ac:dyDescent="0.25">
      <c r="B7336" s="176">
        <v>7325</v>
      </c>
      <c r="C7336" s="177"/>
      <c r="D7336" s="178"/>
      <c r="E7336" s="177"/>
      <c r="F7336" s="179"/>
    </row>
    <row r="7337" spans="2:6" x14ac:dyDescent="0.25">
      <c r="B7337" s="172">
        <v>7326</v>
      </c>
      <c r="C7337" s="180"/>
      <c r="D7337" s="181"/>
      <c r="E7337" s="180"/>
      <c r="F7337" s="182"/>
    </row>
    <row r="7338" spans="2:6" x14ac:dyDescent="0.25">
      <c r="B7338" s="176">
        <v>7327</v>
      </c>
      <c r="C7338" s="177"/>
      <c r="D7338" s="178"/>
      <c r="E7338" s="177"/>
      <c r="F7338" s="179"/>
    </row>
    <row r="7339" spans="2:6" x14ac:dyDescent="0.25">
      <c r="B7339" s="172">
        <v>7328</v>
      </c>
      <c r="C7339" s="180"/>
      <c r="D7339" s="181"/>
      <c r="E7339" s="180"/>
      <c r="F7339" s="182"/>
    </row>
    <row r="7340" spans="2:6" x14ac:dyDescent="0.25">
      <c r="B7340" s="176">
        <v>7329</v>
      </c>
      <c r="C7340" s="177"/>
      <c r="D7340" s="178"/>
      <c r="E7340" s="177"/>
      <c r="F7340" s="179"/>
    </row>
    <row r="7341" spans="2:6" x14ac:dyDescent="0.25">
      <c r="B7341" s="172">
        <v>7330</v>
      </c>
      <c r="C7341" s="180"/>
      <c r="D7341" s="181"/>
      <c r="E7341" s="180"/>
      <c r="F7341" s="182"/>
    </row>
    <row r="7342" spans="2:6" x14ac:dyDescent="0.25">
      <c r="B7342" s="176">
        <v>7331</v>
      </c>
      <c r="C7342" s="177"/>
      <c r="D7342" s="178"/>
      <c r="E7342" s="177"/>
      <c r="F7342" s="179"/>
    </row>
    <row r="7343" spans="2:6" x14ac:dyDescent="0.25">
      <c r="B7343" s="172">
        <v>7332</v>
      </c>
      <c r="C7343" s="180"/>
      <c r="D7343" s="181"/>
      <c r="E7343" s="180"/>
      <c r="F7343" s="182"/>
    </row>
    <row r="7344" spans="2:6" x14ac:dyDescent="0.25">
      <c r="B7344" s="176">
        <v>7333</v>
      </c>
      <c r="C7344" s="177"/>
      <c r="D7344" s="178"/>
      <c r="E7344" s="177"/>
      <c r="F7344" s="179"/>
    </row>
    <row r="7345" spans="2:6" x14ac:dyDescent="0.25">
      <c r="B7345" s="172">
        <v>7334</v>
      </c>
      <c r="C7345" s="180"/>
      <c r="D7345" s="181"/>
      <c r="E7345" s="180"/>
      <c r="F7345" s="182"/>
    </row>
    <row r="7346" spans="2:6" x14ac:dyDescent="0.25">
      <c r="B7346" s="176">
        <v>7335</v>
      </c>
      <c r="C7346" s="177"/>
      <c r="D7346" s="178"/>
      <c r="E7346" s="177"/>
      <c r="F7346" s="179"/>
    </row>
    <row r="7347" spans="2:6" x14ac:dyDescent="0.25">
      <c r="B7347" s="172">
        <v>7336</v>
      </c>
      <c r="C7347" s="180"/>
      <c r="D7347" s="181"/>
      <c r="E7347" s="180"/>
      <c r="F7347" s="182"/>
    </row>
    <row r="7348" spans="2:6" x14ac:dyDescent="0.25">
      <c r="B7348" s="176">
        <v>7337</v>
      </c>
      <c r="C7348" s="177"/>
      <c r="D7348" s="178"/>
      <c r="E7348" s="177"/>
      <c r="F7348" s="179"/>
    </row>
    <row r="7349" spans="2:6" x14ac:dyDescent="0.25">
      <c r="B7349" s="172">
        <v>7338</v>
      </c>
      <c r="C7349" s="180"/>
      <c r="D7349" s="181"/>
      <c r="E7349" s="180"/>
      <c r="F7349" s="182"/>
    </row>
    <row r="7350" spans="2:6" x14ac:dyDescent="0.25">
      <c r="B7350" s="176">
        <v>7339</v>
      </c>
      <c r="C7350" s="177"/>
      <c r="D7350" s="178"/>
      <c r="E7350" s="177"/>
      <c r="F7350" s="179"/>
    </row>
    <row r="7351" spans="2:6" x14ac:dyDescent="0.25">
      <c r="B7351" s="172">
        <v>7340</v>
      </c>
      <c r="C7351" s="180"/>
      <c r="D7351" s="181"/>
      <c r="E7351" s="180"/>
      <c r="F7351" s="182"/>
    </row>
    <row r="7352" spans="2:6" x14ac:dyDescent="0.25">
      <c r="B7352" s="176">
        <v>7341</v>
      </c>
      <c r="C7352" s="177"/>
      <c r="D7352" s="178"/>
      <c r="E7352" s="177"/>
      <c r="F7352" s="179"/>
    </row>
    <row r="7353" spans="2:6" x14ac:dyDescent="0.25">
      <c r="B7353" s="172">
        <v>7342</v>
      </c>
      <c r="C7353" s="180"/>
      <c r="D7353" s="181"/>
      <c r="E7353" s="180"/>
      <c r="F7353" s="182"/>
    </row>
    <row r="7354" spans="2:6" x14ac:dyDescent="0.25">
      <c r="B7354" s="176">
        <v>7343</v>
      </c>
      <c r="C7354" s="177"/>
      <c r="D7354" s="178"/>
      <c r="E7354" s="177"/>
      <c r="F7354" s="179"/>
    </row>
    <row r="7355" spans="2:6" x14ac:dyDescent="0.25">
      <c r="B7355" s="172">
        <v>7344</v>
      </c>
      <c r="C7355" s="180"/>
      <c r="D7355" s="181"/>
      <c r="E7355" s="180"/>
      <c r="F7355" s="182"/>
    </row>
    <row r="7356" spans="2:6" x14ac:dyDescent="0.25">
      <c r="B7356" s="176">
        <v>7345</v>
      </c>
      <c r="C7356" s="177"/>
      <c r="D7356" s="178"/>
      <c r="E7356" s="177"/>
      <c r="F7356" s="179"/>
    </row>
    <row r="7357" spans="2:6" x14ac:dyDescent="0.25">
      <c r="B7357" s="172">
        <v>7346</v>
      </c>
      <c r="C7357" s="180"/>
      <c r="D7357" s="181"/>
      <c r="E7357" s="180"/>
      <c r="F7357" s="182"/>
    </row>
    <row r="7358" spans="2:6" x14ac:dyDescent="0.25">
      <c r="B7358" s="176">
        <v>7347</v>
      </c>
      <c r="C7358" s="177"/>
      <c r="D7358" s="178"/>
      <c r="E7358" s="177"/>
      <c r="F7358" s="179"/>
    </row>
    <row r="7359" spans="2:6" x14ac:dyDescent="0.25">
      <c r="B7359" s="172">
        <v>7348</v>
      </c>
      <c r="C7359" s="180"/>
      <c r="D7359" s="181"/>
      <c r="E7359" s="180"/>
      <c r="F7359" s="182"/>
    </row>
    <row r="7360" spans="2:6" x14ac:dyDescent="0.25">
      <c r="B7360" s="176">
        <v>7349</v>
      </c>
      <c r="C7360" s="177"/>
      <c r="D7360" s="178"/>
      <c r="E7360" s="177"/>
      <c r="F7360" s="179"/>
    </row>
    <row r="7361" spans="2:6" x14ac:dyDescent="0.25">
      <c r="B7361" s="172">
        <v>7350</v>
      </c>
      <c r="C7361" s="180"/>
      <c r="D7361" s="181"/>
      <c r="E7361" s="180"/>
      <c r="F7361" s="182"/>
    </row>
    <row r="7362" spans="2:6" x14ac:dyDescent="0.25">
      <c r="B7362" s="176">
        <v>7351</v>
      </c>
      <c r="C7362" s="177"/>
      <c r="D7362" s="178"/>
      <c r="E7362" s="177"/>
      <c r="F7362" s="179"/>
    </row>
    <row r="7363" spans="2:6" x14ac:dyDescent="0.25">
      <c r="B7363" s="172">
        <v>7352</v>
      </c>
      <c r="C7363" s="180"/>
      <c r="D7363" s="181"/>
      <c r="E7363" s="180"/>
      <c r="F7363" s="182"/>
    </row>
    <row r="7364" spans="2:6" x14ac:dyDescent="0.25">
      <c r="B7364" s="176">
        <v>7353</v>
      </c>
      <c r="C7364" s="177"/>
      <c r="D7364" s="178"/>
      <c r="E7364" s="177"/>
      <c r="F7364" s="179"/>
    </row>
    <row r="7365" spans="2:6" x14ac:dyDescent="0.25">
      <c r="B7365" s="172">
        <v>7354</v>
      </c>
      <c r="C7365" s="180"/>
      <c r="D7365" s="181"/>
      <c r="E7365" s="180"/>
      <c r="F7365" s="182"/>
    </row>
    <row r="7366" spans="2:6" x14ac:dyDescent="0.25">
      <c r="B7366" s="176">
        <v>7355</v>
      </c>
      <c r="C7366" s="177"/>
      <c r="D7366" s="178"/>
      <c r="E7366" s="177"/>
      <c r="F7366" s="179"/>
    </row>
    <row r="7367" spans="2:6" x14ac:dyDescent="0.25">
      <c r="B7367" s="172">
        <v>7356</v>
      </c>
      <c r="C7367" s="180"/>
      <c r="D7367" s="181"/>
      <c r="E7367" s="180"/>
      <c r="F7367" s="182"/>
    </row>
    <row r="7368" spans="2:6" x14ac:dyDescent="0.25">
      <c r="B7368" s="176">
        <v>7357</v>
      </c>
      <c r="C7368" s="177"/>
      <c r="D7368" s="178"/>
      <c r="E7368" s="177"/>
      <c r="F7368" s="179"/>
    </row>
    <row r="7369" spans="2:6" x14ac:dyDescent="0.25">
      <c r="B7369" s="172">
        <v>7358</v>
      </c>
      <c r="C7369" s="180"/>
      <c r="D7369" s="181"/>
      <c r="E7369" s="180"/>
      <c r="F7369" s="182"/>
    </row>
    <row r="7370" spans="2:6" x14ac:dyDescent="0.25">
      <c r="B7370" s="176">
        <v>7359</v>
      </c>
      <c r="C7370" s="177"/>
      <c r="D7370" s="178"/>
      <c r="E7370" s="177"/>
      <c r="F7370" s="179"/>
    </row>
    <row r="7371" spans="2:6" x14ac:dyDescent="0.25">
      <c r="B7371" s="172">
        <v>7360</v>
      </c>
      <c r="C7371" s="180"/>
      <c r="D7371" s="181"/>
      <c r="E7371" s="180"/>
      <c r="F7371" s="182"/>
    </row>
    <row r="7372" spans="2:6" x14ac:dyDescent="0.25">
      <c r="B7372" s="176">
        <v>7361</v>
      </c>
      <c r="C7372" s="177"/>
      <c r="D7372" s="178"/>
      <c r="E7372" s="177"/>
      <c r="F7372" s="179"/>
    </row>
    <row r="7373" spans="2:6" x14ac:dyDescent="0.25">
      <c r="B7373" s="172">
        <v>7362</v>
      </c>
      <c r="C7373" s="180"/>
      <c r="D7373" s="181"/>
      <c r="E7373" s="180"/>
      <c r="F7373" s="182"/>
    </row>
    <row r="7374" spans="2:6" x14ac:dyDescent="0.25">
      <c r="B7374" s="176">
        <v>7363</v>
      </c>
      <c r="C7374" s="177"/>
      <c r="D7374" s="178"/>
      <c r="E7374" s="177"/>
      <c r="F7374" s="179"/>
    </row>
    <row r="7375" spans="2:6" x14ac:dyDescent="0.25">
      <c r="B7375" s="172">
        <v>7364</v>
      </c>
      <c r="C7375" s="180"/>
      <c r="D7375" s="181"/>
      <c r="E7375" s="180"/>
      <c r="F7375" s="182"/>
    </row>
    <row r="7376" spans="2:6" x14ac:dyDescent="0.25">
      <c r="B7376" s="176">
        <v>7365</v>
      </c>
      <c r="C7376" s="177"/>
      <c r="D7376" s="178"/>
      <c r="E7376" s="177"/>
      <c r="F7376" s="179"/>
    </row>
    <row r="7377" spans="2:6" x14ac:dyDescent="0.25">
      <c r="B7377" s="172">
        <v>7366</v>
      </c>
      <c r="C7377" s="180"/>
      <c r="D7377" s="181"/>
      <c r="E7377" s="180"/>
      <c r="F7377" s="182"/>
    </row>
    <row r="7378" spans="2:6" x14ac:dyDescent="0.25">
      <c r="B7378" s="176">
        <v>7367</v>
      </c>
      <c r="C7378" s="177"/>
      <c r="D7378" s="178"/>
      <c r="E7378" s="177"/>
      <c r="F7378" s="179"/>
    </row>
    <row r="7379" spans="2:6" x14ac:dyDescent="0.25">
      <c r="B7379" s="172">
        <v>7368</v>
      </c>
      <c r="C7379" s="180"/>
      <c r="D7379" s="181"/>
      <c r="E7379" s="180"/>
      <c r="F7379" s="182"/>
    </row>
    <row r="7380" spans="2:6" x14ac:dyDescent="0.25">
      <c r="B7380" s="176">
        <v>7369</v>
      </c>
      <c r="C7380" s="177"/>
      <c r="D7380" s="178"/>
      <c r="E7380" s="177"/>
      <c r="F7380" s="179"/>
    </row>
    <row r="7381" spans="2:6" x14ac:dyDescent="0.25">
      <c r="B7381" s="172">
        <v>7370</v>
      </c>
      <c r="C7381" s="180"/>
      <c r="D7381" s="181"/>
      <c r="E7381" s="180"/>
      <c r="F7381" s="182"/>
    </row>
    <row r="7382" spans="2:6" x14ac:dyDescent="0.25">
      <c r="B7382" s="176">
        <v>7371</v>
      </c>
      <c r="C7382" s="177"/>
      <c r="D7382" s="178"/>
      <c r="E7382" s="177"/>
      <c r="F7382" s="179"/>
    </row>
    <row r="7383" spans="2:6" x14ac:dyDescent="0.25">
      <c r="B7383" s="172">
        <v>7372</v>
      </c>
      <c r="C7383" s="180"/>
      <c r="D7383" s="181"/>
      <c r="E7383" s="180"/>
      <c r="F7383" s="182"/>
    </row>
    <row r="7384" spans="2:6" x14ac:dyDescent="0.25">
      <c r="B7384" s="176">
        <v>7373</v>
      </c>
      <c r="C7384" s="177"/>
      <c r="D7384" s="178"/>
      <c r="E7384" s="177"/>
      <c r="F7384" s="179"/>
    </row>
    <row r="7385" spans="2:6" x14ac:dyDescent="0.25">
      <c r="B7385" s="172">
        <v>7374</v>
      </c>
      <c r="C7385" s="180"/>
      <c r="D7385" s="181"/>
      <c r="E7385" s="180"/>
      <c r="F7385" s="182"/>
    </row>
    <row r="7386" spans="2:6" x14ac:dyDescent="0.25">
      <c r="B7386" s="176">
        <v>7375</v>
      </c>
      <c r="C7386" s="177"/>
      <c r="D7386" s="178"/>
      <c r="E7386" s="177"/>
      <c r="F7386" s="179"/>
    </row>
    <row r="7387" spans="2:6" x14ac:dyDescent="0.25">
      <c r="B7387" s="172">
        <v>7376</v>
      </c>
      <c r="C7387" s="180"/>
      <c r="D7387" s="181"/>
      <c r="E7387" s="180"/>
      <c r="F7387" s="182"/>
    </row>
    <row r="7388" spans="2:6" x14ac:dyDescent="0.25">
      <c r="B7388" s="176">
        <v>7377</v>
      </c>
      <c r="C7388" s="177"/>
      <c r="D7388" s="178"/>
      <c r="E7388" s="177"/>
      <c r="F7388" s="179"/>
    </row>
    <row r="7389" spans="2:6" x14ac:dyDescent="0.25">
      <c r="B7389" s="172">
        <v>7378</v>
      </c>
      <c r="C7389" s="180"/>
      <c r="D7389" s="181"/>
      <c r="E7389" s="180"/>
      <c r="F7389" s="182"/>
    </row>
    <row r="7390" spans="2:6" x14ac:dyDescent="0.25">
      <c r="B7390" s="176">
        <v>7379</v>
      </c>
      <c r="C7390" s="177"/>
      <c r="D7390" s="178"/>
      <c r="E7390" s="177"/>
      <c r="F7390" s="179"/>
    </row>
    <row r="7391" spans="2:6" x14ac:dyDescent="0.25">
      <c r="B7391" s="172">
        <v>7380</v>
      </c>
      <c r="C7391" s="180"/>
      <c r="D7391" s="181"/>
      <c r="E7391" s="180"/>
      <c r="F7391" s="182"/>
    </row>
    <row r="7392" spans="2:6" x14ac:dyDescent="0.25">
      <c r="B7392" s="176">
        <v>7381</v>
      </c>
      <c r="C7392" s="177"/>
      <c r="D7392" s="178"/>
      <c r="E7392" s="177"/>
      <c r="F7392" s="179"/>
    </row>
    <row r="7393" spans="2:6" x14ac:dyDescent="0.25">
      <c r="B7393" s="172">
        <v>7382</v>
      </c>
      <c r="C7393" s="180"/>
      <c r="D7393" s="181"/>
      <c r="E7393" s="180"/>
      <c r="F7393" s="182"/>
    </row>
    <row r="7394" spans="2:6" x14ac:dyDescent="0.25">
      <c r="B7394" s="176">
        <v>7383</v>
      </c>
      <c r="C7394" s="177"/>
      <c r="D7394" s="178"/>
      <c r="E7394" s="177"/>
      <c r="F7394" s="179"/>
    </row>
    <row r="7395" spans="2:6" x14ac:dyDescent="0.25">
      <c r="B7395" s="172">
        <v>7384</v>
      </c>
      <c r="C7395" s="180"/>
      <c r="D7395" s="181"/>
      <c r="E7395" s="180"/>
      <c r="F7395" s="182"/>
    </row>
    <row r="7396" spans="2:6" x14ac:dyDescent="0.25">
      <c r="B7396" s="176">
        <v>7385</v>
      </c>
      <c r="C7396" s="177"/>
      <c r="D7396" s="178"/>
      <c r="E7396" s="177"/>
      <c r="F7396" s="179"/>
    </row>
    <row r="7397" spans="2:6" x14ac:dyDescent="0.25">
      <c r="B7397" s="172">
        <v>7386</v>
      </c>
      <c r="C7397" s="180"/>
      <c r="D7397" s="181"/>
      <c r="E7397" s="180"/>
      <c r="F7397" s="182"/>
    </row>
    <row r="7398" spans="2:6" x14ac:dyDescent="0.25">
      <c r="B7398" s="176">
        <v>7387</v>
      </c>
      <c r="C7398" s="177"/>
      <c r="D7398" s="178"/>
      <c r="E7398" s="177"/>
      <c r="F7398" s="179"/>
    </row>
    <row r="7399" spans="2:6" x14ac:dyDescent="0.25">
      <c r="B7399" s="172">
        <v>7388</v>
      </c>
      <c r="C7399" s="180"/>
      <c r="D7399" s="181"/>
      <c r="E7399" s="180"/>
      <c r="F7399" s="182"/>
    </row>
    <row r="7400" spans="2:6" x14ac:dyDescent="0.25">
      <c r="B7400" s="176">
        <v>7389</v>
      </c>
      <c r="C7400" s="177"/>
      <c r="D7400" s="178"/>
      <c r="E7400" s="177"/>
      <c r="F7400" s="179"/>
    </row>
    <row r="7401" spans="2:6" x14ac:dyDescent="0.25">
      <c r="B7401" s="172">
        <v>7390</v>
      </c>
      <c r="C7401" s="180"/>
      <c r="D7401" s="181"/>
      <c r="E7401" s="180"/>
      <c r="F7401" s="182"/>
    </row>
    <row r="7402" spans="2:6" x14ac:dyDescent="0.25">
      <c r="B7402" s="176">
        <v>7391</v>
      </c>
      <c r="C7402" s="177"/>
      <c r="D7402" s="178"/>
      <c r="E7402" s="177"/>
      <c r="F7402" s="179"/>
    </row>
    <row r="7403" spans="2:6" x14ac:dyDescent="0.25">
      <c r="B7403" s="172">
        <v>7392</v>
      </c>
      <c r="C7403" s="180"/>
      <c r="D7403" s="181"/>
      <c r="E7403" s="180"/>
      <c r="F7403" s="182"/>
    </row>
    <row r="7404" spans="2:6" x14ac:dyDescent="0.25">
      <c r="B7404" s="176">
        <v>7393</v>
      </c>
      <c r="C7404" s="177"/>
      <c r="D7404" s="178"/>
      <c r="E7404" s="177"/>
      <c r="F7404" s="179"/>
    </row>
    <row r="7405" spans="2:6" x14ac:dyDescent="0.25">
      <c r="B7405" s="172">
        <v>7394</v>
      </c>
      <c r="C7405" s="180"/>
      <c r="D7405" s="181"/>
      <c r="E7405" s="180"/>
      <c r="F7405" s="182"/>
    </row>
    <row r="7406" spans="2:6" x14ac:dyDescent="0.25">
      <c r="B7406" s="176">
        <v>7395</v>
      </c>
      <c r="C7406" s="177"/>
      <c r="D7406" s="178"/>
      <c r="E7406" s="177"/>
      <c r="F7406" s="179"/>
    </row>
    <row r="7407" spans="2:6" x14ac:dyDescent="0.25">
      <c r="B7407" s="172">
        <v>7396</v>
      </c>
      <c r="C7407" s="180"/>
      <c r="D7407" s="181"/>
      <c r="E7407" s="180"/>
      <c r="F7407" s="182"/>
    </row>
    <row r="7408" spans="2:6" x14ac:dyDescent="0.25">
      <c r="B7408" s="176">
        <v>7397</v>
      </c>
      <c r="C7408" s="177"/>
      <c r="D7408" s="178"/>
      <c r="E7408" s="177"/>
      <c r="F7408" s="179"/>
    </row>
    <row r="7409" spans="2:6" x14ac:dyDescent="0.25">
      <c r="B7409" s="172">
        <v>7398</v>
      </c>
      <c r="C7409" s="180"/>
      <c r="D7409" s="181"/>
      <c r="E7409" s="180"/>
      <c r="F7409" s="182"/>
    </row>
    <row r="7410" spans="2:6" x14ac:dyDescent="0.25">
      <c r="B7410" s="176">
        <v>7399</v>
      </c>
      <c r="C7410" s="177"/>
      <c r="D7410" s="178"/>
      <c r="E7410" s="177"/>
      <c r="F7410" s="179"/>
    </row>
    <row r="7411" spans="2:6" x14ac:dyDescent="0.25">
      <c r="B7411" s="172">
        <v>7400</v>
      </c>
      <c r="C7411" s="180"/>
      <c r="D7411" s="181"/>
      <c r="E7411" s="180"/>
      <c r="F7411" s="182"/>
    </row>
    <row r="7412" spans="2:6" x14ac:dyDescent="0.25">
      <c r="B7412" s="176">
        <v>7401</v>
      </c>
      <c r="C7412" s="177"/>
      <c r="D7412" s="178"/>
      <c r="E7412" s="177"/>
      <c r="F7412" s="179"/>
    </row>
    <row r="7413" spans="2:6" x14ac:dyDescent="0.25">
      <c r="B7413" s="172">
        <v>7402</v>
      </c>
      <c r="C7413" s="180"/>
      <c r="D7413" s="181"/>
      <c r="E7413" s="180"/>
      <c r="F7413" s="182"/>
    </row>
    <row r="7414" spans="2:6" x14ac:dyDescent="0.25">
      <c r="B7414" s="176">
        <v>7403</v>
      </c>
      <c r="C7414" s="177"/>
      <c r="D7414" s="178"/>
      <c r="E7414" s="177"/>
      <c r="F7414" s="179"/>
    </row>
    <row r="7415" spans="2:6" x14ac:dyDescent="0.25">
      <c r="B7415" s="172">
        <v>7404</v>
      </c>
      <c r="C7415" s="180"/>
      <c r="D7415" s="181"/>
      <c r="E7415" s="180"/>
      <c r="F7415" s="182"/>
    </row>
    <row r="7416" spans="2:6" x14ac:dyDescent="0.25">
      <c r="B7416" s="176">
        <v>7405</v>
      </c>
      <c r="C7416" s="177"/>
      <c r="D7416" s="178"/>
      <c r="E7416" s="177"/>
      <c r="F7416" s="179"/>
    </row>
    <row r="7417" spans="2:6" x14ac:dyDescent="0.25">
      <c r="B7417" s="172">
        <v>7406</v>
      </c>
      <c r="C7417" s="180"/>
      <c r="D7417" s="181"/>
      <c r="E7417" s="180"/>
      <c r="F7417" s="182"/>
    </row>
    <row r="7418" spans="2:6" x14ac:dyDescent="0.25">
      <c r="B7418" s="176">
        <v>7407</v>
      </c>
      <c r="C7418" s="177"/>
      <c r="D7418" s="178"/>
      <c r="E7418" s="177"/>
      <c r="F7418" s="179"/>
    </row>
    <row r="7419" spans="2:6" x14ac:dyDescent="0.25">
      <c r="B7419" s="172">
        <v>7408</v>
      </c>
      <c r="C7419" s="180"/>
      <c r="D7419" s="181"/>
      <c r="E7419" s="180"/>
      <c r="F7419" s="182"/>
    </row>
    <row r="7420" spans="2:6" x14ac:dyDescent="0.25">
      <c r="B7420" s="176">
        <v>7409</v>
      </c>
      <c r="C7420" s="177"/>
      <c r="D7420" s="178"/>
      <c r="E7420" s="177"/>
      <c r="F7420" s="179"/>
    </row>
    <row r="7421" spans="2:6" x14ac:dyDescent="0.25">
      <c r="B7421" s="172">
        <v>7410</v>
      </c>
      <c r="C7421" s="180"/>
      <c r="D7421" s="181"/>
      <c r="E7421" s="180"/>
      <c r="F7421" s="182"/>
    </row>
    <row r="7422" spans="2:6" x14ac:dyDescent="0.25">
      <c r="B7422" s="176">
        <v>7411</v>
      </c>
      <c r="C7422" s="177"/>
      <c r="D7422" s="178"/>
      <c r="E7422" s="177"/>
      <c r="F7422" s="179"/>
    </row>
    <row r="7423" spans="2:6" x14ac:dyDescent="0.25">
      <c r="B7423" s="172">
        <v>7412</v>
      </c>
      <c r="C7423" s="180"/>
      <c r="D7423" s="181"/>
      <c r="E7423" s="180"/>
      <c r="F7423" s="182"/>
    </row>
    <row r="7424" spans="2:6" x14ac:dyDescent="0.25">
      <c r="B7424" s="176">
        <v>7413</v>
      </c>
      <c r="C7424" s="177"/>
      <c r="D7424" s="178"/>
      <c r="E7424" s="177"/>
      <c r="F7424" s="179"/>
    </row>
    <row r="7425" spans="2:6" x14ac:dyDescent="0.25">
      <c r="B7425" s="172">
        <v>7414</v>
      </c>
      <c r="C7425" s="180"/>
      <c r="D7425" s="181"/>
      <c r="E7425" s="180"/>
      <c r="F7425" s="182"/>
    </row>
    <row r="7426" spans="2:6" x14ac:dyDescent="0.25">
      <c r="B7426" s="176">
        <v>7415</v>
      </c>
      <c r="C7426" s="177"/>
      <c r="D7426" s="178"/>
      <c r="E7426" s="177"/>
      <c r="F7426" s="179"/>
    </row>
    <row r="7427" spans="2:6" x14ac:dyDescent="0.25">
      <c r="B7427" s="172">
        <v>7416</v>
      </c>
      <c r="C7427" s="180"/>
      <c r="D7427" s="181"/>
      <c r="E7427" s="180"/>
      <c r="F7427" s="182"/>
    </row>
    <row r="7428" spans="2:6" x14ac:dyDescent="0.25">
      <c r="B7428" s="176">
        <v>7417</v>
      </c>
      <c r="C7428" s="177"/>
      <c r="D7428" s="178"/>
      <c r="E7428" s="177"/>
      <c r="F7428" s="179"/>
    </row>
    <row r="7429" spans="2:6" x14ac:dyDescent="0.25">
      <c r="B7429" s="172">
        <v>7418</v>
      </c>
      <c r="C7429" s="180"/>
      <c r="D7429" s="181"/>
      <c r="E7429" s="180"/>
      <c r="F7429" s="182"/>
    </row>
    <row r="7430" spans="2:6" x14ac:dyDescent="0.25">
      <c r="B7430" s="176">
        <v>7419</v>
      </c>
      <c r="C7430" s="177"/>
      <c r="D7430" s="178"/>
      <c r="E7430" s="177"/>
      <c r="F7430" s="179"/>
    </row>
    <row r="7431" spans="2:6" x14ac:dyDescent="0.25">
      <c r="B7431" s="172">
        <v>7420</v>
      </c>
      <c r="C7431" s="180"/>
      <c r="D7431" s="181"/>
      <c r="E7431" s="180"/>
      <c r="F7431" s="182"/>
    </row>
    <row r="7432" spans="2:6" x14ac:dyDescent="0.25">
      <c r="B7432" s="176">
        <v>7421</v>
      </c>
      <c r="C7432" s="177"/>
      <c r="D7432" s="178"/>
      <c r="E7432" s="177"/>
      <c r="F7432" s="179"/>
    </row>
    <row r="7433" spans="2:6" x14ac:dyDescent="0.25">
      <c r="B7433" s="172">
        <v>7422</v>
      </c>
      <c r="C7433" s="180"/>
      <c r="D7433" s="181"/>
      <c r="E7433" s="180"/>
      <c r="F7433" s="182"/>
    </row>
    <row r="7434" spans="2:6" x14ac:dyDescent="0.25">
      <c r="B7434" s="176">
        <v>7423</v>
      </c>
      <c r="C7434" s="177"/>
      <c r="D7434" s="178"/>
      <c r="E7434" s="177"/>
      <c r="F7434" s="179"/>
    </row>
    <row r="7435" spans="2:6" x14ac:dyDescent="0.25">
      <c r="B7435" s="172">
        <v>7424</v>
      </c>
      <c r="C7435" s="180"/>
      <c r="D7435" s="181"/>
      <c r="E7435" s="180"/>
      <c r="F7435" s="182"/>
    </row>
    <row r="7436" spans="2:6" x14ac:dyDescent="0.25">
      <c r="B7436" s="176">
        <v>7425</v>
      </c>
      <c r="C7436" s="177"/>
      <c r="D7436" s="178"/>
      <c r="E7436" s="177"/>
      <c r="F7436" s="179"/>
    </row>
    <row r="7437" spans="2:6" x14ac:dyDescent="0.25">
      <c r="B7437" s="172">
        <v>7426</v>
      </c>
      <c r="C7437" s="180"/>
      <c r="D7437" s="181"/>
      <c r="E7437" s="180"/>
      <c r="F7437" s="182"/>
    </row>
    <row r="7438" spans="2:6" x14ac:dyDescent="0.25">
      <c r="B7438" s="176">
        <v>7427</v>
      </c>
      <c r="C7438" s="177"/>
      <c r="D7438" s="178"/>
      <c r="E7438" s="177"/>
      <c r="F7438" s="179"/>
    </row>
    <row r="7439" spans="2:6" x14ac:dyDescent="0.25">
      <c r="B7439" s="172">
        <v>7428</v>
      </c>
      <c r="C7439" s="180"/>
      <c r="D7439" s="181"/>
      <c r="E7439" s="180"/>
      <c r="F7439" s="182"/>
    </row>
    <row r="7440" spans="2:6" x14ac:dyDescent="0.25">
      <c r="B7440" s="176">
        <v>7429</v>
      </c>
      <c r="C7440" s="177"/>
      <c r="D7440" s="178"/>
      <c r="E7440" s="177"/>
      <c r="F7440" s="179"/>
    </row>
    <row r="7441" spans="2:6" x14ac:dyDescent="0.25">
      <c r="B7441" s="172">
        <v>7430</v>
      </c>
      <c r="C7441" s="180"/>
      <c r="D7441" s="181"/>
      <c r="E7441" s="180"/>
      <c r="F7441" s="182"/>
    </row>
    <row r="7442" spans="2:6" x14ac:dyDescent="0.25">
      <c r="B7442" s="176">
        <v>7431</v>
      </c>
      <c r="C7442" s="177"/>
      <c r="D7442" s="178"/>
      <c r="E7442" s="177"/>
      <c r="F7442" s="179"/>
    </row>
    <row r="7443" spans="2:6" x14ac:dyDescent="0.25">
      <c r="B7443" s="172">
        <v>7432</v>
      </c>
      <c r="C7443" s="180"/>
      <c r="D7443" s="181"/>
      <c r="E7443" s="180"/>
      <c r="F7443" s="182"/>
    </row>
    <row r="7444" spans="2:6" x14ac:dyDescent="0.25">
      <c r="B7444" s="176">
        <v>7433</v>
      </c>
      <c r="C7444" s="177"/>
      <c r="D7444" s="178"/>
      <c r="E7444" s="177"/>
      <c r="F7444" s="179"/>
    </row>
    <row r="7445" spans="2:6" x14ac:dyDescent="0.25">
      <c r="B7445" s="172">
        <v>7434</v>
      </c>
      <c r="C7445" s="180"/>
      <c r="D7445" s="181"/>
      <c r="E7445" s="180"/>
      <c r="F7445" s="182"/>
    </row>
    <row r="7446" spans="2:6" x14ac:dyDescent="0.25">
      <c r="B7446" s="176">
        <v>7435</v>
      </c>
      <c r="C7446" s="177"/>
      <c r="D7446" s="178"/>
      <c r="E7446" s="177"/>
      <c r="F7446" s="179"/>
    </row>
    <row r="7447" spans="2:6" x14ac:dyDescent="0.25">
      <c r="B7447" s="172">
        <v>7436</v>
      </c>
      <c r="C7447" s="180"/>
      <c r="D7447" s="181"/>
      <c r="E7447" s="180"/>
      <c r="F7447" s="182"/>
    </row>
    <row r="7448" spans="2:6" x14ac:dyDescent="0.25">
      <c r="B7448" s="176">
        <v>7437</v>
      </c>
      <c r="C7448" s="177"/>
      <c r="D7448" s="178"/>
      <c r="E7448" s="177"/>
      <c r="F7448" s="179"/>
    </row>
    <row r="7449" spans="2:6" x14ac:dyDescent="0.25">
      <c r="B7449" s="172">
        <v>7438</v>
      </c>
      <c r="C7449" s="180"/>
      <c r="D7449" s="181"/>
      <c r="E7449" s="180"/>
      <c r="F7449" s="182"/>
    </row>
    <row r="7450" spans="2:6" x14ac:dyDescent="0.25">
      <c r="B7450" s="176">
        <v>7439</v>
      </c>
      <c r="C7450" s="177"/>
      <c r="D7450" s="178"/>
      <c r="E7450" s="177"/>
      <c r="F7450" s="179"/>
    </row>
    <row r="7451" spans="2:6" x14ac:dyDescent="0.25">
      <c r="B7451" s="172">
        <v>7440</v>
      </c>
      <c r="C7451" s="180"/>
      <c r="D7451" s="181"/>
      <c r="E7451" s="180"/>
      <c r="F7451" s="182"/>
    </row>
    <row r="7452" spans="2:6" x14ac:dyDescent="0.25">
      <c r="B7452" s="176">
        <v>7441</v>
      </c>
      <c r="C7452" s="177"/>
      <c r="D7452" s="178"/>
      <c r="E7452" s="177"/>
      <c r="F7452" s="179"/>
    </row>
    <row r="7453" spans="2:6" x14ac:dyDescent="0.25">
      <c r="B7453" s="172">
        <v>7442</v>
      </c>
      <c r="C7453" s="180"/>
      <c r="D7453" s="181"/>
      <c r="E7453" s="180"/>
      <c r="F7453" s="182"/>
    </row>
    <row r="7454" spans="2:6" x14ac:dyDescent="0.25">
      <c r="B7454" s="176">
        <v>7443</v>
      </c>
      <c r="C7454" s="177"/>
      <c r="D7454" s="178"/>
      <c r="E7454" s="177"/>
      <c r="F7454" s="179"/>
    </row>
    <row r="7455" spans="2:6" x14ac:dyDescent="0.25">
      <c r="B7455" s="172">
        <v>7444</v>
      </c>
      <c r="C7455" s="180"/>
      <c r="D7455" s="181"/>
      <c r="E7455" s="180"/>
      <c r="F7455" s="182"/>
    </row>
    <row r="7456" spans="2:6" x14ac:dyDescent="0.25">
      <c r="B7456" s="176">
        <v>7445</v>
      </c>
      <c r="C7456" s="177"/>
      <c r="D7456" s="178"/>
      <c r="E7456" s="177"/>
      <c r="F7456" s="179"/>
    </row>
    <row r="7457" spans="2:6" x14ac:dyDescent="0.25">
      <c r="B7457" s="172">
        <v>7446</v>
      </c>
      <c r="C7457" s="180"/>
      <c r="D7457" s="181"/>
      <c r="E7457" s="180"/>
      <c r="F7457" s="182"/>
    </row>
    <row r="7458" spans="2:6" x14ac:dyDescent="0.25">
      <c r="B7458" s="176">
        <v>7447</v>
      </c>
      <c r="C7458" s="177"/>
      <c r="D7458" s="178"/>
      <c r="E7458" s="177"/>
      <c r="F7458" s="179"/>
    </row>
    <row r="7459" spans="2:6" x14ac:dyDescent="0.25">
      <c r="B7459" s="172">
        <v>7448</v>
      </c>
      <c r="C7459" s="180"/>
      <c r="D7459" s="181"/>
      <c r="E7459" s="180"/>
      <c r="F7459" s="182"/>
    </row>
    <row r="7460" spans="2:6" x14ac:dyDescent="0.25">
      <c r="B7460" s="176">
        <v>7449</v>
      </c>
      <c r="C7460" s="177"/>
      <c r="D7460" s="178"/>
      <c r="E7460" s="177"/>
      <c r="F7460" s="179"/>
    </row>
    <row r="7461" spans="2:6" x14ac:dyDescent="0.25">
      <c r="B7461" s="172">
        <v>7450</v>
      </c>
      <c r="C7461" s="180"/>
      <c r="D7461" s="181"/>
      <c r="E7461" s="180"/>
      <c r="F7461" s="182"/>
    </row>
    <row r="7462" spans="2:6" x14ac:dyDescent="0.25">
      <c r="B7462" s="176">
        <v>7451</v>
      </c>
      <c r="C7462" s="177"/>
      <c r="D7462" s="178"/>
      <c r="E7462" s="177"/>
      <c r="F7462" s="179"/>
    </row>
    <row r="7463" spans="2:6" x14ac:dyDescent="0.25">
      <c r="B7463" s="172">
        <v>7452</v>
      </c>
      <c r="C7463" s="180"/>
      <c r="D7463" s="181"/>
      <c r="E7463" s="180"/>
      <c r="F7463" s="182"/>
    </row>
    <row r="7464" spans="2:6" x14ac:dyDescent="0.25">
      <c r="B7464" s="176">
        <v>7453</v>
      </c>
      <c r="C7464" s="177"/>
      <c r="D7464" s="178"/>
      <c r="E7464" s="177"/>
      <c r="F7464" s="179"/>
    </row>
    <row r="7465" spans="2:6" x14ac:dyDescent="0.25">
      <c r="B7465" s="172">
        <v>7454</v>
      </c>
      <c r="C7465" s="180"/>
      <c r="D7465" s="181"/>
      <c r="E7465" s="180"/>
      <c r="F7465" s="182"/>
    </row>
    <row r="7466" spans="2:6" x14ac:dyDescent="0.25">
      <c r="B7466" s="176">
        <v>7455</v>
      </c>
      <c r="C7466" s="177"/>
      <c r="D7466" s="178"/>
      <c r="E7466" s="177"/>
      <c r="F7466" s="179"/>
    </row>
    <row r="7467" spans="2:6" x14ac:dyDescent="0.25">
      <c r="B7467" s="172">
        <v>7456</v>
      </c>
      <c r="C7467" s="180"/>
      <c r="D7467" s="181"/>
      <c r="E7467" s="180"/>
      <c r="F7467" s="182"/>
    </row>
    <row r="7468" spans="2:6" x14ac:dyDescent="0.25">
      <c r="B7468" s="176">
        <v>7457</v>
      </c>
      <c r="C7468" s="177"/>
      <c r="D7468" s="178"/>
      <c r="E7468" s="177"/>
      <c r="F7468" s="179"/>
    </row>
    <row r="7469" spans="2:6" x14ac:dyDescent="0.25">
      <c r="B7469" s="172">
        <v>7458</v>
      </c>
      <c r="C7469" s="180"/>
      <c r="D7469" s="181"/>
      <c r="E7469" s="180"/>
      <c r="F7469" s="182"/>
    </row>
    <row r="7470" spans="2:6" x14ac:dyDescent="0.25">
      <c r="B7470" s="176">
        <v>7459</v>
      </c>
      <c r="C7470" s="177"/>
      <c r="D7470" s="178"/>
      <c r="E7470" s="177"/>
      <c r="F7470" s="179"/>
    </row>
    <row r="7471" spans="2:6" x14ac:dyDescent="0.25">
      <c r="B7471" s="172">
        <v>7460</v>
      </c>
      <c r="C7471" s="180"/>
      <c r="D7471" s="181"/>
      <c r="E7471" s="180"/>
      <c r="F7471" s="182"/>
    </row>
    <row r="7472" spans="2:6" x14ac:dyDescent="0.25">
      <c r="B7472" s="176">
        <v>7461</v>
      </c>
      <c r="C7472" s="177"/>
      <c r="D7472" s="178"/>
      <c r="E7472" s="177"/>
      <c r="F7472" s="179"/>
    </row>
    <row r="7473" spans="2:6" x14ac:dyDescent="0.25">
      <c r="B7473" s="172">
        <v>7462</v>
      </c>
      <c r="C7473" s="180"/>
      <c r="D7473" s="181"/>
      <c r="E7473" s="180"/>
      <c r="F7473" s="182"/>
    </row>
    <row r="7474" spans="2:6" x14ac:dyDescent="0.25">
      <c r="B7474" s="176">
        <v>7463</v>
      </c>
      <c r="C7474" s="177"/>
      <c r="D7474" s="178"/>
      <c r="E7474" s="177"/>
      <c r="F7474" s="179"/>
    </row>
    <row r="7475" spans="2:6" x14ac:dyDescent="0.25">
      <c r="B7475" s="172">
        <v>7464</v>
      </c>
      <c r="C7475" s="180"/>
      <c r="D7475" s="181"/>
      <c r="E7475" s="180"/>
      <c r="F7475" s="182"/>
    </row>
    <row r="7476" spans="2:6" x14ac:dyDescent="0.25">
      <c r="B7476" s="176">
        <v>7465</v>
      </c>
      <c r="C7476" s="177"/>
      <c r="D7476" s="178"/>
      <c r="E7476" s="177"/>
      <c r="F7476" s="179"/>
    </row>
    <row r="7477" spans="2:6" x14ac:dyDescent="0.25">
      <c r="B7477" s="172">
        <v>7466</v>
      </c>
      <c r="C7477" s="180"/>
      <c r="D7477" s="181"/>
      <c r="E7477" s="180"/>
      <c r="F7477" s="182"/>
    </row>
    <row r="7478" spans="2:6" x14ac:dyDescent="0.25">
      <c r="B7478" s="176">
        <v>7467</v>
      </c>
      <c r="C7478" s="177"/>
      <c r="D7478" s="178"/>
      <c r="E7478" s="177"/>
      <c r="F7478" s="179"/>
    </row>
    <row r="7479" spans="2:6" x14ac:dyDescent="0.25">
      <c r="B7479" s="172">
        <v>7468</v>
      </c>
      <c r="C7479" s="180"/>
      <c r="D7479" s="181"/>
      <c r="E7479" s="180"/>
      <c r="F7479" s="182"/>
    </row>
    <row r="7480" spans="2:6" x14ac:dyDescent="0.25">
      <c r="B7480" s="176">
        <v>7469</v>
      </c>
      <c r="C7480" s="177"/>
      <c r="D7480" s="178"/>
      <c r="E7480" s="177"/>
      <c r="F7480" s="179"/>
    </row>
    <row r="7481" spans="2:6" x14ac:dyDescent="0.25">
      <c r="B7481" s="172">
        <v>7470</v>
      </c>
      <c r="C7481" s="180"/>
      <c r="D7481" s="181"/>
      <c r="E7481" s="180"/>
      <c r="F7481" s="182"/>
    </row>
    <row r="7482" spans="2:6" x14ac:dyDescent="0.25">
      <c r="B7482" s="176">
        <v>7471</v>
      </c>
      <c r="C7482" s="177"/>
      <c r="D7482" s="178"/>
      <c r="E7482" s="177"/>
      <c r="F7482" s="179"/>
    </row>
    <row r="7483" spans="2:6" x14ac:dyDescent="0.25">
      <c r="B7483" s="172">
        <v>7472</v>
      </c>
      <c r="C7483" s="180"/>
      <c r="D7483" s="181"/>
      <c r="E7483" s="180"/>
      <c r="F7483" s="182"/>
    </row>
    <row r="7484" spans="2:6" x14ac:dyDescent="0.25">
      <c r="B7484" s="176">
        <v>7473</v>
      </c>
      <c r="C7484" s="177"/>
      <c r="D7484" s="178"/>
      <c r="E7484" s="177"/>
      <c r="F7484" s="179"/>
    </row>
    <row r="7485" spans="2:6" x14ac:dyDescent="0.25">
      <c r="B7485" s="172">
        <v>7474</v>
      </c>
      <c r="C7485" s="180"/>
      <c r="D7485" s="181"/>
      <c r="E7485" s="180"/>
      <c r="F7485" s="182"/>
    </row>
    <row r="7486" spans="2:6" x14ac:dyDescent="0.25">
      <c r="B7486" s="176">
        <v>7475</v>
      </c>
      <c r="C7486" s="177"/>
      <c r="D7486" s="178"/>
      <c r="E7486" s="177"/>
      <c r="F7486" s="179"/>
    </row>
    <row r="7487" spans="2:6" x14ac:dyDescent="0.25">
      <c r="B7487" s="172">
        <v>7476</v>
      </c>
      <c r="C7487" s="180"/>
      <c r="D7487" s="181"/>
      <c r="E7487" s="180"/>
      <c r="F7487" s="182"/>
    </row>
    <row r="7488" spans="2:6" x14ac:dyDescent="0.25">
      <c r="B7488" s="176">
        <v>7477</v>
      </c>
      <c r="C7488" s="177"/>
      <c r="D7488" s="178"/>
      <c r="E7488" s="177"/>
      <c r="F7488" s="179"/>
    </row>
    <row r="7489" spans="2:6" x14ac:dyDescent="0.25">
      <c r="B7489" s="172">
        <v>7478</v>
      </c>
      <c r="C7489" s="180"/>
      <c r="D7489" s="181"/>
      <c r="E7489" s="180"/>
      <c r="F7489" s="182"/>
    </row>
    <row r="7490" spans="2:6" x14ac:dyDescent="0.25">
      <c r="B7490" s="176">
        <v>7479</v>
      </c>
      <c r="C7490" s="177"/>
      <c r="D7490" s="178"/>
      <c r="E7490" s="177"/>
      <c r="F7490" s="179"/>
    </row>
    <row r="7491" spans="2:6" x14ac:dyDescent="0.25">
      <c r="B7491" s="172">
        <v>7480</v>
      </c>
      <c r="C7491" s="180"/>
      <c r="D7491" s="181"/>
      <c r="E7491" s="180"/>
      <c r="F7491" s="182"/>
    </row>
    <row r="7492" spans="2:6" x14ac:dyDescent="0.25">
      <c r="B7492" s="176">
        <v>7481</v>
      </c>
      <c r="C7492" s="177"/>
      <c r="D7492" s="178"/>
      <c r="E7492" s="177"/>
      <c r="F7492" s="179"/>
    </row>
    <row r="7493" spans="2:6" x14ac:dyDescent="0.25">
      <c r="B7493" s="172">
        <v>7482</v>
      </c>
      <c r="C7493" s="180"/>
      <c r="D7493" s="181"/>
      <c r="E7493" s="180"/>
      <c r="F7493" s="182"/>
    </row>
    <row r="7494" spans="2:6" x14ac:dyDescent="0.25">
      <c r="B7494" s="176">
        <v>7483</v>
      </c>
      <c r="C7494" s="177"/>
      <c r="D7494" s="178"/>
      <c r="E7494" s="177"/>
      <c r="F7494" s="179"/>
    </row>
    <row r="7495" spans="2:6" x14ac:dyDescent="0.25">
      <c r="B7495" s="172">
        <v>7484</v>
      </c>
      <c r="C7495" s="180"/>
      <c r="D7495" s="181"/>
      <c r="E7495" s="180"/>
      <c r="F7495" s="182"/>
    </row>
    <row r="7496" spans="2:6" x14ac:dyDescent="0.25">
      <c r="B7496" s="176">
        <v>7485</v>
      </c>
      <c r="C7496" s="177"/>
      <c r="D7496" s="178"/>
      <c r="E7496" s="177"/>
      <c r="F7496" s="179"/>
    </row>
    <row r="7497" spans="2:6" x14ac:dyDescent="0.25">
      <c r="B7497" s="172">
        <v>7486</v>
      </c>
      <c r="C7497" s="180"/>
      <c r="D7497" s="181"/>
      <c r="E7497" s="180"/>
      <c r="F7497" s="182"/>
    </row>
    <row r="7498" spans="2:6" x14ac:dyDescent="0.25">
      <c r="B7498" s="176">
        <v>7487</v>
      </c>
      <c r="C7498" s="177"/>
      <c r="D7498" s="178"/>
      <c r="E7498" s="177"/>
      <c r="F7498" s="179"/>
    </row>
    <row r="7499" spans="2:6" x14ac:dyDescent="0.25">
      <c r="B7499" s="172">
        <v>7488</v>
      </c>
      <c r="C7499" s="180"/>
      <c r="D7499" s="181"/>
      <c r="E7499" s="180"/>
      <c r="F7499" s="182"/>
    </row>
    <row r="7500" spans="2:6" x14ac:dyDescent="0.25">
      <c r="B7500" s="176">
        <v>7489</v>
      </c>
      <c r="C7500" s="177"/>
      <c r="D7500" s="178"/>
      <c r="E7500" s="177"/>
      <c r="F7500" s="179"/>
    </row>
    <row r="7501" spans="2:6" x14ac:dyDescent="0.25">
      <c r="B7501" s="172">
        <v>7490</v>
      </c>
      <c r="C7501" s="180"/>
      <c r="D7501" s="181"/>
      <c r="E7501" s="180"/>
      <c r="F7501" s="182"/>
    </row>
    <row r="7502" spans="2:6" x14ac:dyDescent="0.25">
      <c r="B7502" s="176">
        <v>7491</v>
      </c>
      <c r="C7502" s="177"/>
      <c r="D7502" s="178"/>
      <c r="E7502" s="177"/>
      <c r="F7502" s="179"/>
    </row>
    <row r="7503" spans="2:6" x14ac:dyDescent="0.25">
      <c r="B7503" s="172">
        <v>7492</v>
      </c>
      <c r="C7503" s="180"/>
      <c r="D7503" s="181"/>
      <c r="E7503" s="180"/>
      <c r="F7503" s="182"/>
    </row>
    <row r="7504" spans="2:6" x14ac:dyDescent="0.25">
      <c r="B7504" s="176">
        <v>7493</v>
      </c>
      <c r="C7504" s="177"/>
      <c r="D7504" s="178"/>
      <c r="E7504" s="177"/>
      <c r="F7504" s="179"/>
    </row>
    <row r="7505" spans="2:6" x14ac:dyDescent="0.25">
      <c r="B7505" s="172">
        <v>7494</v>
      </c>
      <c r="C7505" s="180"/>
      <c r="D7505" s="181"/>
      <c r="E7505" s="180"/>
      <c r="F7505" s="182"/>
    </row>
    <row r="7506" spans="2:6" x14ac:dyDescent="0.25">
      <c r="B7506" s="176">
        <v>7495</v>
      </c>
      <c r="C7506" s="177"/>
      <c r="D7506" s="178"/>
      <c r="E7506" s="177"/>
      <c r="F7506" s="179"/>
    </row>
    <row r="7507" spans="2:6" x14ac:dyDescent="0.25">
      <c r="B7507" s="172">
        <v>7496</v>
      </c>
      <c r="C7507" s="180"/>
      <c r="D7507" s="181"/>
      <c r="E7507" s="180"/>
      <c r="F7507" s="182"/>
    </row>
    <row r="7508" spans="2:6" x14ac:dyDescent="0.25">
      <c r="B7508" s="176">
        <v>7497</v>
      </c>
      <c r="C7508" s="177"/>
      <c r="D7508" s="178"/>
      <c r="E7508" s="177"/>
      <c r="F7508" s="179"/>
    </row>
    <row r="7509" spans="2:6" x14ac:dyDescent="0.25">
      <c r="B7509" s="172">
        <v>7498</v>
      </c>
      <c r="C7509" s="180"/>
      <c r="D7509" s="181"/>
      <c r="E7509" s="180"/>
      <c r="F7509" s="182"/>
    </row>
    <row r="7510" spans="2:6" x14ac:dyDescent="0.25">
      <c r="B7510" s="176">
        <v>7499</v>
      </c>
      <c r="C7510" s="177"/>
      <c r="D7510" s="178"/>
      <c r="E7510" s="177"/>
      <c r="F7510" s="179"/>
    </row>
    <row r="7511" spans="2:6" x14ac:dyDescent="0.25">
      <c r="B7511" s="172">
        <v>7500</v>
      </c>
      <c r="C7511" s="180"/>
      <c r="D7511" s="181"/>
      <c r="E7511" s="180"/>
      <c r="F7511" s="182"/>
    </row>
    <row r="7512" spans="2:6" x14ac:dyDescent="0.25">
      <c r="B7512" s="176">
        <v>7501</v>
      </c>
      <c r="C7512" s="177"/>
      <c r="D7512" s="178"/>
      <c r="E7512" s="177"/>
      <c r="F7512" s="179"/>
    </row>
    <row r="7513" spans="2:6" x14ac:dyDescent="0.25">
      <c r="B7513" s="172">
        <v>7502</v>
      </c>
      <c r="C7513" s="180"/>
      <c r="D7513" s="181"/>
      <c r="E7513" s="180"/>
      <c r="F7513" s="182"/>
    </row>
    <row r="7514" spans="2:6" x14ac:dyDescent="0.25">
      <c r="B7514" s="176">
        <v>7503</v>
      </c>
      <c r="C7514" s="177"/>
      <c r="D7514" s="178"/>
      <c r="E7514" s="177"/>
      <c r="F7514" s="179"/>
    </row>
    <row r="7515" spans="2:6" x14ac:dyDescent="0.25">
      <c r="B7515" s="172">
        <v>7504</v>
      </c>
      <c r="C7515" s="180"/>
      <c r="D7515" s="181"/>
      <c r="E7515" s="180"/>
      <c r="F7515" s="182"/>
    </row>
    <row r="7516" spans="2:6" x14ac:dyDescent="0.25">
      <c r="B7516" s="176">
        <v>7505</v>
      </c>
      <c r="C7516" s="177"/>
      <c r="D7516" s="178"/>
      <c r="E7516" s="177"/>
      <c r="F7516" s="179"/>
    </row>
    <row r="7517" spans="2:6" x14ac:dyDescent="0.25">
      <c r="B7517" s="172">
        <v>7506</v>
      </c>
      <c r="C7517" s="180"/>
      <c r="D7517" s="181"/>
      <c r="E7517" s="180"/>
      <c r="F7517" s="182"/>
    </row>
    <row r="7518" spans="2:6" x14ac:dyDescent="0.25">
      <c r="B7518" s="176">
        <v>7507</v>
      </c>
      <c r="C7518" s="177"/>
      <c r="D7518" s="178"/>
      <c r="E7518" s="177"/>
      <c r="F7518" s="179"/>
    </row>
    <row r="7519" spans="2:6" x14ac:dyDescent="0.25">
      <c r="B7519" s="172">
        <v>7508</v>
      </c>
      <c r="C7519" s="180"/>
      <c r="D7519" s="181"/>
      <c r="E7519" s="180"/>
      <c r="F7519" s="182"/>
    </row>
    <row r="7520" spans="2:6" x14ac:dyDescent="0.25">
      <c r="B7520" s="176">
        <v>7509</v>
      </c>
      <c r="C7520" s="177"/>
      <c r="D7520" s="178"/>
      <c r="E7520" s="177"/>
      <c r="F7520" s="179"/>
    </row>
    <row r="7521" spans="2:6" x14ac:dyDescent="0.25">
      <c r="B7521" s="172">
        <v>7510</v>
      </c>
      <c r="C7521" s="180"/>
      <c r="D7521" s="181"/>
      <c r="E7521" s="180"/>
      <c r="F7521" s="182"/>
    </row>
    <row r="7522" spans="2:6" x14ac:dyDescent="0.25">
      <c r="B7522" s="176">
        <v>7511</v>
      </c>
      <c r="C7522" s="177"/>
      <c r="D7522" s="178"/>
      <c r="E7522" s="177"/>
      <c r="F7522" s="179"/>
    </row>
    <row r="7523" spans="2:6" x14ac:dyDescent="0.25">
      <c r="B7523" s="172">
        <v>7512</v>
      </c>
      <c r="C7523" s="180"/>
      <c r="D7523" s="181"/>
      <c r="E7523" s="180"/>
      <c r="F7523" s="182"/>
    </row>
    <row r="7524" spans="2:6" x14ac:dyDescent="0.25">
      <c r="B7524" s="176">
        <v>7513</v>
      </c>
      <c r="C7524" s="177"/>
      <c r="D7524" s="178"/>
      <c r="E7524" s="177"/>
      <c r="F7524" s="179"/>
    </row>
    <row r="7525" spans="2:6" x14ac:dyDescent="0.25">
      <c r="B7525" s="172">
        <v>7514</v>
      </c>
      <c r="C7525" s="180"/>
      <c r="D7525" s="181"/>
      <c r="E7525" s="180"/>
      <c r="F7525" s="182"/>
    </row>
    <row r="7526" spans="2:6" x14ac:dyDescent="0.25">
      <c r="B7526" s="176">
        <v>7515</v>
      </c>
      <c r="C7526" s="177"/>
      <c r="D7526" s="178"/>
      <c r="E7526" s="177"/>
      <c r="F7526" s="179"/>
    </row>
    <row r="7527" spans="2:6" x14ac:dyDescent="0.25">
      <c r="B7527" s="172">
        <v>7516</v>
      </c>
      <c r="C7527" s="180"/>
      <c r="D7527" s="181"/>
      <c r="E7527" s="180"/>
      <c r="F7527" s="182"/>
    </row>
    <row r="7528" spans="2:6" x14ac:dyDescent="0.25">
      <c r="B7528" s="176">
        <v>7517</v>
      </c>
      <c r="C7528" s="177"/>
      <c r="D7528" s="178"/>
      <c r="E7528" s="177"/>
      <c r="F7528" s="179"/>
    </row>
    <row r="7529" spans="2:6" x14ac:dyDescent="0.25">
      <c r="B7529" s="172">
        <v>7518</v>
      </c>
      <c r="C7529" s="180"/>
      <c r="D7529" s="181"/>
      <c r="E7529" s="180"/>
      <c r="F7529" s="182"/>
    </row>
    <row r="7530" spans="2:6" x14ac:dyDescent="0.25">
      <c r="B7530" s="176">
        <v>7519</v>
      </c>
      <c r="C7530" s="177"/>
      <c r="D7530" s="178"/>
      <c r="E7530" s="177"/>
      <c r="F7530" s="179"/>
    </row>
    <row r="7531" spans="2:6" x14ac:dyDescent="0.25">
      <c r="B7531" s="172">
        <v>7520</v>
      </c>
      <c r="C7531" s="180"/>
      <c r="D7531" s="181"/>
      <c r="E7531" s="180"/>
      <c r="F7531" s="182"/>
    </row>
    <row r="7532" spans="2:6" x14ac:dyDescent="0.25">
      <c r="B7532" s="176">
        <v>7521</v>
      </c>
      <c r="C7532" s="177"/>
      <c r="D7532" s="178"/>
      <c r="E7532" s="177"/>
      <c r="F7532" s="179"/>
    </row>
    <row r="7533" spans="2:6" x14ac:dyDescent="0.25">
      <c r="B7533" s="172">
        <v>7522</v>
      </c>
      <c r="C7533" s="180"/>
      <c r="D7533" s="181"/>
      <c r="E7533" s="180"/>
      <c r="F7533" s="182"/>
    </row>
    <row r="7534" spans="2:6" x14ac:dyDescent="0.25">
      <c r="B7534" s="176">
        <v>7523</v>
      </c>
      <c r="C7534" s="177"/>
      <c r="D7534" s="178"/>
      <c r="E7534" s="177"/>
      <c r="F7534" s="179"/>
    </row>
    <row r="7535" spans="2:6" x14ac:dyDescent="0.25">
      <c r="B7535" s="172">
        <v>7524</v>
      </c>
      <c r="C7535" s="180"/>
      <c r="D7535" s="181"/>
      <c r="E7535" s="180"/>
      <c r="F7535" s="182"/>
    </row>
    <row r="7536" spans="2:6" x14ac:dyDescent="0.25">
      <c r="B7536" s="176">
        <v>7525</v>
      </c>
      <c r="C7536" s="177"/>
      <c r="D7536" s="178"/>
      <c r="E7536" s="177"/>
      <c r="F7536" s="179"/>
    </row>
    <row r="7537" spans="2:6" x14ac:dyDescent="0.25">
      <c r="B7537" s="172">
        <v>7526</v>
      </c>
      <c r="C7537" s="180"/>
      <c r="D7537" s="181"/>
      <c r="E7537" s="180"/>
      <c r="F7537" s="182"/>
    </row>
    <row r="7538" spans="2:6" x14ac:dyDescent="0.25">
      <c r="B7538" s="176">
        <v>7527</v>
      </c>
      <c r="C7538" s="177"/>
      <c r="D7538" s="178"/>
      <c r="E7538" s="177"/>
      <c r="F7538" s="179"/>
    </row>
    <row r="7539" spans="2:6" x14ac:dyDescent="0.25">
      <c r="B7539" s="172">
        <v>7528</v>
      </c>
      <c r="C7539" s="180"/>
      <c r="D7539" s="181"/>
      <c r="E7539" s="180"/>
      <c r="F7539" s="182"/>
    </row>
    <row r="7540" spans="2:6" x14ac:dyDescent="0.25">
      <c r="B7540" s="176">
        <v>7529</v>
      </c>
      <c r="C7540" s="177"/>
      <c r="D7540" s="178"/>
      <c r="E7540" s="177"/>
      <c r="F7540" s="179"/>
    </row>
    <row r="7541" spans="2:6" x14ac:dyDescent="0.25">
      <c r="B7541" s="172">
        <v>7530</v>
      </c>
      <c r="C7541" s="180"/>
      <c r="D7541" s="181"/>
      <c r="E7541" s="180"/>
      <c r="F7541" s="182"/>
    </row>
    <row r="7542" spans="2:6" x14ac:dyDescent="0.25">
      <c r="B7542" s="176">
        <v>7531</v>
      </c>
      <c r="C7542" s="177"/>
      <c r="D7542" s="178"/>
      <c r="E7542" s="177"/>
      <c r="F7542" s="179"/>
    </row>
    <row r="7543" spans="2:6" x14ac:dyDescent="0.25">
      <c r="B7543" s="172">
        <v>7532</v>
      </c>
      <c r="C7543" s="180"/>
      <c r="D7543" s="181"/>
      <c r="E7543" s="180"/>
      <c r="F7543" s="182"/>
    </row>
    <row r="7544" spans="2:6" x14ac:dyDescent="0.25">
      <c r="B7544" s="176">
        <v>7533</v>
      </c>
      <c r="C7544" s="177"/>
      <c r="D7544" s="178"/>
      <c r="E7544" s="177"/>
      <c r="F7544" s="179"/>
    </row>
    <row r="7545" spans="2:6" x14ac:dyDescent="0.25">
      <c r="B7545" s="172">
        <v>7534</v>
      </c>
      <c r="C7545" s="180"/>
      <c r="D7545" s="181"/>
      <c r="E7545" s="180"/>
      <c r="F7545" s="182"/>
    </row>
    <row r="7546" spans="2:6" x14ac:dyDescent="0.25">
      <c r="B7546" s="176">
        <v>7535</v>
      </c>
      <c r="C7546" s="177"/>
      <c r="D7546" s="178"/>
      <c r="E7546" s="177"/>
      <c r="F7546" s="179"/>
    </row>
    <row r="7547" spans="2:6" x14ac:dyDescent="0.25">
      <c r="B7547" s="172">
        <v>7536</v>
      </c>
      <c r="C7547" s="180"/>
      <c r="D7547" s="181"/>
      <c r="E7547" s="180"/>
      <c r="F7547" s="182"/>
    </row>
    <row r="7548" spans="2:6" x14ac:dyDescent="0.25">
      <c r="B7548" s="176">
        <v>7537</v>
      </c>
      <c r="C7548" s="177"/>
      <c r="D7548" s="178"/>
      <c r="E7548" s="177"/>
      <c r="F7548" s="179"/>
    </row>
    <row r="7549" spans="2:6" x14ac:dyDescent="0.25">
      <c r="B7549" s="172">
        <v>7538</v>
      </c>
      <c r="C7549" s="180"/>
      <c r="D7549" s="181"/>
      <c r="E7549" s="180"/>
      <c r="F7549" s="182"/>
    </row>
    <row r="7550" spans="2:6" x14ac:dyDescent="0.25">
      <c r="B7550" s="176">
        <v>7539</v>
      </c>
      <c r="C7550" s="177"/>
      <c r="D7550" s="178"/>
      <c r="E7550" s="177"/>
      <c r="F7550" s="179"/>
    </row>
    <row r="7551" spans="2:6" x14ac:dyDescent="0.25">
      <c r="B7551" s="172">
        <v>7540</v>
      </c>
      <c r="C7551" s="180"/>
      <c r="D7551" s="181"/>
      <c r="E7551" s="180"/>
      <c r="F7551" s="182"/>
    </row>
    <row r="7552" spans="2:6" x14ac:dyDescent="0.25">
      <c r="B7552" s="176">
        <v>7541</v>
      </c>
      <c r="C7552" s="177"/>
      <c r="D7552" s="178"/>
      <c r="E7552" s="177"/>
      <c r="F7552" s="179"/>
    </row>
    <row r="7553" spans="2:6" x14ac:dyDescent="0.25">
      <c r="B7553" s="172">
        <v>7542</v>
      </c>
      <c r="C7553" s="180"/>
      <c r="D7553" s="181"/>
      <c r="E7553" s="180"/>
      <c r="F7553" s="182"/>
    </row>
    <row r="7554" spans="2:6" x14ac:dyDescent="0.25">
      <c r="B7554" s="176">
        <v>7543</v>
      </c>
      <c r="C7554" s="177"/>
      <c r="D7554" s="178"/>
      <c r="E7554" s="177"/>
      <c r="F7554" s="179"/>
    </row>
    <row r="7555" spans="2:6" x14ac:dyDescent="0.25">
      <c r="B7555" s="172">
        <v>7544</v>
      </c>
      <c r="C7555" s="180"/>
      <c r="D7555" s="181"/>
      <c r="E7555" s="180"/>
      <c r="F7555" s="182"/>
    </row>
    <row r="7556" spans="2:6" x14ac:dyDescent="0.25">
      <c r="B7556" s="176">
        <v>7545</v>
      </c>
      <c r="C7556" s="177"/>
      <c r="D7556" s="178"/>
      <c r="E7556" s="177"/>
      <c r="F7556" s="179"/>
    </row>
    <row r="7557" spans="2:6" x14ac:dyDescent="0.25">
      <c r="B7557" s="172">
        <v>7546</v>
      </c>
      <c r="C7557" s="180"/>
      <c r="D7557" s="181"/>
      <c r="E7557" s="180"/>
      <c r="F7557" s="182"/>
    </row>
    <row r="7558" spans="2:6" x14ac:dyDescent="0.25">
      <c r="B7558" s="176">
        <v>7547</v>
      </c>
      <c r="C7558" s="177"/>
      <c r="D7558" s="178"/>
      <c r="E7558" s="177"/>
      <c r="F7558" s="179"/>
    </row>
    <row r="7559" spans="2:6" x14ac:dyDescent="0.25">
      <c r="B7559" s="172">
        <v>7548</v>
      </c>
      <c r="C7559" s="180"/>
      <c r="D7559" s="181"/>
      <c r="E7559" s="180"/>
      <c r="F7559" s="182"/>
    </row>
    <row r="7560" spans="2:6" x14ac:dyDescent="0.25">
      <c r="B7560" s="176">
        <v>7549</v>
      </c>
      <c r="C7560" s="177"/>
      <c r="D7560" s="178"/>
      <c r="E7560" s="177"/>
      <c r="F7560" s="179"/>
    </row>
    <row r="7561" spans="2:6" x14ac:dyDescent="0.25">
      <c r="B7561" s="172">
        <v>7550</v>
      </c>
      <c r="C7561" s="180"/>
      <c r="D7561" s="181"/>
      <c r="E7561" s="180"/>
      <c r="F7561" s="182"/>
    </row>
    <row r="7562" spans="2:6" x14ac:dyDescent="0.25">
      <c r="B7562" s="176">
        <v>7551</v>
      </c>
      <c r="C7562" s="177"/>
      <c r="D7562" s="178"/>
      <c r="E7562" s="177"/>
      <c r="F7562" s="179"/>
    </row>
    <row r="7563" spans="2:6" x14ac:dyDescent="0.25">
      <c r="B7563" s="172">
        <v>7552</v>
      </c>
      <c r="C7563" s="180"/>
      <c r="D7563" s="181"/>
      <c r="E7563" s="180"/>
      <c r="F7563" s="182"/>
    </row>
    <row r="7564" spans="2:6" x14ac:dyDescent="0.25">
      <c r="B7564" s="176">
        <v>7553</v>
      </c>
      <c r="C7564" s="177"/>
      <c r="D7564" s="178"/>
      <c r="E7564" s="177"/>
      <c r="F7564" s="179"/>
    </row>
    <row r="7565" spans="2:6" x14ac:dyDescent="0.25">
      <c r="B7565" s="172">
        <v>7554</v>
      </c>
      <c r="C7565" s="180"/>
      <c r="D7565" s="181"/>
      <c r="E7565" s="180"/>
      <c r="F7565" s="182"/>
    </row>
    <row r="7566" spans="2:6" x14ac:dyDescent="0.25">
      <c r="B7566" s="176">
        <v>7555</v>
      </c>
      <c r="C7566" s="177"/>
      <c r="D7566" s="178"/>
      <c r="E7566" s="177"/>
      <c r="F7566" s="179"/>
    </row>
    <row r="7567" spans="2:6" x14ac:dyDescent="0.25">
      <c r="B7567" s="172">
        <v>7556</v>
      </c>
      <c r="C7567" s="180"/>
      <c r="D7567" s="181"/>
      <c r="E7567" s="180"/>
      <c r="F7567" s="182"/>
    </row>
    <row r="7568" spans="2:6" x14ac:dyDescent="0.25">
      <c r="B7568" s="176">
        <v>7557</v>
      </c>
      <c r="C7568" s="177"/>
      <c r="D7568" s="178"/>
      <c r="E7568" s="177"/>
      <c r="F7568" s="179"/>
    </row>
    <row r="7569" spans="2:6" x14ac:dyDescent="0.25">
      <c r="B7569" s="172">
        <v>7558</v>
      </c>
      <c r="C7569" s="180"/>
      <c r="D7569" s="181"/>
      <c r="E7569" s="180"/>
      <c r="F7569" s="182"/>
    </row>
    <row r="7570" spans="2:6" x14ac:dyDescent="0.25">
      <c r="B7570" s="176">
        <v>7559</v>
      </c>
      <c r="C7570" s="177"/>
      <c r="D7570" s="178"/>
      <c r="E7570" s="177"/>
      <c r="F7570" s="179"/>
    </row>
    <row r="7571" spans="2:6" x14ac:dyDescent="0.25">
      <c r="B7571" s="172">
        <v>7560</v>
      </c>
      <c r="C7571" s="180"/>
      <c r="D7571" s="181"/>
      <c r="E7571" s="180"/>
      <c r="F7571" s="182"/>
    </row>
    <row r="7572" spans="2:6" x14ac:dyDescent="0.25">
      <c r="B7572" s="176">
        <v>7561</v>
      </c>
      <c r="C7572" s="177"/>
      <c r="D7572" s="178"/>
      <c r="E7572" s="177"/>
      <c r="F7572" s="179"/>
    </row>
    <row r="7573" spans="2:6" x14ac:dyDescent="0.25">
      <c r="B7573" s="172">
        <v>7562</v>
      </c>
      <c r="C7573" s="180"/>
      <c r="D7573" s="181"/>
      <c r="E7573" s="180"/>
      <c r="F7573" s="182"/>
    </row>
    <row r="7574" spans="2:6" x14ac:dyDescent="0.25">
      <c r="B7574" s="176">
        <v>7563</v>
      </c>
      <c r="C7574" s="177"/>
      <c r="D7574" s="178"/>
      <c r="E7574" s="177"/>
      <c r="F7574" s="179"/>
    </row>
    <row r="7575" spans="2:6" x14ac:dyDescent="0.25">
      <c r="B7575" s="172">
        <v>7564</v>
      </c>
      <c r="C7575" s="180"/>
      <c r="D7575" s="181"/>
      <c r="E7575" s="180"/>
      <c r="F7575" s="182"/>
    </row>
    <row r="7576" spans="2:6" x14ac:dyDescent="0.25">
      <c r="B7576" s="176">
        <v>7565</v>
      </c>
      <c r="C7576" s="177"/>
      <c r="D7576" s="178"/>
      <c r="E7576" s="177"/>
      <c r="F7576" s="179"/>
    </row>
    <row r="7577" spans="2:6" x14ac:dyDescent="0.25">
      <c r="B7577" s="172">
        <v>7566</v>
      </c>
      <c r="C7577" s="180"/>
      <c r="D7577" s="181"/>
      <c r="E7577" s="180"/>
      <c r="F7577" s="182"/>
    </row>
    <row r="7578" spans="2:6" x14ac:dyDescent="0.25">
      <c r="B7578" s="176">
        <v>7567</v>
      </c>
      <c r="C7578" s="177"/>
      <c r="D7578" s="178"/>
      <c r="E7578" s="177"/>
      <c r="F7578" s="179"/>
    </row>
    <row r="7579" spans="2:6" x14ac:dyDescent="0.25">
      <c r="B7579" s="172">
        <v>7568</v>
      </c>
      <c r="C7579" s="180"/>
      <c r="D7579" s="181"/>
      <c r="E7579" s="180"/>
      <c r="F7579" s="182"/>
    </row>
    <row r="7580" spans="2:6" x14ac:dyDescent="0.25">
      <c r="B7580" s="176">
        <v>7569</v>
      </c>
      <c r="C7580" s="177"/>
      <c r="D7580" s="178"/>
      <c r="E7580" s="177"/>
      <c r="F7580" s="179"/>
    </row>
    <row r="7581" spans="2:6" x14ac:dyDescent="0.25">
      <c r="B7581" s="172">
        <v>7570</v>
      </c>
      <c r="C7581" s="180"/>
      <c r="D7581" s="181"/>
      <c r="E7581" s="180"/>
      <c r="F7581" s="182"/>
    </row>
    <row r="7582" spans="2:6" x14ac:dyDescent="0.25">
      <c r="B7582" s="176">
        <v>7571</v>
      </c>
      <c r="C7582" s="177"/>
      <c r="D7582" s="178"/>
      <c r="E7582" s="177"/>
      <c r="F7582" s="179"/>
    </row>
    <row r="7583" spans="2:6" x14ac:dyDescent="0.25">
      <c r="B7583" s="172">
        <v>7572</v>
      </c>
      <c r="C7583" s="180"/>
      <c r="D7583" s="181"/>
      <c r="E7583" s="180"/>
      <c r="F7583" s="182"/>
    </row>
    <row r="7584" spans="2:6" x14ac:dyDescent="0.25">
      <c r="B7584" s="176">
        <v>7573</v>
      </c>
      <c r="C7584" s="177"/>
      <c r="D7584" s="178"/>
      <c r="E7584" s="177"/>
      <c r="F7584" s="179"/>
    </row>
    <row r="7585" spans="2:6" x14ac:dyDescent="0.25">
      <c r="B7585" s="172">
        <v>7574</v>
      </c>
      <c r="C7585" s="180"/>
      <c r="D7585" s="181"/>
      <c r="E7585" s="180"/>
      <c r="F7585" s="182"/>
    </row>
    <row r="7586" spans="2:6" x14ac:dyDescent="0.25">
      <c r="B7586" s="176">
        <v>7575</v>
      </c>
      <c r="C7586" s="177"/>
      <c r="D7586" s="178"/>
      <c r="E7586" s="177"/>
      <c r="F7586" s="179"/>
    </row>
    <row r="7587" spans="2:6" x14ac:dyDescent="0.25">
      <c r="B7587" s="172">
        <v>7576</v>
      </c>
      <c r="C7587" s="180"/>
      <c r="D7587" s="181"/>
      <c r="E7587" s="180"/>
      <c r="F7587" s="182"/>
    </row>
    <row r="7588" spans="2:6" x14ac:dyDescent="0.25">
      <c r="B7588" s="176">
        <v>7577</v>
      </c>
      <c r="C7588" s="177"/>
      <c r="D7588" s="178"/>
      <c r="E7588" s="177"/>
      <c r="F7588" s="179"/>
    </row>
    <row r="7589" spans="2:6" x14ac:dyDescent="0.25">
      <c r="B7589" s="172">
        <v>7578</v>
      </c>
      <c r="C7589" s="180"/>
      <c r="D7589" s="181"/>
      <c r="E7589" s="180"/>
      <c r="F7589" s="182"/>
    </row>
    <row r="7590" spans="2:6" x14ac:dyDescent="0.25">
      <c r="B7590" s="176">
        <v>7579</v>
      </c>
      <c r="C7590" s="177"/>
      <c r="D7590" s="178"/>
      <c r="E7590" s="177"/>
      <c r="F7590" s="179"/>
    </row>
    <row r="7591" spans="2:6" x14ac:dyDescent="0.25">
      <c r="B7591" s="172">
        <v>7580</v>
      </c>
      <c r="C7591" s="180"/>
      <c r="D7591" s="181"/>
      <c r="E7591" s="180"/>
      <c r="F7591" s="182"/>
    </row>
    <row r="7592" spans="2:6" x14ac:dyDescent="0.25">
      <c r="B7592" s="176">
        <v>7581</v>
      </c>
      <c r="C7592" s="177"/>
      <c r="D7592" s="178"/>
      <c r="E7592" s="177"/>
      <c r="F7592" s="179"/>
    </row>
    <row r="7593" spans="2:6" x14ac:dyDescent="0.25">
      <c r="B7593" s="172">
        <v>7582</v>
      </c>
      <c r="C7593" s="180"/>
      <c r="D7593" s="181"/>
      <c r="E7593" s="180"/>
      <c r="F7593" s="182"/>
    </row>
    <row r="7594" spans="2:6" x14ac:dyDescent="0.25">
      <c r="B7594" s="176">
        <v>7583</v>
      </c>
      <c r="C7594" s="177"/>
      <c r="D7594" s="178"/>
      <c r="E7594" s="177"/>
      <c r="F7594" s="179"/>
    </row>
    <row r="7595" spans="2:6" x14ac:dyDescent="0.25">
      <c r="B7595" s="172">
        <v>7584</v>
      </c>
      <c r="C7595" s="180"/>
      <c r="D7595" s="181"/>
      <c r="E7595" s="180"/>
      <c r="F7595" s="182"/>
    </row>
    <row r="7596" spans="2:6" x14ac:dyDescent="0.25">
      <c r="B7596" s="176">
        <v>7585</v>
      </c>
      <c r="C7596" s="177"/>
      <c r="D7596" s="178"/>
      <c r="E7596" s="177"/>
      <c r="F7596" s="179"/>
    </row>
    <row r="7597" spans="2:6" x14ac:dyDescent="0.25">
      <c r="B7597" s="172">
        <v>7586</v>
      </c>
      <c r="C7597" s="180"/>
      <c r="D7597" s="181"/>
      <c r="E7597" s="180"/>
      <c r="F7597" s="182"/>
    </row>
    <row r="7598" spans="2:6" x14ac:dyDescent="0.25">
      <c r="B7598" s="176">
        <v>7587</v>
      </c>
      <c r="C7598" s="177"/>
      <c r="D7598" s="178"/>
      <c r="E7598" s="177"/>
      <c r="F7598" s="179"/>
    </row>
    <row r="7599" spans="2:6" x14ac:dyDescent="0.25">
      <c r="B7599" s="172">
        <v>7588</v>
      </c>
      <c r="C7599" s="180"/>
      <c r="D7599" s="181"/>
      <c r="E7599" s="180"/>
      <c r="F7599" s="182"/>
    </row>
    <row r="7600" spans="2:6" x14ac:dyDescent="0.25">
      <c r="B7600" s="176">
        <v>7589</v>
      </c>
      <c r="C7600" s="177"/>
      <c r="D7600" s="178"/>
      <c r="E7600" s="177"/>
      <c r="F7600" s="179"/>
    </row>
    <row r="7601" spans="2:6" x14ac:dyDescent="0.25">
      <c r="B7601" s="172">
        <v>7590</v>
      </c>
      <c r="C7601" s="180"/>
      <c r="D7601" s="181"/>
      <c r="E7601" s="180"/>
      <c r="F7601" s="182"/>
    </row>
    <row r="7602" spans="2:6" x14ac:dyDescent="0.25">
      <c r="B7602" s="176">
        <v>7591</v>
      </c>
      <c r="C7602" s="177"/>
      <c r="D7602" s="178"/>
      <c r="E7602" s="177"/>
      <c r="F7602" s="179"/>
    </row>
    <row r="7603" spans="2:6" x14ac:dyDescent="0.25">
      <c r="B7603" s="172">
        <v>7592</v>
      </c>
      <c r="C7603" s="180"/>
      <c r="D7603" s="181"/>
      <c r="E7603" s="180"/>
      <c r="F7603" s="182"/>
    </row>
    <row r="7604" spans="2:6" x14ac:dyDescent="0.25">
      <c r="B7604" s="176">
        <v>7593</v>
      </c>
      <c r="C7604" s="177"/>
      <c r="D7604" s="178"/>
      <c r="E7604" s="177"/>
      <c r="F7604" s="179"/>
    </row>
    <row r="7605" spans="2:6" x14ac:dyDescent="0.25">
      <c r="B7605" s="172">
        <v>7594</v>
      </c>
      <c r="C7605" s="180"/>
      <c r="D7605" s="181"/>
      <c r="E7605" s="180"/>
      <c r="F7605" s="182"/>
    </row>
    <row r="7606" spans="2:6" x14ac:dyDescent="0.25">
      <c r="B7606" s="176">
        <v>7595</v>
      </c>
      <c r="C7606" s="177"/>
      <c r="D7606" s="178"/>
      <c r="E7606" s="177"/>
      <c r="F7606" s="179"/>
    </row>
    <row r="7607" spans="2:6" x14ac:dyDescent="0.25">
      <c r="B7607" s="172">
        <v>7596</v>
      </c>
      <c r="C7607" s="180"/>
      <c r="D7607" s="181"/>
      <c r="E7607" s="180"/>
      <c r="F7607" s="182"/>
    </row>
    <row r="7608" spans="2:6" x14ac:dyDescent="0.25">
      <c r="B7608" s="176">
        <v>7597</v>
      </c>
      <c r="C7608" s="177"/>
      <c r="D7608" s="178"/>
      <c r="E7608" s="177"/>
      <c r="F7608" s="179"/>
    </row>
    <row r="7609" spans="2:6" x14ac:dyDescent="0.25">
      <c r="B7609" s="172">
        <v>7598</v>
      </c>
      <c r="C7609" s="180"/>
      <c r="D7609" s="181"/>
      <c r="E7609" s="180"/>
      <c r="F7609" s="182"/>
    </row>
    <row r="7610" spans="2:6" x14ac:dyDescent="0.25">
      <c r="B7610" s="176">
        <v>7599</v>
      </c>
      <c r="C7610" s="177"/>
      <c r="D7610" s="178"/>
      <c r="E7610" s="177"/>
      <c r="F7610" s="179"/>
    </row>
    <row r="7611" spans="2:6" x14ac:dyDescent="0.25">
      <c r="B7611" s="172">
        <v>7600</v>
      </c>
      <c r="C7611" s="180"/>
      <c r="D7611" s="181"/>
      <c r="E7611" s="180"/>
      <c r="F7611" s="182"/>
    </row>
    <row r="7612" spans="2:6" x14ac:dyDescent="0.25">
      <c r="B7612" s="176">
        <v>7601</v>
      </c>
      <c r="C7612" s="177"/>
      <c r="D7612" s="178"/>
      <c r="E7612" s="177"/>
      <c r="F7612" s="179"/>
    </row>
    <row r="7613" spans="2:6" x14ac:dyDescent="0.25">
      <c r="B7613" s="172">
        <v>7602</v>
      </c>
      <c r="C7613" s="180"/>
      <c r="D7613" s="181"/>
      <c r="E7613" s="180"/>
      <c r="F7613" s="182"/>
    </row>
    <row r="7614" spans="2:6" x14ac:dyDescent="0.25">
      <c r="B7614" s="176">
        <v>7603</v>
      </c>
      <c r="C7614" s="177"/>
      <c r="D7614" s="178"/>
      <c r="E7614" s="177"/>
      <c r="F7614" s="179"/>
    </row>
    <row r="7615" spans="2:6" x14ac:dyDescent="0.25">
      <c r="B7615" s="172">
        <v>7604</v>
      </c>
      <c r="C7615" s="180"/>
      <c r="D7615" s="181"/>
      <c r="E7615" s="180"/>
      <c r="F7615" s="182"/>
    </row>
    <row r="7616" spans="2:6" x14ac:dyDescent="0.25">
      <c r="B7616" s="176">
        <v>7605</v>
      </c>
      <c r="C7616" s="177"/>
      <c r="D7616" s="178"/>
      <c r="E7616" s="177"/>
      <c r="F7616" s="179"/>
    </row>
    <row r="7617" spans="2:6" x14ac:dyDescent="0.25">
      <c r="B7617" s="172">
        <v>7606</v>
      </c>
      <c r="C7617" s="180"/>
      <c r="D7617" s="181"/>
      <c r="E7617" s="180"/>
      <c r="F7617" s="182"/>
    </row>
    <row r="7618" spans="2:6" x14ac:dyDescent="0.25">
      <c r="B7618" s="176">
        <v>7607</v>
      </c>
      <c r="C7618" s="177"/>
      <c r="D7618" s="178"/>
      <c r="E7618" s="177"/>
      <c r="F7618" s="179"/>
    </row>
    <row r="7619" spans="2:6" x14ac:dyDescent="0.25">
      <c r="B7619" s="172">
        <v>7608</v>
      </c>
      <c r="C7619" s="180"/>
      <c r="D7619" s="181"/>
      <c r="E7619" s="180"/>
      <c r="F7619" s="182"/>
    </row>
    <row r="7620" spans="2:6" x14ac:dyDescent="0.25">
      <c r="B7620" s="176">
        <v>7609</v>
      </c>
      <c r="C7620" s="177"/>
      <c r="D7620" s="178"/>
      <c r="E7620" s="177"/>
      <c r="F7620" s="179"/>
    </row>
    <row r="7621" spans="2:6" x14ac:dyDescent="0.25">
      <c r="B7621" s="172">
        <v>7610</v>
      </c>
      <c r="C7621" s="180"/>
      <c r="D7621" s="181"/>
      <c r="E7621" s="180"/>
      <c r="F7621" s="182"/>
    </row>
    <row r="7622" spans="2:6" x14ac:dyDescent="0.25">
      <c r="B7622" s="176">
        <v>7611</v>
      </c>
      <c r="C7622" s="177"/>
      <c r="D7622" s="178"/>
      <c r="E7622" s="177"/>
      <c r="F7622" s="179"/>
    </row>
    <row r="7623" spans="2:6" x14ac:dyDescent="0.25">
      <c r="B7623" s="172">
        <v>7612</v>
      </c>
      <c r="C7623" s="180"/>
      <c r="D7623" s="181"/>
      <c r="E7623" s="180"/>
      <c r="F7623" s="182"/>
    </row>
    <row r="7624" spans="2:6" x14ac:dyDescent="0.25">
      <c r="B7624" s="176">
        <v>7613</v>
      </c>
      <c r="C7624" s="177"/>
      <c r="D7624" s="178"/>
      <c r="E7624" s="177"/>
      <c r="F7624" s="179"/>
    </row>
    <row r="7625" spans="2:6" x14ac:dyDescent="0.25">
      <c r="B7625" s="172">
        <v>7614</v>
      </c>
      <c r="C7625" s="180"/>
      <c r="D7625" s="181"/>
      <c r="E7625" s="180"/>
      <c r="F7625" s="182"/>
    </row>
    <row r="7626" spans="2:6" x14ac:dyDescent="0.25">
      <c r="B7626" s="176">
        <v>7615</v>
      </c>
      <c r="C7626" s="177"/>
      <c r="D7626" s="178"/>
      <c r="E7626" s="177"/>
      <c r="F7626" s="179"/>
    </row>
    <row r="7627" spans="2:6" x14ac:dyDescent="0.25">
      <c r="B7627" s="172">
        <v>7616</v>
      </c>
      <c r="C7627" s="180"/>
      <c r="D7627" s="181"/>
      <c r="E7627" s="180"/>
      <c r="F7627" s="182"/>
    </row>
    <row r="7628" spans="2:6" x14ac:dyDescent="0.25">
      <c r="B7628" s="176">
        <v>7617</v>
      </c>
      <c r="C7628" s="177"/>
      <c r="D7628" s="178"/>
      <c r="E7628" s="177"/>
      <c r="F7628" s="179"/>
    </row>
    <row r="7629" spans="2:6" x14ac:dyDescent="0.25">
      <c r="B7629" s="172">
        <v>7618</v>
      </c>
      <c r="C7629" s="180"/>
      <c r="D7629" s="181"/>
      <c r="E7629" s="180"/>
      <c r="F7629" s="182"/>
    </row>
    <row r="7630" spans="2:6" x14ac:dyDescent="0.25">
      <c r="B7630" s="176">
        <v>7619</v>
      </c>
      <c r="C7630" s="177"/>
      <c r="D7630" s="178"/>
      <c r="E7630" s="177"/>
      <c r="F7630" s="179"/>
    </row>
    <row r="7631" spans="2:6" x14ac:dyDescent="0.25">
      <c r="B7631" s="172">
        <v>7620</v>
      </c>
      <c r="C7631" s="180"/>
      <c r="D7631" s="181"/>
      <c r="E7631" s="180"/>
      <c r="F7631" s="182"/>
    </row>
    <row r="7632" spans="2:6" x14ac:dyDescent="0.25">
      <c r="B7632" s="176">
        <v>7621</v>
      </c>
      <c r="C7632" s="177"/>
      <c r="D7632" s="178"/>
      <c r="E7632" s="177"/>
      <c r="F7632" s="179"/>
    </row>
    <row r="7633" spans="2:6" x14ac:dyDescent="0.25">
      <c r="B7633" s="172">
        <v>7622</v>
      </c>
      <c r="C7633" s="180"/>
      <c r="D7633" s="181"/>
      <c r="E7633" s="180"/>
      <c r="F7633" s="182"/>
    </row>
    <row r="7634" spans="2:6" x14ac:dyDescent="0.25">
      <c r="B7634" s="176">
        <v>7623</v>
      </c>
      <c r="C7634" s="177"/>
      <c r="D7634" s="178"/>
      <c r="E7634" s="177"/>
      <c r="F7634" s="179"/>
    </row>
    <row r="7635" spans="2:6" x14ac:dyDescent="0.25">
      <c r="B7635" s="172">
        <v>7624</v>
      </c>
      <c r="C7635" s="180"/>
      <c r="D7635" s="181"/>
      <c r="E7635" s="180"/>
      <c r="F7635" s="182"/>
    </row>
    <row r="7636" spans="2:6" x14ac:dyDescent="0.25">
      <c r="B7636" s="176">
        <v>7625</v>
      </c>
      <c r="C7636" s="177"/>
      <c r="D7636" s="178"/>
      <c r="E7636" s="177"/>
      <c r="F7636" s="179"/>
    </row>
    <row r="7637" spans="2:6" x14ac:dyDescent="0.25">
      <c r="B7637" s="172">
        <v>7626</v>
      </c>
      <c r="C7637" s="180"/>
      <c r="D7637" s="181"/>
      <c r="E7637" s="180"/>
      <c r="F7637" s="182"/>
    </row>
    <row r="7638" spans="2:6" x14ac:dyDescent="0.25">
      <c r="B7638" s="176">
        <v>7627</v>
      </c>
      <c r="C7638" s="177"/>
      <c r="D7638" s="178"/>
      <c r="E7638" s="177"/>
      <c r="F7638" s="179"/>
    </row>
    <row r="7639" spans="2:6" x14ac:dyDescent="0.25">
      <c r="B7639" s="172">
        <v>7628</v>
      </c>
      <c r="C7639" s="180"/>
      <c r="D7639" s="181"/>
      <c r="E7639" s="180"/>
      <c r="F7639" s="182"/>
    </row>
    <row r="7640" spans="2:6" x14ac:dyDescent="0.25">
      <c r="B7640" s="176">
        <v>7629</v>
      </c>
      <c r="C7640" s="177"/>
      <c r="D7640" s="178"/>
      <c r="E7640" s="177"/>
      <c r="F7640" s="179"/>
    </row>
    <row r="7641" spans="2:6" x14ac:dyDescent="0.25">
      <c r="B7641" s="172">
        <v>7630</v>
      </c>
      <c r="C7641" s="180"/>
      <c r="D7641" s="181"/>
      <c r="E7641" s="180"/>
      <c r="F7641" s="182"/>
    </row>
    <row r="7642" spans="2:6" x14ac:dyDescent="0.25">
      <c r="B7642" s="176">
        <v>7631</v>
      </c>
      <c r="C7642" s="177"/>
      <c r="D7642" s="178"/>
      <c r="E7642" s="177"/>
      <c r="F7642" s="179"/>
    </row>
    <row r="7643" spans="2:6" x14ac:dyDescent="0.25">
      <c r="B7643" s="172">
        <v>7632</v>
      </c>
      <c r="C7643" s="180"/>
      <c r="D7643" s="181"/>
      <c r="E7643" s="180"/>
      <c r="F7643" s="182"/>
    </row>
    <row r="7644" spans="2:6" x14ac:dyDescent="0.25">
      <c r="B7644" s="176">
        <v>7633</v>
      </c>
      <c r="C7644" s="177"/>
      <c r="D7644" s="178"/>
      <c r="E7644" s="177"/>
      <c r="F7644" s="179"/>
    </row>
    <row r="7645" spans="2:6" x14ac:dyDescent="0.25">
      <c r="B7645" s="172">
        <v>7634</v>
      </c>
      <c r="C7645" s="180"/>
      <c r="D7645" s="181"/>
      <c r="E7645" s="180"/>
      <c r="F7645" s="182"/>
    </row>
    <row r="7646" spans="2:6" x14ac:dyDescent="0.25">
      <c r="B7646" s="176">
        <v>7635</v>
      </c>
      <c r="C7646" s="177"/>
      <c r="D7646" s="178"/>
      <c r="E7646" s="177"/>
      <c r="F7646" s="179"/>
    </row>
    <row r="7647" spans="2:6" x14ac:dyDescent="0.25">
      <c r="B7647" s="172">
        <v>7636</v>
      </c>
      <c r="C7647" s="180"/>
      <c r="D7647" s="181"/>
      <c r="E7647" s="180"/>
      <c r="F7647" s="182"/>
    </row>
    <row r="7648" spans="2:6" x14ac:dyDescent="0.25">
      <c r="B7648" s="176">
        <v>7637</v>
      </c>
      <c r="C7648" s="177"/>
      <c r="D7648" s="178"/>
      <c r="E7648" s="177"/>
      <c r="F7648" s="179"/>
    </row>
    <row r="7649" spans="2:6" x14ac:dyDescent="0.25">
      <c r="B7649" s="172">
        <v>7638</v>
      </c>
      <c r="C7649" s="180"/>
      <c r="D7649" s="181"/>
      <c r="E7649" s="180"/>
      <c r="F7649" s="182"/>
    </row>
    <row r="7650" spans="2:6" x14ac:dyDescent="0.25">
      <c r="B7650" s="176">
        <v>7639</v>
      </c>
      <c r="C7650" s="177"/>
      <c r="D7650" s="178"/>
      <c r="E7650" s="177"/>
      <c r="F7650" s="179"/>
    </row>
    <row r="7651" spans="2:6" x14ac:dyDescent="0.25">
      <c r="B7651" s="172">
        <v>7640</v>
      </c>
      <c r="C7651" s="180"/>
      <c r="D7651" s="181"/>
      <c r="E7651" s="180"/>
      <c r="F7651" s="182"/>
    </row>
    <row r="7652" spans="2:6" x14ac:dyDescent="0.25">
      <c r="B7652" s="176">
        <v>7641</v>
      </c>
      <c r="C7652" s="177"/>
      <c r="D7652" s="178"/>
      <c r="E7652" s="177"/>
      <c r="F7652" s="179"/>
    </row>
    <row r="7653" spans="2:6" x14ac:dyDescent="0.25">
      <c r="B7653" s="172">
        <v>7642</v>
      </c>
      <c r="C7653" s="180"/>
      <c r="D7653" s="181"/>
      <c r="E7653" s="180"/>
      <c r="F7653" s="182"/>
    </row>
    <row r="7654" spans="2:6" x14ac:dyDescent="0.25">
      <c r="B7654" s="176">
        <v>7643</v>
      </c>
      <c r="C7654" s="177"/>
      <c r="D7654" s="178"/>
      <c r="E7654" s="177"/>
      <c r="F7654" s="179"/>
    </row>
    <row r="7655" spans="2:6" x14ac:dyDescent="0.25">
      <c r="B7655" s="172">
        <v>7644</v>
      </c>
      <c r="C7655" s="180"/>
      <c r="D7655" s="181"/>
      <c r="E7655" s="180"/>
      <c r="F7655" s="182"/>
    </row>
    <row r="7656" spans="2:6" x14ac:dyDescent="0.25">
      <c r="B7656" s="176">
        <v>7645</v>
      </c>
      <c r="C7656" s="177"/>
      <c r="D7656" s="178"/>
      <c r="E7656" s="177"/>
      <c r="F7656" s="179"/>
    </row>
    <row r="7657" spans="2:6" x14ac:dyDescent="0.25">
      <c r="B7657" s="172">
        <v>7646</v>
      </c>
      <c r="C7657" s="180"/>
      <c r="D7657" s="181"/>
      <c r="E7657" s="180"/>
      <c r="F7657" s="182"/>
    </row>
    <row r="7658" spans="2:6" x14ac:dyDescent="0.25">
      <c r="B7658" s="176">
        <v>7647</v>
      </c>
      <c r="C7658" s="177"/>
      <c r="D7658" s="178"/>
      <c r="E7658" s="177"/>
      <c r="F7658" s="179"/>
    </row>
    <row r="7659" spans="2:6" x14ac:dyDescent="0.25">
      <c r="B7659" s="172">
        <v>7648</v>
      </c>
      <c r="C7659" s="180"/>
      <c r="D7659" s="181"/>
      <c r="E7659" s="180"/>
      <c r="F7659" s="182"/>
    </row>
    <row r="7660" spans="2:6" x14ac:dyDescent="0.25">
      <c r="B7660" s="176">
        <v>7649</v>
      </c>
      <c r="C7660" s="177"/>
      <c r="D7660" s="178"/>
      <c r="E7660" s="177"/>
      <c r="F7660" s="179"/>
    </row>
    <row r="7661" spans="2:6" x14ac:dyDescent="0.25">
      <c r="B7661" s="172">
        <v>7650</v>
      </c>
      <c r="C7661" s="180"/>
      <c r="D7661" s="181"/>
      <c r="E7661" s="180"/>
      <c r="F7661" s="182"/>
    </row>
    <row r="7662" spans="2:6" x14ac:dyDescent="0.25">
      <c r="B7662" s="176">
        <v>7651</v>
      </c>
      <c r="C7662" s="177"/>
      <c r="D7662" s="178"/>
      <c r="E7662" s="177"/>
      <c r="F7662" s="179"/>
    </row>
    <row r="7663" spans="2:6" x14ac:dyDescent="0.25">
      <c r="B7663" s="172">
        <v>7652</v>
      </c>
      <c r="C7663" s="180"/>
      <c r="D7663" s="181"/>
      <c r="E7663" s="180"/>
      <c r="F7663" s="182"/>
    </row>
    <row r="7664" spans="2:6" x14ac:dyDescent="0.25">
      <c r="B7664" s="176">
        <v>7653</v>
      </c>
      <c r="C7664" s="177"/>
      <c r="D7664" s="178"/>
      <c r="E7664" s="177"/>
      <c r="F7664" s="179"/>
    </row>
    <row r="7665" spans="2:6" x14ac:dyDescent="0.25">
      <c r="B7665" s="172">
        <v>7654</v>
      </c>
      <c r="C7665" s="180"/>
      <c r="D7665" s="181"/>
      <c r="E7665" s="180"/>
      <c r="F7665" s="182"/>
    </row>
    <row r="7666" spans="2:6" x14ac:dyDescent="0.25">
      <c r="B7666" s="176">
        <v>7655</v>
      </c>
      <c r="C7666" s="177"/>
      <c r="D7666" s="178"/>
      <c r="E7666" s="177"/>
      <c r="F7666" s="179"/>
    </row>
    <row r="7667" spans="2:6" x14ac:dyDescent="0.25">
      <c r="B7667" s="172">
        <v>7656</v>
      </c>
      <c r="C7667" s="180"/>
      <c r="D7667" s="181"/>
      <c r="E7667" s="180"/>
      <c r="F7667" s="182"/>
    </row>
    <row r="7668" spans="2:6" x14ac:dyDescent="0.25">
      <c r="B7668" s="176">
        <v>7657</v>
      </c>
      <c r="C7668" s="177"/>
      <c r="D7668" s="178"/>
      <c r="E7668" s="177"/>
      <c r="F7668" s="179"/>
    </row>
    <row r="7669" spans="2:6" x14ac:dyDescent="0.25">
      <c r="B7669" s="172">
        <v>7658</v>
      </c>
      <c r="C7669" s="180"/>
      <c r="D7669" s="181"/>
      <c r="E7669" s="180"/>
      <c r="F7669" s="182"/>
    </row>
    <row r="7670" spans="2:6" x14ac:dyDescent="0.25">
      <c r="B7670" s="176">
        <v>7659</v>
      </c>
      <c r="C7670" s="177"/>
      <c r="D7670" s="178"/>
      <c r="E7670" s="177"/>
      <c r="F7670" s="179"/>
    </row>
    <row r="7671" spans="2:6" x14ac:dyDescent="0.25">
      <c r="B7671" s="172">
        <v>7660</v>
      </c>
      <c r="C7671" s="180"/>
      <c r="D7671" s="181"/>
      <c r="E7671" s="180"/>
      <c r="F7671" s="182"/>
    </row>
    <row r="7672" spans="2:6" x14ac:dyDescent="0.25">
      <c r="B7672" s="176">
        <v>7661</v>
      </c>
      <c r="C7672" s="177"/>
      <c r="D7672" s="178"/>
      <c r="E7672" s="177"/>
      <c r="F7672" s="179"/>
    </row>
    <row r="7673" spans="2:6" x14ac:dyDescent="0.25">
      <c r="B7673" s="172">
        <v>7662</v>
      </c>
      <c r="C7673" s="180"/>
      <c r="D7673" s="181"/>
      <c r="E7673" s="180"/>
      <c r="F7673" s="182"/>
    </row>
    <row r="7674" spans="2:6" x14ac:dyDescent="0.25">
      <c r="B7674" s="176">
        <v>7663</v>
      </c>
      <c r="C7674" s="177"/>
      <c r="D7674" s="178"/>
      <c r="E7674" s="177"/>
      <c r="F7674" s="179"/>
    </row>
    <row r="7675" spans="2:6" x14ac:dyDescent="0.25">
      <c r="B7675" s="172">
        <v>7664</v>
      </c>
      <c r="C7675" s="180"/>
      <c r="D7675" s="181"/>
      <c r="E7675" s="180"/>
      <c r="F7675" s="182"/>
    </row>
    <row r="7676" spans="2:6" x14ac:dyDescent="0.25">
      <c r="B7676" s="176">
        <v>7665</v>
      </c>
      <c r="C7676" s="177"/>
      <c r="D7676" s="178"/>
      <c r="E7676" s="177"/>
      <c r="F7676" s="179"/>
    </row>
    <row r="7677" spans="2:6" x14ac:dyDescent="0.25">
      <c r="B7677" s="172">
        <v>7666</v>
      </c>
      <c r="C7677" s="180"/>
      <c r="D7677" s="181"/>
      <c r="E7677" s="180"/>
      <c r="F7677" s="182"/>
    </row>
    <row r="7678" spans="2:6" x14ac:dyDescent="0.25">
      <c r="B7678" s="176">
        <v>7667</v>
      </c>
      <c r="C7678" s="177"/>
      <c r="D7678" s="178"/>
      <c r="E7678" s="177"/>
      <c r="F7678" s="179"/>
    </row>
    <row r="7679" spans="2:6" x14ac:dyDescent="0.25">
      <c r="B7679" s="172">
        <v>7668</v>
      </c>
      <c r="C7679" s="180"/>
      <c r="D7679" s="181"/>
      <c r="E7679" s="180"/>
      <c r="F7679" s="182"/>
    </row>
    <row r="7680" spans="2:6" x14ac:dyDescent="0.25">
      <c r="B7680" s="176">
        <v>7669</v>
      </c>
      <c r="C7680" s="177"/>
      <c r="D7680" s="178"/>
      <c r="E7680" s="177"/>
      <c r="F7680" s="179"/>
    </row>
    <row r="7681" spans="2:6" x14ac:dyDescent="0.25">
      <c r="B7681" s="172">
        <v>7670</v>
      </c>
      <c r="C7681" s="180"/>
      <c r="D7681" s="181"/>
      <c r="E7681" s="180"/>
      <c r="F7681" s="182"/>
    </row>
    <row r="7682" spans="2:6" x14ac:dyDescent="0.25">
      <c r="B7682" s="176">
        <v>7671</v>
      </c>
      <c r="C7682" s="177"/>
      <c r="D7682" s="178"/>
      <c r="E7682" s="177"/>
      <c r="F7682" s="179"/>
    </row>
    <row r="7683" spans="2:6" x14ac:dyDescent="0.25">
      <c r="B7683" s="172">
        <v>7672</v>
      </c>
      <c r="C7683" s="180"/>
      <c r="D7683" s="181"/>
      <c r="E7683" s="180"/>
      <c r="F7683" s="182"/>
    </row>
    <row r="7684" spans="2:6" x14ac:dyDescent="0.25">
      <c r="B7684" s="176">
        <v>7673</v>
      </c>
      <c r="C7684" s="177"/>
      <c r="D7684" s="178"/>
      <c r="E7684" s="177"/>
      <c r="F7684" s="179"/>
    </row>
    <row r="7685" spans="2:6" x14ac:dyDescent="0.25">
      <c r="B7685" s="172">
        <v>7674</v>
      </c>
      <c r="C7685" s="180"/>
      <c r="D7685" s="181"/>
      <c r="E7685" s="180"/>
      <c r="F7685" s="182"/>
    </row>
    <row r="7686" spans="2:6" x14ac:dyDescent="0.25">
      <c r="B7686" s="176">
        <v>7675</v>
      </c>
      <c r="C7686" s="177"/>
      <c r="D7686" s="178"/>
      <c r="E7686" s="177"/>
      <c r="F7686" s="179"/>
    </row>
    <row r="7687" spans="2:6" x14ac:dyDescent="0.25">
      <c r="B7687" s="172">
        <v>7676</v>
      </c>
      <c r="C7687" s="180"/>
      <c r="D7687" s="181"/>
      <c r="E7687" s="180"/>
      <c r="F7687" s="182"/>
    </row>
    <row r="7688" spans="2:6" x14ac:dyDescent="0.25">
      <c r="B7688" s="176">
        <v>7677</v>
      </c>
      <c r="C7688" s="177"/>
      <c r="D7688" s="178"/>
      <c r="E7688" s="177"/>
      <c r="F7688" s="179"/>
    </row>
    <row r="7689" spans="2:6" x14ac:dyDescent="0.25">
      <c r="B7689" s="172">
        <v>7678</v>
      </c>
      <c r="C7689" s="180"/>
      <c r="D7689" s="181"/>
      <c r="E7689" s="180"/>
      <c r="F7689" s="182"/>
    </row>
    <row r="7690" spans="2:6" x14ac:dyDescent="0.25">
      <c r="B7690" s="176">
        <v>7679</v>
      </c>
      <c r="C7690" s="177"/>
      <c r="D7690" s="178"/>
      <c r="E7690" s="177"/>
      <c r="F7690" s="179"/>
    </row>
    <row r="7691" spans="2:6" x14ac:dyDescent="0.25">
      <c r="B7691" s="172">
        <v>7680</v>
      </c>
      <c r="C7691" s="180"/>
      <c r="D7691" s="181"/>
      <c r="E7691" s="180"/>
      <c r="F7691" s="182"/>
    </row>
    <row r="7692" spans="2:6" x14ac:dyDescent="0.25">
      <c r="B7692" s="176">
        <v>7681</v>
      </c>
      <c r="C7692" s="177"/>
      <c r="D7692" s="178"/>
      <c r="E7692" s="177"/>
      <c r="F7692" s="179"/>
    </row>
    <row r="7693" spans="2:6" x14ac:dyDescent="0.25">
      <c r="B7693" s="172">
        <v>7682</v>
      </c>
      <c r="C7693" s="180"/>
      <c r="D7693" s="181"/>
      <c r="E7693" s="180"/>
      <c r="F7693" s="182"/>
    </row>
    <row r="7694" spans="2:6" x14ac:dyDescent="0.25">
      <c r="B7694" s="176">
        <v>7683</v>
      </c>
      <c r="C7694" s="177"/>
      <c r="D7694" s="178"/>
      <c r="E7694" s="177"/>
      <c r="F7694" s="179"/>
    </row>
    <row r="7695" spans="2:6" x14ac:dyDescent="0.25">
      <c r="B7695" s="172">
        <v>7684</v>
      </c>
      <c r="C7695" s="180"/>
      <c r="D7695" s="181"/>
      <c r="E7695" s="180"/>
      <c r="F7695" s="182"/>
    </row>
    <row r="7696" spans="2:6" x14ac:dyDescent="0.25">
      <c r="B7696" s="176">
        <v>7685</v>
      </c>
      <c r="C7696" s="177"/>
      <c r="D7696" s="178"/>
      <c r="E7696" s="177"/>
      <c r="F7696" s="179"/>
    </row>
    <row r="7697" spans="2:6" x14ac:dyDescent="0.25">
      <c r="B7697" s="172">
        <v>7686</v>
      </c>
      <c r="C7697" s="180"/>
      <c r="D7697" s="181"/>
      <c r="E7697" s="180"/>
      <c r="F7697" s="182"/>
    </row>
    <row r="7698" spans="2:6" x14ac:dyDescent="0.25">
      <c r="B7698" s="176">
        <v>7687</v>
      </c>
      <c r="C7698" s="177"/>
      <c r="D7698" s="178"/>
      <c r="E7698" s="177"/>
      <c r="F7698" s="179"/>
    </row>
    <row r="7699" spans="2:6" x14ac:dyDescent="0.25">
      <c r="B7699" s="172">
        <v>7688</v>
      </c>
      <c r="C7699" s="180"/>
      <c r="D7699" s="181"/>
      <c r="E7699" s="180"/>
      <c r="F7699" s="182"/>
    </row>
    <row r="7700" spans="2:6" x14ac:dyDescent="0.25">
      <c r="B7700" s="176">
        <v>7689</v>
      </c>
      <c r="C7700" s="177"/>
      <c r="D7700" s="178"/>
      <c r="E7700" s="177"/>
      <c r="F7700" s="179"/>
    </row>
    <row r="7701" spans="2:6" x14ac:dyDescent="0.25">
      <c r="B7701" s="172">
        <v>7690</v>
      </c>
      <c r="C7701" s="180"/>
      <c r="D7701" s="181"/>
      <c r="E7701" s="180"/>
      <c r="F7701" s="182"/>
    </row>
    <row r="7702" spans="2:6" x14ac:dyDescent="0.25">
      <c r="B7702" s="176">
        <v>7691</v>
      </c>
      <c r="C7702" s="177"/>
      <c r="D7702" s="178"/>
      <c r="E7702" s="177"/>
      <c r="F7702" s="179"/>
    </row>
    <row r="7703" spans="2:6" x14ac:dyDescent="0.25">
      <c r="B7703" s="172">
        <v>7692</v>
      </c>
      <c r="C7703" s="180"/>
      <c r="D7703" s="181"/>
      <c r="E7703" s="180"/>
      <c r="F7703" s="182"/>
    </row>
    <row r="7704" spans="2:6" x14ac:dyDescent="0.25">
      <c r="B7704" s="176">
        <v>7693</v>
      </c>
      <c r="C7704" s="177"/>
      <c r="D7704" s="178"/>
      <c r="E7704" s="177"/>
      <c r="F7704" s="179"/>
    </row>
    <row r="7705" spans="2:6" x14ac:dyDescent="0.25">
      <c r="B7705" s="172">
        <v>7694</v>
      </c>
      <c r="C7705" s="180"/>
      <c r="D7705" s="181"/>
      <c r="E7705" s="180"/>
      <c r="F7705" s="182"/>
    </row>
    <row r="7706" spans="2:6" x14ac:dyDescent="0.25">
      <c r="B7706" s="176">
        <v>7695</v>
      </c>
      <c r="C7706" s="177"/>
      <c r="D7706" s="178"/>
      <c r="E7706" s="177"/>
      <c r="F7706" s="179"/>
    </row>
    <row r="7707" spans="2:6" x14ac:dyDescent="0.25">
      <c r="B7707" s="172">
        <v>7696</v>
      </c>
      <c r="C7707" s="180"/>
      <c r="D7707" s="181"/>
      <c r="E7707" s="180"/>
      <c r="F7707" s="182"/>
    </row>
    <row r="7708" spans="2:6" x14ac:dyDescent="0.25">
      <c r="B7708" s="176">
        <v>7697</v>
      </c>
      <c r="C7708" s="177"/>
      <c r="D7708" s="178"/>
      <c r="E7708" s="177"/>
      <c r="F7708" s="179"/>
    </row>
    <row r="7709" spans="2:6" x14ac:dyDescent="0.25">
      <c r="B7709" s="172">
        <v>7698</v>
      </c>
      <c r="C7709" s="180"/>
      <c r="D7709" s="181"/>
      <c r="E7709" s="180"/>
      <c r="F7709" s="182"/>
    </row>
    <row r="7710" spans="2:6" x14ac:dyDescent="0.25">
      <c r="B7710" s="176">
        <v>7699</v>
      </c>
      <c r="C7710" s="177"/>
      <c r="D7710" s="178"/>
      <c r="E7710" s="177"/>
      <c r="F7710" s="179"/>
    </row>
    <row r="7711" spans="2:6" x14ac:dyDescent="0.25">
      <c r="B7711" s="172">
        <v>7700</v>
      </c>
      <c r="C7711" s="180"/>
      <c r="D7711" s="181"/>
      <c r="E7711" s="180"/>
      <c r="F7711" s="182"/>
    </row>
    <row r="7712" spans="2:6" x14ac:dyDescent="0.25">
      <c r="B7712" s="176">
        <v>7701</v>
      </c>
      <c r="C7712" s="177"/>
      <c r="D7712" s="178"/>
      <c r="E7712" s="177"/>
      <c r="F7712" s="179"/>
    </row>
    <row r="7713" spans="2:6" x14ac:dyDescent="0.25">
      <c r="B7713" s="172">
        <v>7702</v>
      </c>
      <c r="C7713" s="180"/>
      <c r="D7713" s="181"/>
      <c r="E7713" s="180"/>
      <c r="F7713" s="182"/>
    </row>
    <row r="7714" spans="2:6" x14ac:dyDescent="0.25">
      <c r="B7714" s="176">
        <v>7703</v>
      </c>
      <c r="C7714" s="177"/>
      <c r="D7714" s="178"/>
      <c r="E7714" s="177"/>
      <c r="F7714" s="179"/>
    </row>
    <row r="7715" spans="2:6" x14ac:dyDescent="0.25">
      <c r="B7715" s="172">
        <v>7704</v>
      </c>
      <c r="C7715" s="180"/>
      <c r="D7715" s="181"/>
      <c r="E7715" s="180"/>
      <c r="F7715" s="182"/>
    </row>
    <row r="7716" spans="2:6" x14ac:dyDescent="0.25">
      <c r="B7716" s="176">
        <v>7705</v>
      </c>
      <c r="C7716" s="177"/>
      <c r="D7716" s="178"/>
      <c r="E7716" s="177"/>
      <c r="F7716" s="179"/>
    </row>
    <row r="7717" spans="2:6" x14ac:dyDescent="0.25">
      <c r="B7717" s="172">
        <v>7706</v>
      </c>
      <c r="C7717" s="180"/>
      <c r="D7717" s="181"/>
      <c r="E7717" s="180"/>
      <c r="F7717" s="182"/>
    </row>
    <row r="7718" spans="2:6" x14ac:dyDescent="0.25">
      <c r="B7718" s="176">
        <v>7707</v>
      </c>
      <c r="C7718" s="177"/>
      <c r="D7718" s="178"/>
      <c r="E7718" s="177"/>
      <c r="F7718" s="179"/>
    </row>
    <row r="7719" spans="2:6" x14ac:dyDescent="0.25">
      <c r="B7719" s="172">
        <v>7708</v>
      </c>
      <c r="C7719" s="180"/>
      <c r="D7719" s="181"/>
      <c r="E7719" s="180"/>
      <c r="F7719" s="182"/>
    </row>
    <row r="7720" spans="2:6" x14ac:dyDescent="0.25">
      <c r="B7720" s="176">
        <v>7709</v>
      </c>
      <c r="C7720" s="177"/>
      <c r="D7720" s="178"/>
      <c r="E7720" s="177"/>
      <c r="F7720" s="179"/>
    </row>
    <row r="7721" spans="2:6" x14ac:dyDescent="0.25">
      <c r="B7721" s="172">
        <v>7710</v>
      </c>
      <c r="C7721" s="180"/>
      <c r="D7721" s="181"/>
      <c r="E7721" s="180"/>
      <c r="F7721" s="182"/>
    </row>
    <row r="7722" spans="2:6" x14ac:dyDescent="0.25">
      <c r="B7722" s="176">
        <v>7711</v>
      </c>
      <c r="C7722" s="177"/>
      <c r="D7722" s="178"/>
      <c r="E7722" s="177"/>
      <c r="F7722" s="179"/>
    </row>
    <row r="7723" spans="2:6" x14ac:dyDescent="0.25">
      <c r="B7723" s="172">
        <v>7712</v>
      </c>
      <c r="C7723" s="180"/>
      <c r="D7723" s="181"/>
      <c r="E7723" s="180"/>
      <c r="F7723" s="182"/>
    </row>
    <row r="7724" spans="2:6" x14ac:dyDescent="0.25">
      <c r="B7724" s="176">
        <v>7713</v>
      </c>
      <c r="C7724" s="177"/>
      <c r="D7724" s="178"/>
      <c r="E7724" s="177"/>
      <c r="F7724" s="179"/>
    </row>
    <row r="7725" spans="2:6" x14ac:dyDescent="0.25">
      <c r="B7725" s="172">
        <v>7714</v>
      </c>
      <c r="C7725" s="180"/>
      <c r="D7725" s="181"/>
      <c r="E7725" s="180"/>
      <c r="F7725" s="182"/>
    </row>
    <row r="7726" spans="2:6" x14ac:dyDescent="0.25">
      <c r="B7726" s="176">
        <v>7715</v>
      </c>
      <c r="C7726" s="177"/>
      <c r="D7726" s="178"/>
      <c r="E7726" s="177"/>
      <c r="F7726" s="179"/>
    </row>
    <row r="7727" spans="2:6" x14ac:dyDescent="0.25">
      <c r="B7727" s="172">
        <v>7716</v>
      </c>
      <c r="C7727" s="180"/>
      <c r="D7727" s="181"/>
      <c r="E7727" s="180"/>
      <c r="F7727" s="182"/>
    </row>
    <row r="7728" spans="2:6" x14ac:dyDescent="0.25">
      <c r="B7728" s="176">
        <v>7717</v>
      </c>
      <c r="C7728" s="177"/>
      <c r="D7728" s="178"/>
      <c r="E7728" s="177"/>
      <c r="F7728" s="179"/>
    </row>
    <row r="7729" spans="2:6" x14ac:dyDescent="0.25">
      <c r="B7729" s="172">
        <v>7718</v>
      </c>
      <c r="C7729" s="180"/>
      <c r="D7729" s="181"/>
      <c r="E7729" s="180"/>
      <c r="F7729" s="182"/>
    </row>
    <row r="7730" spans="2:6" x14ac:dyDescent="0.25">
      <c r="B7730" s="176">
        <v>7719</v>
      </c>
      <c r="C7730" s="177"/>
      <c r="D7730" s="178"/>
      <c r="E7730" s="177"/>
      <c r="F7730" s="179"/>
    </row>
    <row r="7731" spans="2:6" x14ac:dyDescent="0.25">
      <c r="B7731" s="172">
        <v>7720</v>
      </c>
      <c r="C7731" s="180"/>
      <c r="D7731" s="181"/>
      <c r="E7731" s="180"/>
      <c r="F7731" s="182"/>
    </row>
    <row r="7732" spans="2:6" x14ac:dyDescent="0.25">
      <c r="B7732" s="176">
        <v>7721</v>
      </c>
      <c r="C7732" s="177"/>
      <c r="D7732" s="178"/>
      <c r="E7732" s="177"/>
      <c r="F7732" s="179"/>
    </row>
    <row r="7733" spans="2:6" x14ac:dyDescent="0.25">
      <c r="B7733" s="172">
        <v>7722</v>
      </c>
      <c r="C7733" s="180"/>
      <c r="D7733" s="181"/>
      <c r="E7733" s="180"/>
      <c r="F7733" s="182"/>
    </row>
    <row r="7734" spans="2:6" x14ac:dyDescent="0.25">
      <c r="B7734" s="176">
        <v>7723</v>
      </c>
      <c r="C7734" s="177"/>
      <c r="D7734" s="178"/>
      <c r="E7734" s="177"/>
      <c r="F7734" s="179"/>
    </row>
    <row r="7735" spans="2:6" x14ac:dyDescent="0.25">
      <c r="B7735" s="172">
        <v>7724</v>
      </c>
      <c r="C7735" s="180"/>
      <c r="D7735" s="181"/>
      <c r="E7735" s="180"/>
      <c r="F7735" s="182"/>
    </row>
    <row r="7736" spans="2:6" x14ac:dyDescent="0.25">
      <c r="B7736" s="176">
        <v>7725</v>
      </c>
      <c r="C7736" s="177"/>
      <c r="D7736" s="178"/>
      <c r="E7736" s="177"/>
      <c r="F7736" s="179"/>
    </row>
    <row r="7737" spans="2:6" x14ac:dyDescent="0.25">
      <c r="B7737" s="172">
        <v>7726</v>
      </c>
      <c r="C7737" s="180"/>
      <c r="D7737" s="181"/>
      <c r="E7737" s="180"/>
      <c r="F7737" s="182"/>
    </row>
    <row r="7738" spans="2:6" x14ac:dyDescent="0.25">
      <c r="B7738" s="176">
        <v>7727</v>
      </c>
      <c r="C7738" s="177"/>
      <c r="D7738" s="178"/>
      <c r="E7738" s="177"/>
      <c r="F7738" s="179"/>
    </row>
    <row r="7739" spans="2:6" x14ac:dyDescent="0.25">
      <c r="B7739" s="172">
        <v>7728</v>
      </c>
      <c r="C7739" s="180"/>
      <c r="D7739" s="181"/>
      <c r="E7739" s="180"/>
      <c r="F7739" s="182"/>
    </row>
    <row r="7740" spans="2:6" x14ac:dyDescent="0.25">
      <c r="B7740" s="176">
        <v>7729</v>
      </c>
      <c r="C7740" s="177"/>
      <c r="D7740" s="178"/>
      <c r="E7740" s="177"/>
      <c r="F7740" s="179"/>
    </row>
    <row r="7741" spans="2:6" x14ac:dyDescent="0.25">
      <c r="B7741" s="172">
        <v>7730</v>
      </c>
      <c r="C7741" s="180"/>
      <c r="D7741" s="181"/>
      <c r="E7741" s="180"/>
      <c r="F7741" s="182"/>
    </row>
    <row r="7742" spans="2:6" x14ac:dyDescent="0.25">
      <c r="B7742" s="176">
        <v>7731</v>
      </c>
      <c r="C7742" s="177"/>
      <c r="D7742" s="178"/>
      <c r="E7742" s="177"/>
      <c r="F7742" s="179"/>
    </row>
    <row r="7743" spans="2:6" x14ac:dyDescent="0.25">
      <c r="B7743" s="172">
        <v>7732</v>
      </c>
      <c r="C7743" s="180"/>
      <c r="D7743" s="181"/>
      <c r="E7743" s="180"/>
      <c r="F7743" s="182"/>
    </row>
    <row r="7744" spans="2:6" x14ac:dyDescent="0.25">
      <c r="B7744" s="176">
        <v>7733</v>
      </c>
      <c r="C7744" s="177"/>
      <c r="D7744" s="178"/>
      <c r="E7744" s="177"/>
      <c r="F7744" s="179"/>
    </row>
    <row r="7745" spans="2:6" x14ac:dyDescent="0.25">
      <c r="B7745" s="172">
        <v>7734</v>
      </c>
      <c r="C7745" s="180"/>
      <c r="D7745" s="181"/>
      <c r="E7745" s="180"/>
      <c r="F7745" s="182"/>
    </row>
    <row r="7746" spans="2:6" x14ac:dyDescent="0.25">
      <c r="B7746" s="176">
        <v>7735</v>
      </c>
      <c r="C7746" s="177"/>
      <c r="D7746" s="178"/>
      <c r="E7746" s="177"/>
      <c r="F7746" s="179"/>
    </row>
    <row r="7747" spans="2:6" x14ac:dyDescent="0.25">
      <c r="B7747" s="172">
        <v>7736</v>
      </c>
      <c r="C7747" s="180"/>
      <c r="D7747" s="181"/>
      <c r="E7747" s="180"/>
      <c r="F7747" s="182"/>
    </row>
    <row r="7748" spans="2:6" x14ac:dyDescent="0.25">
      <c r="B7748" s="176">
        <v>7737</v>
      </c>
      <c r="C7748" s="177"/>
      <c r="D7748" s="178"/>
      <c r="E7748" s="177"/>
      <c r="F7748" s="179"/>
    </row>
    <row r="7749" spans="2:6" x14ac:dyDescent="0.25">
      <c r="B7749" s="172">
        <v>7738</v>
      </c>
      <c r="C7749" s="180"/>
      <c r="D7749" s="181"/>
      <c r="E7749" s="180"/>
      <c r="F7749" s="182"/>
    </row>
    <row r="7750" spans="2:6" x14ac:dyDescent="0.25">
      <c r="B7750" s="176">
        <v>7739</v>
      </c>
      <c r="C7750" s="177"/>
      <c r="D7750" s="178"/>
      <c r="E7750" s="177"/>
      <c r="F7750" s="179"/>
    </row>
    <row r="7751" spans="2:6" x14ac:dyDescent="0.25">
      <c r="B7751" s="172">
        <v>7740</v>
      </c>
      <c r="C7751" s="180"/>
      <c r="D7751" s="181"/>
      <c r="E7751" s="180"/>
      <c r="F7751" s="182"/>
    </row>
    <row r="7752" spans="2:6" x14ac:dyDescent="0.25">
      <c r="B7752" s="176">
        <v>7741</v>
      </c>
      <c r="C7752" s="177"/>
      <c r="D7752" s="178"/>
      <c r="E7752" s="177"/>
      <c r="F7752" s="179"/>
    </row>
    <row r="7753" spans="2:6" x14ac:dyDescent="0.25">
      <c r="B7753" s="172">
        <v>7742</v>
      </c>
      <c r="C7753" s="180"/>
      <c r="D7753" s="181"/>
      <c r="E7753" s="180"/>
      <c r="F7753" s="182"/>
    </row>
    <row r="7754" spans="2:6" x14ac:dyDescent="0.25">
      <c r="B7754" s="176">
        <v>7743</v>
      </c>
      <c r="C7754" s="177"/>
      <c r="D7754" s="178"/>
      <c r="E7754" s="177"/>
      <c r="F7754" s="179"/>
    </row>
    <row r="7755" spans="2:6" x14ac:dyDescent="0.25">
      <c r="B7755" s="172">
        <v>7744</v>
      </c>
      <c r="C7755" s="180"/>
      <c r="D7755" s="181"/>
      <c r="E7755" s="180"/>
      <c r="F7755" s="182"/>
    </row>
    <row r="7756" spans="2:6" x14ac:dyDescent="0.25">
      <c r="B7756" s="176">
        <v>7745</v>
      </c>
      <c r="C7756" s="177"/>
      <c r="D7756" s="178"/>
      <c r="E7756" s="177"/>
      <c r="F7756" s="179"/>
    </row>
    <row r="7757" spans="2:6" x14ac:dyDescent="0.25">
      <c r="B7757" s="172">
        <v>7746</v>
      </c>
      <c r="C7757" s="180"/>
      <c r="D7757" s="181"/>
      <c r="E7757" s="180"/>
      <c r="F7757" s="182"/>
    </row>
    <row r="7758" spans="2:6" x14ac:dyDescent="0.25">
      <c r="B7758" s="176">
        <v>7747</v>
      </c>
      <c r="C7758" s="177"/>
      <c r="D7758" s="178"/>
      <c r="E7758" s="177"/>
      <c r="F7758" s="179"/>
    </row>
    <row r="7759" spans="2:6" x14ac:dyDescent="0.25">
      <c r="B7759" s="172">
        <v>7748</v>
      </c>
      <c r="C7759" s="180"/>
      <c r="D7759" s="181"/>
      <c r="E7759" s="180"/>
      <c r="F7759" s="182"/>
    </row>
    <row r="7760" spans="2:6" x14ac:dyDescent="0.25">
      <c r="B7760" s="176">
        <v>7749</v>
      </c>
      <c r="C7760" s="177"/>
      <c r="D7760" s="178"/>
      <c r="E7760" s="177"/>
      <c r="F7760" s="179"/>
    </row>
    <row r="7761" spans="2:6" x14ac:dyDescent="0.25">
      <c r="B7761" s="172">
        <v>7750</v>
      </c>
      <c r="C7761" s="180"/>
      <c r="D7761" s="181"/>
      <c r="E7761" s="180"/>
      <c r="F7761" s="182"/>
    </row>
    <row r="7762" spans="2:6" x14ac:dyDescent="0.25">
      <c r="B7762" s="176">
        <v>7751</v>
      </c>
      <c r="C7762" s="177"/>
      <c r="D7762" s="178"/>
      <c r="E7762" s="177"/>
      <c r="F7762" s="179"/>
    </row>
    <row r="7763" spans="2:6" x14ac:dyDescent="0.25">
      <c r="B7763" s="172">
        <v>7752</v>
      </c>
      <c r="C7763" s="180"/>
      <c r="D7763" s="181"/>
      <c r="E7763" s="180"/>
      <c r="F7763" s="182"/>
    </row>
    <row r="7764" spans="2:6" x14ac:dyDescent="0.25">
      <c r="B7764" s="176">
        <v>7753</v>
      </c>
      <c r="C7764" s="177"/>
      <c r="D7764" s="178"/>
      <c r="E7764" s="177"/>
      <c r="F7764" s="179"/>
    </row>
    <row r="7765" spans="2:6" x14ac:dyDescent="0.25">
      <c r="B7765" s="172">
        <v>7754</v>
      </c>
      <c r="C7765" s="180"/>
      <c r="D7765" s="181"/>
      <c r="E7765" s="180"/>
      <c r="F7765" s="182"/>
    </row>
    <row r="7766" spans="2:6" x14ac:dyDescent="0.25">
      <c r="B7766" s="176">
        <v>7755</v>
      </c>
      <c r="C7766" s="177"/>
      <c r="D7766" s="178"/>
      <c r="E7766" s="177"/>
      <c r="F7766" s="179"/>
    </row>
    <row r="7767" spans="2:6" x14ac:dyDescent="0.25">
      <c r="B7767" s="172">
        <v>7756</v>
      </c>
      <c r="C7767" s="180"/>
      <c r="D7767" s="181"/>
      <c r="E7767" s="180"/>
      <c r="F7767" s="182"/>
    </row>
    <row r="7768" spans="2:6" x14ac:dyDescent="0.25">
      <c r="B7768" s="176">
        <v>7757</v>
      </c>
      <c r="C7768" s="177"/>
      <c r="D7768" s="178"/>
      <c r="E7768" s="177"/>
      <c r="F7768" s="179"/>
    </row>
    <row r="7769" spans="2:6" x14ac:dyDescent="0.25">
      <c r="B7769" s="172">
        <v>7758</v>
      </c>
      <c r="C7769" s="180"/>
      <c r="D7769" s="181"/>
      <c r="E7769" s="180"/>
      <c r="F7769" s="182"/>
    </row>
    <row r="7770" spans="2:6" x14ac:dyDescent="0.25">
      <c r="B7770" s="176">
        <v>7759</v>
      </c>
      <c r="C7770" s="177"/>
      <c r="D7770" s="178"/>
      <c r="E7770" s="177"/>
      <c r="F7770" s="179"/>
    </row>
    <row r="7771" spans="2:6" x14ac:dyDescent="0.25">
      <c r="B7771" s="172">
        <v>7760</v>
      </c>
      <c r="C7771" s="180"/>
      <c r="D7771" s="181"/>
      <c r="E7771" s="180"/>
      <c r="F7771" s="182"/>
    </row>
    <row r="7772" spans="2:6" x14ac:dyDescent="0.25">
      <c r="B7772" s="176">
        <v>7761</v>
      </c>
      <c r="C7772" s="177"/>
      <c r="D7772" s="178"/>
      <c r="E7772" s="177"/>
      <c r="F7772" s="179"/>
    </row>
    <row r="7773" spans="2:6" x14ac:dyDescent="0.25">
      <c r="B7773" s="172">
        <v>7762</v>
      </c>
      <c r="C7773" s="180"/>
      <c r="D7773" s="181"/>
      <c r="E7773" s="180"/>
      <c r="F7773" s="182"/>
    </row>
    <row r="7774" spans="2:6" x14ac:dyDescent="0.25">
      <c r="B7774" s="176">
        <v>7763</v>
      </c>
      <c r="C7774" s="177"/>
      <c r="D7774" s="178"/>
      <c r="E7774" s="177"/>
      <c r="F7774" s="179"/>
    </row>
    <row r="7775" spans="2:6" x14ac:dyDescent="0.25">
      <c r="B7775" s="172">
        <v>7764</v>
      </c>
      <c r="C7775" s="180"/>
      <c r="D7775" s="181"/>
      <c r="E7775" s="180"/>
      <c r="F7775" s="182"/>
    </row>
    <row r="7776" spans="2:6" x14ac:dyDescent="0.25">
      <c r="B7776" s="176">
        <v>7765</v>
      </c>
      <c r="C7776" s="177"/>
      <c r="D7776" s="178"/>
      <c r="E7776" s="177"/>
      <c r="F7776" s="179"/>
    </row>
    <row r="7777" spans="2:6" x14ac:dyDescent="0.25">
      <c r="B7777" s="172">
        <v>7766</v>
      </c>
      <c r="C7777" s="180"/>
      <c r="D7777" s="181"/>
      <c r="E7777" s="180"/>
      <c r="F7777" s="182"/>
    </row>
    <row r="7778" spans="2:6" x14ac:dyDescent="0.25">
      <c r="B7778" s="176">
        <v>7767</v>
      </c>
      <c r="C7778" s="177"/>
      <c r="D7778" s="178"/>
      <c r="E7778" s="177"/>
      <c r="F7778" s="179"/>
    </row>
    <row r="7779" spans="2:6" x14ac:dyDescent="0.25">
      <c r="B7779" s="172">
        <v>7768</v>
      </c>
      <c r="C7779" s="180"/>
      <c r="D7779" s="181"/>
      <c r="E7779" s="180"/>
      <c r="F7779" s="182"/>
    </row>
    <row r="7780" spans="2:6" x14ac:dyDescent="0.25">
      <c r="B7780" s="176">
        <v>7769</v>
      </c>
      <c r="C7780" s="177"/>
      <c r="D7780" s="178"/>
      <c r="E7780" s="177"/>
      <c r="F7780" s="179"/>
    </row>
    <row r="7781" spans="2:6" x14ac:dyDescent="0.25">
      <c r="B7781" s="172">
        <v>7770</v>
      </c>
      <c r="C7781" s="180"/>
      <c r="D7781" s="181"/>
      <c r="E7781" s="180"/>
      <c r="F7781" s="182"/>
    </row>
    <row r="7782" spans="2:6" x14ac:dyDescent="0.25">
      <c r="B7782" s="176">
        <v>7771</v>
      </c>
      <c r="C7782" s="177"/>
      <c r="D7782" s="178"/>
      <c r="E7782" s="177"/>
      <c r="F7782" s="179"/>
    </row>
    <row r="7783" spans="2:6" x14ac:dyDescent="0.25">
      <c r="B7783" s="172">
        <v>7772</v>
      </c>
      <c r="C7783" s="180"/>
      <c r="D7783" s="181"/>
      <c r="E7783" s="180"/>
      <c r="F7783" s="182"/>
    </row>
    <row r="7784" spans="2:6" x14ac:dyDescent="0.25">
      <c r="B7784" s="176">
        <v>7773</v>
      </c>
      <c r="C7784" s="177"/>
      <c r="D7784" s="178"/>
      <c r="E7784" s="177"/>
      <c r="F7784" s="179"/>
    </row>
    <row r="7785" spans="2:6" x14ac:dyDescent="0.25">
      <c r="B7785" s="172">
        <v>7774</v>
      </c>
      <c r="C7785" s="180"/>
      <c r="D7785" s="181"/>
      <c r="E7785" s="180"/>
      <c r="F7785" s="182"/>
    </row>
    <row r="7786" spans="2:6" x14ac:dyDescent="0.25">
      <c r="B7786" s="176">
        <v>7775</v>
      </c>
      <c r="C7786" s="177"/>
      <c r="D7786" s="178"/>
      <c r="E7786" s="177"/>
      <c r="F7786" s="179"/>
    </row>
    <row r="7787" spans="2:6" x14ac:dyDescent="0.25">
      <c r="B7787" s="172">
        <v>7776</v>
      </c>
      <c r="C7787" s="180"/>
      <c r="D7787" s="181"/>
      <c r="E7787" s="180"/>
      <c r="F7787" s="182"/>
    </row>
    <row r="7788" spans="2:6" x14ac:dyDescent="0.25">
      <c r="B7788" s="176">
        <v>7777</v>
      </c>
      <c r="C7788" s="177"/>
      <c r="D7788" s="178"/>
      <c r="E7788" s="177"/>
      <c r="F7788" s="179"/>
    </row>
    <row r="7789" spans="2:6" x14ac:dyDescent="0.25">
      <c r="B7789" s="172">
        <v>7778</v>
      </c>
      <c r="C7789" s="180"/>
      <c r="D7789" s="181"/>
      <c r="E7789" s="180"/>
      <c r="F7789" s="182"/>
    </row>
    <row r="7790" spans="2:6" x14ac:dyDescent="0.25">
      <c r="B7790" s="176">
        <v>7779</v>
      </c>
      <c r="C7790" s="177"/>
      <c r="D7790" s="178"/>
      <c r="E7790" s="177"/>
      <c r="F7790" s="179"/>
    </row>
    <row r="7791" spans="2:6" x14ac:dyDescent="0.25">
      <c r="B7791" s="172">
        <v>7780</v>
      </c>
      <c r="C7791" s="180"/>
      <c r="D7791" s="181"/>
      <c r="E7791" s="180"/>
      <c r="F7791" s="182"/>
    </row>
    <row r="7792" spans="2:6" x14ac:dyDescent="0.25">
      <c r="B7792" s="176">
        <v>7781</v>
      </c>
      <c r="C7792" s="177"/>
      <c r="D7792" s="178"/>
      <c r="E7792" s="177"/>
      <c r="F7792" s="179"/>
    </row>
    <row r="7793" spans="2:6" x14ac:dyDescent="0.25">
      <c r="B7793" s="172">
        <v>7782</v>
      </c>
      <c r="C7793" s="180"/>
      <c r="D7793" s="181"/>
      <c r="E7793" s="180"/>
      <c r="F7793" s="182"/>
    </row>
    <row r="7794" spans="2:6" x14ac:dyDescent="0.25">
      <c r="B7794" s="176">
        <v>7783</v>
      </c>
      <c r="C7794" s="177"/>
      <c r="D7794" s="178"/>
      <c r="E7794" s="177"/>
      <c r="F7794" s="179"/>
    </row>
    <row r="7795" spans="2:6" x14ac:dyDescent="0.25">
      <c r="B7795" s="172">
        <v>7784</v>
      </c>
      <c r="C7795" s="180"/>
      <c r="D7795" s="181"/>
      <c r="E7795" s="180"/>
      <c r="F7795" s="182"/>
    </row>
    <row r="7796" spans="2:6" x14ac:dyDescent="0.25">
      <c r="B7796" s="176">
        <v>7785</v>
      </c>
      <c r="C7796" s="177"/>
      <c r="D7796" s="178"/>
      <c r="E7796" s="177"/>
      <c r="F7796" s="179"/>
    </row>
    <row r="7797" spans="2:6" x14ac:dyDescent="0.25">
      <c r="B7797" s="172">
        <v>7786</v>
      </c>
      <c r="C7797" s="180"/>
      <c r="D7797" s="181"/>
      <c r="E7797" s="180"/>
      <c r="F7797" s="182"/>
    </row>
    <row r="7798" spans="2:6" x14ac:dyDescent="0.25">
      <c r="B7798" s="176">
        <v>7787</v>
      </c>
      <c r="C7798" s="177"/>
      <c r="D7798" s="178"/>
      <c r="E7798" s="177"/>
      <c r="F7798" s="179"/>
    </row>
    <row r="7799" spans="2:6" x14ac:dyDescent="0.25">
      <c r="B7799" s="172">
        <v>7788</v>
      </c>
      <c r="C7799" s="180"/>
      <c r="D7799" s="181"/>
      <c r="E7799" s="180"/>
      <c r="F7799" s="182"/>
    </row>
    <row r="7800" spans="2:6" x14ac:dyDescent="0.25">
      <c r="B7800" s="176">
        <v>7789</v>
      </c>
      <c r="C7800" s="177"/>
      <c r="D7800" s="178"/>
      <c r="E7800" s="177"/>
      <c r="F7800" s="179"/>
    </row>
    <row r="7801" spans="2:6" x14ac:dyDescent="0.25">
      <c r="B7801" s="172">
        <v>7790</v>
      </c>
      <c r="C7801" s="180"/>
      <c r="D7801" s="181"/>
      <c r="E7801" s="180"/>
      <c r="F7801" s="182"/>
    </row>
    <row r="7802" spans="2:6" x14ac:dyDescent="0.25">
      <c r="B7802" s="176">
        <v>7791</v>
      </c>
      <c r="C7802" s="177"/>
      <c r="D7802" s="178"/>
      <c r="E7802" s="177"/>
      <c r="F7802" s="179"/>
    </row>
    <row r="7803" spans="2:6" x14ac:dyDescent="0.25">
      <c r="B7803" s="172">
        <v>7792</v>
      </c>
      <c r="C7803" s="180"/>
      <c r="D7803" s="181"/>
      <c r="E7803" s="180"/>
      <c r="F7803" s="182"/>
    </row>
    <row r="7804" spans="2:6" x14ac:dyDescent="0.25">
      <c r="B7804" s="176">
        <v>7793</v>
      </c>
      <c r="C7804" s="177"/>
      <c r="D7804" s="178"/>
      <c r="E7804" s="177"/>
      <c r="F7804" s="179"/>
    </row>
    <row r="7805" spans="2:6" x14ac:dyDescent="0.25">
      <c r="B7805" s="172">
        <v>7794</v>
      </c>
      <c r="C7805" s="180"/>
      <c r="D7805" s="181"/>
      <c r="E7805" s="180"/>
      <c r="F7805" s="182"/>
    </row>
    <row r="7806" spans="2:6" x14ac:dyDescent="0.25">
      <c r="B7806" s="176">
        <v>7795</v>
      </c>
      <c r="C7806" s="177"/>
      <c r="D7806" s="178"/>
      <c r="E7806" s="177"/>
      <c r="F7806" s="179"/>
    </row>
    <row r="7807" spans="2:6" x14ac:dyDescent="0.25">
      <c r="B7807" s="172">
        <v>7796</v>
      </c>
      <c r="C7807" s="180"/>
      <c r="D7807" s="181"/>
      <c r="E7807" s="180"/>
      <c r="F7807" s="182"/>
    </row>
    <row r="7808" spans="2:6" x14ac:dyDescent="0.25">
      <c r="B7808" s="176">
        <v>7797</v>
      </c>
      <c r="C7808" s="177"/>
      <c r="D7808" s="178"/>
      <c r="E7808" s="177"/>
      <c r="F7808" s="179"/>
    </row>
    <row r="7809" spans="2:6" x14ac:dyDescent="0.25">
      <c r="B7809" s="172">
        <v>7798</v>
      </c>
      <c r="C7809" s="180"/>
      <c r="D7809" s="181"/>
      <c r="E7809" s="180"/>
      <c r="F7809" s="182"/>
    </row>
    <row r="7810" spans="2:6" x14ac:dyDescent="0.25">
      <c r="B7810" s="176">
        <v>7799</v>
      </c>
      <c r="C7810" s="177"/>
      <c r="D7810" s="178"/>
      <c r="E7810" s="177"/>
      <c r="F7810" s="179"/>
    </row>
    <row r="7811" spans="2:6" x14ac:dyDescent="0.25">
      <c r="B7811" s="172">
        <v>7800</v>
      </c>
      <c r="C7811" s="180"/>
      <c r="D7811" s="181"/>
      <c r="E7811" s="180"/>
      <c r="F7811" s="182"/>
    </row>
    <row r="7812" spans="2:6" x14ac:dyDescent="0.25">
      <c r="B7812" s="176">
        <v>7801</v>
      </c>
      <c r="C7812" s="177"/>
      <c r="D7812" s="178"/>
      <c r="E7812" s="177"/>
      <c r="F7812" s="179"/>
    </row>
    <row r="7813" spans="2:6" x14ac:dyDescent="0.25">
      <c r="B7813" s="172">
        <v>7802</v>
      </c>
      <c r="C7813" s="180"/>
      <c r="D7813" s="181"/>
      <c r="E7813" s="180"/>
      <c r="F7813" s="182"/>
    </row>
    <row r="7814" spans="2:6" x14ac:dyDescent="0.25">
      <c r="B7814" s="176">
        <v>7803</v>
      </c>
      <c r="C7814" s="177"/>
      <c r="D7814" s="178"/>
      <c r="E7814" s="177"/>
      <c r="F7814" s="179"/>
    </row>
    <row r="7815" spans="2:6" x14ac:dyDescent="0.25">
      <c r="B7815" s="172">
        <v>7804</v>
      </c>
      <c r="C7815" s="180"/>
      <c r="D7815" s="181"/>
      <c r="E7815" s="180"/>
      <c r="F7815" s="182"/>
    </row>
    <row r="7816" spans="2:6" x14ac:dyDescent="0.25">
      <c r="B7816" s="176">
        <v>7805</v>
      </c>
      <c r="C7816" s="177"/>
      <c r="D7816" s="178"/>
      <c r="E7816" s="177"/>
      <c r="F7816" s="179"/>
    </row>
    <row r="7817" spans="2:6" x14ac:dyDescent="0.25">
      <c r="B7817" s="172">
        <v>7806</v>
      </c>
      <c r="C7817" s="180"/>
      <c r="D7817" s="181"/>
      <c r="E7817" s="180"/>
      <c r="F7817" s="182"/>
    </row>
    <row r="7818" spans="2:6" x14ac:dyDescent="0.25">
      <c r="B7818" s="176">
        <v>7807</v>
      </c>
      <c r="C7818" s="177"/>
      <c r="D7818" s="178"/>
      <c r="E7818" s="177"/>
      <c r="F7818" s="179"/>
    </row>
    <row r="7819" spans="2:6" x14ac:dyDescent="0.25">
      <c r="B7819" s="172">
        <v>7808</v>
      </c>
      <c r="C7819" s="180"/>
      <c r="D7819" s="181"/>
      <c r="E7819" s="180"/>
      <c r="F7819" s="182"/>
    </row>
    <row r="7820" spans="2:6" x14ac:dyDescent="0.25">
      <c r="B7820" s="176">
        <v>7809</v>
      </c>
      <c r="C7820" s="177"/>
      <c r="D7820" s="178"/>
      <c r="E7820" s="177"/>
      <c r="F7820" s="179"/>
    </row>
    <row r="7821" spans="2:6" x14ac:dyDescent="0.25">
      <c r="B7821" s="172">
        <v>7810</v>
      </c>
      <c r="C7821" s="180"/>
      <c r="D7821" s="181"/>
      <c r="E7821" s="180"/>
      <c r="F7821" s="182"/>
    </row>
    <row r="7822" spans="2:6" x14ac:dyDescent="0.25">
      <c r="B7822" s="176">
        <v>7811</v>
      </c>
      <c r="C7822" s="177"/>
      <c r="D7822" s="178"/>
      <c r="E7822" s="177"/>
      <c r="F7822" s="179"/>
    </row>
    <row r="7823" spans="2:6" x14ac:dyDescent="0.25">
      <c r="B7823" s="172">
        <v>7812</v>
      </c>
      <c r="C7823" s="180"/>
      <c r="D7823" s="181"/>
      <c r="E7823" s="180"/>
      <c r="F7823" s="182"/>
    </row>
    <row r="7824" spans="2:6" x14ac:dyDescent="0.25">
      <c r="B7824" s="176">
        <v>7813</v>
      </c>
      <c r="C7824" s="177"/>
      <c r="D7824" s="178"/>
      <c r="E7824" s="177"/>
      <c r="F7824" s="179"/>
    </row>
    <row r="7825" spans="2:6" x14ac:dyDescent="0.25">
      <c r="B7825" s="172">
        <v>7814</v>
      </c>
      <c r="C7825" s="180"/>
      <c r="D7825" s="181"/>
      <c r="E7825" s="180"/>
      <c r="F7825" s="182"/>
    </row>
    <row r="7826" spans="2:6" x14ac:dyDescent="0.25">
      <c r="B7826" s="176">
        <v>7815</v>
      </c>
      <c r="C7826" s="177"/>
      <c r="D7826" s="178"/>
      <c r="E7826" s="177"/>
      <c r="F7826" s="179"/>
    </row>
    <row r="7827" spans="2:6" x14ac:dyDescent="0.25">
      <c r="B7827" s="172">
        <v>7816</v>
      </c>
      <c r="C7827" s="180"/>
      <c r="D7827" s="181"/>
      <c r="E7827" s="180"/>
      <c r="F7827" s="182"/>
    </row>
    <row r="7828" spans="2:6" x14ac:dyDescent="0.25">
      <c r="B7828" s="176">
        <v>7817</v>
      </c>
      <c r="C7828" s="177"/>
      <c r="D7828" s="178"/>
      <c r="E7828" s="177"/>
      <c r="F7828" s="179"/>
    </row>
    <row r="7829" spans="2:6" x14ac:dyDescent="0.25">
      <c r="B7829" s="172">
        <v>7818</v>
      </c>
      <c r="C7829" s="180"/>
      <c r="D7829" s="181"/>
      <c r="E7829" s="180"/>
      <c r="F7829" s="182"/>
    </row>
    <row r="7830" spans="2:6" x14ac:dyDescent="0.25">
      <c r="B7830" s="176">
        <v>7819</v>
      </c>
      <c r="C7830" s="177"/>
      <c r="D7830" s="178"/>
      <c r="E7830" s="177"/>
      <c r="F7830" s="179"/>
    </row>
    <row r="7831" spans="2:6" x14ac:dyDescent="0.25">
      <c r="B7831" s="172">
        <v>7820</v>
      </c>
      <c r="C7831" s="180"/>
      <c r="D7831" s="181"/>
      <c r="E7831" s="180"/>
      <c r="F7831" s="182"/>
    </row>
    <row r="7832" spans="2:6" x14ac:dyDescent="0.25">
      <c r="B7832" s="176">
        <v>7821</v>
      </c>
      <c r="C7832" s="177"/>
      <c r="D7832" s="178"/>
      <c r="E7832" s="177"/>
      <c r="F7832" s="179"/>
    </row>
    <row r="7833" spans="2:6" x14ac:dyDescent="0.25">
      <c r="B7833" s="172">
        <v>7822</v>
      </c>
      <c r="C7833" s="180"/>
      <c r="D7833" s="181"/>
      <c r="E7833" s="180"/>
      <c r="F7833" s="182"/>
    </row>
    <row r="7834" spans="2:6" x14ac:dyDescent="0.25">
      <c r="B7834" s="176">
        <v>7823</v>
      </c>
      <c r="C7834" s="177"/>
      <c r="D7834" s="178"/>
      <c r="E7834" s="177"/>
      <c r="F7834" s="179"/>
    </row>
    <row r="7835" spans="2:6" x14ac:dyDescent="0.25">
      <c r="B7835" s="172">
        <v>7824</v>
      </c>
      <c r="C7835" s="180"/>
      <c r="D7835" s="181"/>
      <c r="E7835" s="180"/>
      <c r="F7835" s="182"/>
    </row>
    <row r="7836" spans="2:6" x14ac:dyDescent="0.25">
      <c r="B7836" s="176">
        <v>7825</v>
      </c>
      <c r="C7836" s="177"/>
      <c r="D7836" s="178"/>
      <c r="E7836" s="177"/>
      <c r="F7836" s="179"/>
    </row>
    <row r="7837" spans="2:6" x14ac:dyDescent="0.25">
      <c r="B7837" s="172">
        <v>7826</v>
      </c>
      <c r="C7837" s="180"/>
      <c r="D7837" s="181"/>
      <c r="E7837" s="180"/>
      <c r="F7837" s="182"/>
    </row>
    <row r="7838" spans="2:6" x14ac:dyDescent="0.25">
      <c r="B7838" s="176">
        <v>7827</v>
      </c>
      <c r="C7838" s="177"/>
      <c r="D7838" s="178"/>
      <c r="E7838" s="177"/>
      <c r="F7838" s="179"/>
    </row>
    <row r="7839" spans="2:6" x14ac:dyDescent="0.25">
      <c r="B7839" s="172">
        <v>7828</v>
      </c>
      <c r="C7839" s="180"/>
      <c r="D7839" s="181"/>
      <c r="E7839" s="180"/>
      <c r="F7839" s="182"/>
    </row>
    <row r="7840" spans="2:6" x14ac:dyDescent="0.25">
      <c r="B7840" s="176">
        <v>7829</v>
      </c>
      <c r="C7840" s="177"/>
      <c r="D7840" s="178"/>
      <c r="E7840" s="177"/>
      <c r="F7840" s="179"/>
    </row>
    <row r="7841" spans="2:6" x14ac:dyDescent="0.25">
      <c r="B7841" s="172">
        <v>7830</v>
      </c>
      <c r="C7841" s="180"/>
      <c r="D7841" s="181"/>
      <c r="E7841" s="180"/>
      <c r="F7841" s="182"/>
    </row>
    <row r="7842" spans="2:6" x14ac:dyDescent="0.25">
      <c r="B7842" s="176">
        <v>7831</v>
      </c>
      <c r="C7842" s="177"/>
      <c r="D7842" s="178"/>
      <c r="E7842" s="177"/>
      <c r="F7842" s="179"/>
    </row>
    <row r="7843" spans="2:6" x14ac:dyDescent="0.25">
      <c r="B7843" s="172">
        <v>7832</v>
      </c>
      <c r="C7843" s="180"/>
      <c r="D7843" s="181"/>
      <c r="E7843" s="180"/>
      <c r="F7843" s="182"/>
    </row>
    <row r="7844" spans="2:6" x14ac:dyDescent="0.25">
      <c r="B7844" s="176">
        <v>7833</v>
      </c>
      <c r="C7844" s="177"/>
      <c r="D7844" s="178"/>
      <c r="E7844" s="177"/>
      <c r="F7844" s="179"/>
    </row>
    <row r="7845" spans="2:6" x14ac:dyDescent="0.25">
      <c r="B7845" s="172">
        <v>7834</v>
      </c>
      <c r="C7845" s="180"/>
      <c r="D7845" s="181"/>
      <c r="E7845" s="180"/>
      <c r="F7845" s="182"/>
    </row>
    <row r="7846" spans="2:6" x14ac:dyDescent="0.25">
      <c r="B7846" s="176">
        <v>7835</v>
      </c>
      <c r="C7846" s="177"/>
      <c r="D7846" s="178"/>
      <c r="E7846" s="177"/>
      <c r="F7846" s="179"/>
    </row>
    <row r="7847" spans="2:6" x14ac:dyDescent="0.25">
      <c r="B7847" s="172">
        <v>7836</v>
      </c>
      <c r="C7847" s="180"/>
      <c r="D7847" s="181"/>
      <c r="E7847" s="180"/>
      <c r="F7847" s="182"/>
    </row>
    <row r="7848" spans="2:6" x14ac:dyDescent="0.25">
      <c r="B7848" s="176">
        <v>7837</v>
      </c>
      <c r="C7848" s="177"/>
      <c r="D7848" s="178"/>
      <c r="E7848" s="177"/>
      <c r="F7848" s="179"/>
    </row>
    <row r="7849" spans="2:6" x14ac:dyDescent="0.25">
      <c r="B7849" s="172">
        <v>7838</v>
      </c>
      <c r="C7849" s="180"/>
      <c r="D7849" s="181"/>
      <c r="E7849" s="180"/>
      <c r="F7849" s="182"/>
    </row>
    <row r="7850" spans="2:6" x14ac:dyDescent="0.25">
      <c r="B7850" s="176">
        <v>7839</v>
      </c>
      <c r="C7850" s="177"/>
      <c r="D7850" s="178"/>
      <c r="E7850" s="177"/>
      <c r="F7850" s="179"/>
    </row>
    <row r="7851" spans="2:6" x14ac:dyDescent="0.25">
      <c r="B7851" s="172">
        <v>7840</v>
      </c>
      <c r="C7851" s="180"/>
      <c r="D7851" s="181"/>
      <c r="E7851" s="180"/>
      <c r="F7851" s="182"/>
    </row>
    <row r="7852" spans="2:6" x14ac:dyDescent="0.25">
      <c r="B7852" s="176">
        <v>7841</v>
      </c>
      <c r="C7852" s="177"/>
      <c r="D7852" s="178"/>
      <c r="E7852" s="177"/>
      <c r="F7852" s="179"/>
    </row>
    <row r="7853" spans="2:6" x14ac:dyDescent="0.25">
      <c r="B7853" s="172">
        <v>7842</v>
      </c>
      <c r="C7853" s="180"/>
      <c r="D7853" s="181"/>
      <c r="E7853" s="180"/>
      <c r="F7853" s="182"/>
    </row>
    <row r="7854" spans="2:6" x14ac:dyDescent="0.25">
      <c r="B7854" s="176">
        <v>7843</v>
      </c>
      <c r="C7854" s="177"/>
      <c r="D7854" s="178"/>
      <c r="E7854" s="177"/>
      <c r="F7854" s="179"/>
    </row>
    <row r="7855" spans="2:6" x14ac:dyDescent="0.25">
      <c r="B7855" s="172">
        <v>7844</v>
      </c>
      <c r="C7855" s="180"/>
      <c r="D7855" s="181"/>
      <c r="E7855" s="180"/>
      <c r="F7855" s="182"/>
    </row>
    <row r="7856" spans="2:6" x14ac:dyDescent="0.25">
      <c r="B7856" s="176">
        <v>7845</v>
      </c>
      <c r="C7856" s="177"/>
      <c r="D7856" s="178"/>
      <c r="E7856" s="177"/>
      <c r="F7856" s="179"/>
    </row>
    <row r="7857" spans="2:6" x14ac:dyDescent="0.25">
      <c r="B7857" s="172">
        <v>7846</v>
      </c>
      <c r="C7857" s="180"/>
      <c r="D7857" s="181"/>
      <c r="E7857" s="180"/>
      <c r="F7857" s="182"/>
    </row>
    <row r="7858" spans="2:6" x14ac:dyDescent="0.25">
      <c r="B7858" s="176">
        <v>7847</v>
      </c>
      <c r="C7858" s="177"/>
      <c r="D7858" s="178"/>
      <c r="E7858" s="177"/>
      <c r="F7858" s="179"/>
    </row>
    <row r="7859" spans="2:6" x14ac:dyDescent="0.25">
      <c r="B7859" s="172">
        <v>7848</v>
      </c>
      <c r="C7859" s="180"/>
      <c r="D7859" s="181"/>
      <c r="E7859" s="180"/>
      <c r="F7859" s="182"/>
    </row>
    <row r="7860" spans="2:6" x14ac:dyDescent="0.25">
      <c r="B7860" s="176">
        <v>7849</v>
      </c>
      <c r="C7860" s="177"/>
      <c r="D7860" s="178"/>
      <c r="E7860" s="177"/>
      <c r="F7860" s="179"/>
    </row>
    <row r="7861" spans="2:6" x14ac:dyDescent="0.25">
      <c r="B7861" s="172">
        <v>7850</v>
      </c>
      <c r="C7861" s="180"/>
      <c r="D7861" s="181"/>
      <c r="E7861" s="180"/>
      <c r="F7861" s="182"/>
    </row>
    <row r="7862" spans="2:6" x14ac:dyDescent="0.25">
      <c r="B7862" s="176">
        <v>7851</v>
      </c>
      <c r="C7862" s="177"/>
      <c r="D7862" s="178"/>
      <c r="E7862" s="177"/>
      <c r="F7862" s="179"/>
    </row>
    <row r="7863" spans="2:6" x14ac:dyDescent="0.25">
      <c r="B7863" s="172">
        <v>7852</v>
      </c>
      <c r="C7863" s="180"/>
      <c r="D7863" s="181"/>
      <c r="E7863" s="180"/>
      <c r="F7863" s="182"/>
    </row>
    <row r="7864" spans="2:6" x14ac:dyDescent="0.25">
      <c r="B7864" s="176">
        <v>7853</v>
      </c>
      <c r="C7864" s="177"/>
      <c r="D7864" s="178"/>
      <c r="E7864" s="177"/>
      <c r="F7864" s="179"/>
    </row>
    <row r="7865" spans="2:6" x14ac:dyDescent="0.25">
      <c r="B7865" s="172">
        <v>7854</v>
      </c>
      <c r="C7865" s="180"/>
      <c r="D7865" s="181"/>
      <c r="E7865" s="180"/>
      <c r="F7865" s="182"/>
    </row>
    <row r="7866" spans="2:6" x14ac:dyDescent="0.25">
      <c r="B7866" s="176">
        <v>7855</v>
      </c>
      <c r="C7866" s="177"/>
      <c r="D7866" s="178"/>
      <c r="E7866" s="177"/>
      <c r="F7866" s="179"/>
    </row>
    <row r="7867" spans="2:6" x14ac:dyDescent="0.25">
      <c r="B7867" s="172">
        <v>7856</v>
      </c>
      <c r="C7867" s="180"/>
      <c r="D7867" s="181"/>
      <c r="E7867" s="180"/>
      <c r="F7867" s="182"/>
    </row>
    <row r="7868" spans="2:6" x14ac:dyDescent="0.25">
      <c r="B7868" s="176">
        <v>7857</v>
      </c>
      <c r="C7868" s="177"/>
      <c r="D7868" s="178"/>
      <c r="E7868" s="177"/>
      <c r="F7868" s="179"/>
    </row>
    <row r="7869" spans="2:6" x14ac:dyDescent="0.25">
      <c r="B7869" s="172">
        <v>7858</v>
      </c>
      <c r="C7869" s="180"/>
      <c r="D7869" s="181"/>
      <c r="E7869" s="180"/>
      <c r="F7869" s="182"/>
    </row>
    <row r="7870" spans="2:6" x14ac:dyDescent="0.25">
      <c r="B7870" s="176">
        <v>7859</v>
      </c>
      <c r="C7870" s="177"/>
      <c r="D7870" s="178"/>
      <c r="E7870" s="177"/>
      <c r="F7870" s="179"/>
    </row>
    <row r="7871" spans="2:6" x14ac:dyDescent="0.25">
      <c r="B7871" s="172">
        <v>7860</v>
      </c>
      <c r="C7871" s="180"/>
      <c r="D7871" s="181"/>
      <c r="E7871" s="180"/>
      <c r="F7871" s="182"/>
    </row>
    <row r="7872" spans="2:6" x14ac:dyDescent="0.25">
      <c r="B7872" s="176">
        <v>7861</v>
      </c>
      <c r="C7872" s="177"/>
      <c r="D7872" s="178"/>
      <c r="E7872" s="177"/>
      <c r="F7872" s="179"/>
    </row>
    <row r="7873" spans="2:6" x14ac:dyDescent="0.25">
      <c r="B7873" s="172">
        <v>7862</v>
      </c>
      <c r="C7873" s="180"/>
      <c r="D7873" s="181"/>
      <c r="E7873" s="180"/>
      <c r="F7873" s="182"/>
    </row>
    <row r="7874" spans="2:6" x14ac:dyDescent="0.25">
      <c r="B7874" s="176">
        <v>7863</v>
      </c>
      <c r="C7874" s="177"/>
      <c r="D7874" s="178"/>
      <c r="E7874" s="177"/>
      <c r="F7874" s="179"/>
    </row>
    <row r="7875" spans="2:6" x14ac:dyDescent="0.25">
      <c r="B7875" s="172">
        <v>7864</v>
      </c>
      <c r="C7875" s="180"/>
      <c r="D7875" s="181"/>
      <c r="E7875" s="180"/>
      <c r="F7875" s="182"/>
    </row>
    <row r="7876" spans="2:6" x14ac:dyDescent="0.25">
      <c r="B7876" s="176">
        <v>7865</v>
      </c>
      <c r="C7876" s="177"/>
      <c r="D7876" s="178"/>
      <c r="E7876" s="177"/>
      <c r="F7876" s="179"/>
    </row>
    <row r="7877" spans="2:6" x14ac:dyDescent="0.25">
      <c r="B7877" s="172">
        <v>7866</v>
      </c>
      <c r="C7877" s="180"/>
      <c r="D7877" s="181"/>
      <c r="E7877" s="180"/>
      <c r="F7877" s="182"/>
    </row>
    <row r="7878" spans="2:6" x14ac:dyDescent="0.25">
      <c r="B7878" s="176">
        <v>7867</v>
      </c>
      <c r="C7878" s="177"/>
      <c r="D7878" s="178"/>
      <c r="E7878" s="177"/>
      <c r="F7878" s="179"/>
    </row>
    <row r="7879" spans="2:6" x14ac:dyDescent="0.25">
      <c r="B7879" s="172">
        <v>7868</v>
      </c>
      <c r="C7879" s="180"/>
      <c r="D7879" s="181"/>
      <c r="E7879" s="180"/>
      <c r="F7879" s="182"/>
    </row>
    <row r="7880" spans="2:6" x14ac:dyDescent="0.25">
      <c r="B7880" s="176">
        <v>7869</v>
      </c>
      <c r="C7880" s="177"/>
      <c r="D7880" s="178"/>
      <c r="E7880" s="177"/>
      <c r="F7880" s="179"/>
    </row>
    <row r="7881" spans="2:6" x14ac:dyDescent="0.25">
      <c r="B7881" s="172">
        <v>7870</v>
      </c>
      <c r="C7881" s="180"/>
      <c r="D7881" s="181"/>
      <c r="E7881" s="180"/>
      <c r="F7881" s="182"/>
    </row>
    <row r="7882" spans="2:6" x14ac:dyDescent="0.25">
      <c r="B7882" s="176">
        <v>7871</v>
      </c>
      <c r="C7882" s="177"/>
      <c r="D7882" s="178"/>
      <c r="E7882" s="177"/>
      <c r="F7882" s="179"/>
    </row>
    <row r="7883" spans="2:6" x14ac:dyDescent="0.25">
      <c r="B7883" s="172">
        <v>7872</v>
      </c>
      <c r="C7883" s="180"/>
      <c r="D7883" s="181"/>
      <c r="E7883" s="180"/>
      <c r="F7883" s="182"/>
    </row>
    <row r="7884" spans="2:6" x14ac:dyDescent="0.25">
      <c r="B7884" s="176">
        <v>7873</v>
      </c>
      <c r="C7884" s="177"/>
      <c r="D7884" s="178"/>
      <c r="E7884" s="177"/>
      <c r="F7884" s="179"/>
    </row>
    <row r="7885" spans="2:6" x14ac:dyDescent="0.25">
      <c r="B7885" s="172">
        <v>7874</v>
      </c>
      <c r="C7885" s="180"/>
      <c r="D7885" s="181"/>
      <c r="E7885" s="180"/>
      <c r="F7885" s="182"/>
    </row>
    <row r="7886" spans="2:6" x14ac:dyDescent="0.25">
      <c r="B7886" s="176">
        <v>7875</v>
      </c>
      <c r="C7886" s="177"/>
      <c r="D7886" s="178"/>
      <c r="E7886" s="177"/>
      <c r="F7886" s="179"/>
    </row>
    <row r="7887" spans="2:6" x14ac:dyDescent="0.25">
      <c r="B7887" s="172">
        <v>7876</v>
      </c>
      <c r="C7887" s="180"/>
      <c r="D7887" s="181"/>
      <c r="E7887" s="180"/>
      <c r="F7887" s="182"/>
    </row>
    <row r="7888" spans="2:6" x14ac:dyDescent="0.25">
      <c r="B7888" s="176">
        <v>7877</v>
      </c>
      <c r="C7888" s="177"/>
      <c r="D7888" s="178"/>
      <c r="E7888" s="177"/>
      <c r="F7888" s="179"/>
    </row>
    <row r="7889" spans="2:6" x14ac:dyDescent="0.25">
      <c r="B7889" s="172">
        <v>7878</v>
      </c>
      <c r="C7889" s="180"/>
      <c r="D7889" s="181"/>
      <c r="E7889" s="180"/>
      <c r="F7889" s="182"/>
    </row>
    <row r="7890" spans="2:6" x14ac:dyDescent="0.25">
      <c r="B7890" s="176">
        <v>7879</v>
      </c>
      <c r="C7890" s="177"/>
      <c r="D7890" s="178"/>
      <c r="E7890" s="177"/>
      <c r="F7890" s="179"/>
    </row>
    <row r="7891" spans="2:6" x14ac:dyDescent="0.25">
      <c r="B7891" s="172">
        <v>7880</v>
      </c>
      <c r="C7891" s="180"/>
      <c r="D7891" s="181"/>
      <c r="E7891" s="180"/>
      <c r="F7891" s="182"/>
    </row>
    <row r="7892" spans="2:6" x14ac:dyDescent="0.25">
      <c r="B7892" s="176">
        <v>7881</v>
      </c>
      <c r="C7892" s="177"/>
      <c r="D7892" s="178"/>
      <c r="E7892" s="177"/>
      <c r="F7892" s="179"/>
    </row>
    <row r="7893" spans="2:6" x14ac:dyDescent="0.25">
      <c r="B7893" s="172">
        <v>7882</v>
      </c>
      <c r="C7893" s="180"/>
      <c r="D7893" s="181"/>
      <c r="E7893" s="180"/>
      <c r="F7893" s="182"/>
    </row>
    <row r="7894" spans="2:6" x14ac:dyDescent="0.25">
      <c r="B7894" s="176">
        <v>7883</v>
      </c>
      <c r="C7894" s="177"/>
      <c r="D7894" s="178"/>
      <c r="E7894" s="177"/>
      <c r="F7894" s="179"/>
    </row>
    <row r="7895" spans="2:6" x14ac:dyDescent="0.25">
      <c r="B7895" s="172">
        <v>7884</v>
      </c>
      <c r="C7895" s="180"/>
      <c r="D7895" s="181"/>
      <c r="E7895" s="180"/>
      <c r="F7895" s="182"/>
    </row>
    <row r="7896" spans="2:6" x14ac:dyDescent="0.25">
      <c r="B7896" s="176">
        <v>7885</v>
      </c>
      <c r="C7896" s="177"/>
      <c r="D7896" s="178"/>
      <c r="E7896" s="177"/>
      <c r="F7896" s="179"/>
    </row>
    <row r="7897" spans="2:6" x14ac:dyDescent="0.25">
      <c r="B7897" s="172">
        <v>7886</v>
      </c>
      <c r="C7897" s="180"/>
      <c r="D7897" s="181"/>
      <c r="E7897" s="180"/>
      <c r="F7897" s="182"/>
    </row>
    <row r="7898" spans="2:6" x14ac:dyDescent="0.25">
      <c r="B7898" s="176">
        <v>7887</v>
      </c>
      <c r="C7898" s="177"/>
      <c r="D7898" s="178"/>
      <c r="E7898" s="177"/>
      <c r="F7898" s="179"/>
    </row>
    <row r="7899" spans="2:6" x14ac:dyDescent="0.25">
      <c r="B7899" s="172">
        <v>7888</v>
      </c>
      <c r="C7899" s="180"/>
      <c r="D7899" s="181"/>
      <c r="E7899" s="180"/>
      <c r="F7899" s="182"/>
    </row>
    <row r="7900" spans="2:6" x14ac:dyDescent="0.25">
      <c r="B7900" s="176">
        <v>7889</v>
      </c>
      <c r="C7900" s="177"/>
      <c r="D7900" s="178"/>
      <c r="E7900" s="177"/>
      <c r="F7900" s="179"/>
    </row>
    <row r="7901" spans="2:6" x14ac:dyDescent="0.25">
      <c r="B7901" s="172">
        <v>7890</v>
      </c>
      <c r="C7901" s="180"/>
      <c r="D7901" s="181"/>
      <c r="E7901" s="180"/>
      <c r="F7901" s="182"/>
    </row>
    <row r="7902" spans="2:6" x14ac:dyDescent="0.25">
      <c r="B7902" s="176">
        <v>7891</v>
      </c>
      <c r="C7902" s="177"/>
      <c r="D7902" s="178"/>
      <c r="E7902" s="177"/>
      <c r="F7902" s="179"/>
    </row>
    <row r="7903" spans="2:6" x14ac:dyDescent="0.25">
      <c r="B7903" s="172">
        <v>7892</v>
      </c>
      <c r="C7903" s="180"/>
      <c r="D7903" s="181"/>
      <c r="E7903" s="180"/>
      <c r="F7903" s="182"/>
    </row>
    <row r="7904" spans="2:6" x14ac:dyDescent="0.25">
      <c r="B7904" s="176">
        <v>7893</v>
      </c>
      <c r="C7904" s="177"/>
      <c r="D7904" s="178"/>
      <c r="E7904" s="177"/>
      <c r="F7904" s="179"/>
    </row>
    <row r="7905" spans="2:6" x14ac:dyDescent="0.25">
      <c r="B7905" s="172">
        <v>7894</v>
      </c>
      <c r="C7905" s="180"/>
      <c r="D7905" s="181"/>
      <c r="E7905" s="180"/>
      <c r="F7905" s="182"/>
    </row>
    <row r="7906" spans="2:6" x14ac:dyDescent="0.25">
      <c r="B7906" s="176">
        <v>7895</v>
      </c>
      <c r="C7906" s="177"/>
      <c r="D7906" s="178"/>
      <c r="E7906" s="177"/>
      <c r="F7906" s="179"/>
    </row>
    <row r="7907" spans="2:6" x14ac:dyDescent="0.25">
      <c r="B7907" s="172">
        <v>7896</v>
      </c>
      <c r="C7907" s="180"/>
      <c r="D7907" s="181"/>
      <c r="E7907" s="180"/>
      <c r="F7907" s="182"/>
    </row>
    <row r="7908" spans="2:6" x14ac:dyDescent="0.25">
      <c r="B7908" s="176">
        <v>7897</v>
      </c>
      <c r="C7908" s="177"/>
      <c r="D7908" s="178"/>
      <c r="E7908" s="177"/>
      <c r="F7908" s="179"/>
    </row>
    <row r="7909" spans="2:6" x14ac:dyDescent="0.25">
      <c r="B7909" s="172">
        <v>7898</v>
      </c>
      <c r="C7909" s="180"/>
      <c r="D7909" s="181"/>
      <c r="E7909" s="180"/>
      <c r="F7909" s="182"/>
    </row>
    <row r="7910" spans="2:6" x14ac:dyDescent="0.25">
      <c r="B7910" s="176">
        <v>7899</v>
      </c>
      <c r="C7910" s="177"/>
      <c r="D7910" s="178"/>
      <c r="E7910" s="177"/>
      <c r="F7910" s="179"/>
    </row>
    <row r="7911" spans="2:6" x14ac:dyDescent="0.25">
      <c r="B7911" s="172">
        <v>7900</v>
      </c>
      <c r="C7911" s="180"/>
      <c r="D7911" s="181"/>
      <c r="E7911" s="180"/>
      <c r="F7911" s="182"/>
    </row>
    <row r="7912" spans="2:6" x14ac:dyDescent="0.25">
      <c r="B7912" s="176">
        <v>7901</v>
      </c>
      <c r="C7912" s="177"/>
      <c r="D7912" s="178"/>
      <c r="E7912" s="177"/>
      <c r="F7912" s="179"/>
    </row>
    <row r="7913" spans="2:6" x14ac:dyDescent="0.25">
      <c r="B7913" s="172">
        <v>7902</v>
      </c>
      <c r="C7913" s="180"/>
      <c r="D7913" s="181"/>
      <c r="E7913" s="180"/>
      <c r="F7913" s="182"/>
    </row>
    <row r="7914" spans="2:6" x14ac:dyDescent="0.25">
      <c r="B7914" s="176">
        <v>7903</v>
      </c>
      <c r="C7914" s="177"/>
      <c r="D7914" s="178"/>
      <c r="E7914" s="177"/>
      <c r="F7914" s="179"/>
    </row>
    <row r="7915" spans="2:6" x14ac:dyDescent="0.25">
      <c r="B7915" s="172">
        <v>7904</v>
      </c>
      <c r="C7915" s="180"/>
      <c r="D7915" s="181"/>
      <c r="E7915" s="180"/>
      <c r="F7915" s="182"/>
    </row>
    <row r="7916" spans="2:6" x14ac:dyDescent="0.25">
      <c r="B7916" s="176">
        <v>7905</v>
      </c>
      <c r="C7916" s="177"/>
      <c r="D7916" s="178"/>
      <c r="E7916" s="177"/>
      <c r="F7916" s="179"/>
    </row>
    <row r="7917" spans="2:6" x14ac:dyDescent="0.25">
      <c r="B7917" s="172">
        <v>7906</v>
      </c>
      <c r="C7917" s="180"/>
      <c r="D7917" s="181"/>
      <c r="E7917" s="180"/>
      <c r="F7917" s="182"/>
    </row>
    <row r="7918" spans="2:6" x14ac:dyDescent="0.25">
      <c r="B7918" s="176">
        <v>7907</v>
      </c>
      <c r="C7918" s="177"/>
      <c r="D7918" s="178"/>
      <c r="E7918" s="177"/>
      <c r="F7918" s="179"/>
    </row>
    <row r="7919" spans="2:6" x14ac:dyDescent="0.25">
      <c r="B7919" s="172">
        <v>7908</v>
      </c>
      <c r="C7919" s="180"/>
      <c r="D7919" s="181"/>
      <c r="E7919" s="180"/>
      <c r="F7919" s="182"/>
    </row>
    <row r="7920" spans="2:6" x14ac:dyDescent="0.25">
      <c r="B7920" s="176">
        <v>7909</v>
      </c>
      <c r="C7920" s="177"/>
      <c r="D7920" s="178"/>
      <c r="E7920" s="177"/>
      <c r="F7920" s="179"/>
    </row>
    <row r="7921" spans="2:6" x14ac:dyDescent="0.25">
      <c r="B7921" s="172">
        <v>7910</v>
      </c>
      <c r="C7921" s="180"/>
      <c r="D7921" s="181"/>
      <c r="E7921" s="180"/>
      <c r="F7921" s="182"/>
    </row>
    <row r="7922" spans="2:6" x14ac:dyDescent="0.25">
      <c r="B7922" s="176">
        <v>7911</v>
      </c>
      <c r="C7922" s="177"/>
      <c r="D7922" s="178"/>
      <c r="E7922" s="177"/>
      <c r="F7922" s="179"/>
    </row>
    <row r="7923" spans="2:6" x14ac:dyDescent="0.25">
      <c r="B7923" s="172">
        <v>7912</v>
      </c>
      <c r="C7923" s="180"/>
      <c r="D7923" s="181"/>
      <c r="E7923" s="180"/>
      <c r="F7923" s="182"/>
    </row>
    <row r="7924" spans="2:6" x14ac:dyDescent="0.25">
      <c r="B7924" s="176">
        <v>7913</v>
      </c>
      <c r="C7924" s="177"/>
      <c r="D7924" s="178"/>
      <c r="E7924" s="177"/>
      <c r="F7924" s="179"/>
    </row>
    <row r="7925" spans="2:6" x14ac:dyDescent="0.25">
      <c r="B7925" s="172">
        <v>7914</v>
      </c>
      <c r="C7925" s="180"/>
      <c r="D7925" s="181"/>
      <c r="E7925" s="180"/>
      <c r="F7925" s="182"/>
    </row>
    <row r="7926" spans="2:6" x14ac:dyDescent="0.25">
      <c r="B7926" s="176">
        <v>7915</v>
      </c>
      <c r="C7926" s="177"/>
      <c r="D7926" s="178"/>
      <c r="E7926" s="177"/>
      <c r="F7926" s="179"/>
    </row>
    <row r="7927" spans="2:6" x14ac:dyDescent="0.25">
      <c r="B7927" s="172">
        <v>7916</v>
      </c>
      <c r="C7927" s="180"/>
      <c r="D7927" s="181"/>
      <c r="E7927" s="180"/>
      <c r="F7927" s="182"/>
    </row>
    <row r="7928" spans="2:6" x14ac:dyDescent="0.25">
      <c r="B7928" s="176">
        <v>7917</v>
      </c>
      <c r="C7928" s="177"/>
      <c r="D7928" s="178"/>
      <c r="E7928" s="177"/>
      <c r="F7928" s="179"/>
    </row>
    <row r="7929" spans="2:6" x14ac:dyDescent="0.25">
      <c r="B7929" s="172">
        <v>7918</v>
      </c>
      <c r="C7929" s="180"/>
      <c r="D7929" s="181"/>
      <c r="E7929" s="180"/>
      <c r="F7929" s="182"/>
    </row>
    <row r="7930" spans="2:6" x14ac:dyDescent="0.25">
      <c r="B7930" s="176">
        <v>7919</v>
      </c>
      <c r="C7930" s="177"/>
      <c r="D7930" s="178"/>
      <c r="E7930" s="177"/>
      <c r="F7930" s="179"/>
    </row>
    <row r="7931" spans="2:6" x14ac:dyDescent="0.25">
      <c r="B7931" s="172">
        <v>7920</v>
      </c>
      <c r="C7931" s="180"/>
      <c r="D7931" s="181"/>
      <c r="E7931" s="180"/>
      <c r="F7931" s="182"/>
    </row>
    <row r="7932" spans="2:6" x14ac:dyDescent="0.25">
      <c r="B7932" s="176">
        <v>7921</v>
      </c>
      <c r="C7932" s="177"/>
      <c r="D7932" s="178"/>
      <c r="E7932" s="177"/>
      <c r="F7932" s="179"/>
    </row>
    <row r="7933" spans="2:6" x14ac:dyDescent="0.25">
      <c r="B7933" s="172">
        <v>7922</v>
      </c>
      <c r="C7933" s="180"/>
      <c r="D7933" s="181"/>
      <c r="E7933" s="180"/>
      <c r="F7933" s="182"/>
    </row>
    <row r="7934" spans="2:6" x14ac:dyDescent="0.25">
      <c r="B7934" s="176">
        <v>7923</v>
      </c>
      <c r="C7934" s="177"/>
      <c r="D7934" s="178"/>
      <c r="E7934" s="177"/>
      <c r="F7934" s="179"/>
    </row>
    <row r="7935" spans="2:6" x14ac:dyDescent="0.25">
      <c r="B7935" s="172">
        <v>7924</v>
      </c>
      <c r="C7935" s="180"/>
      <c r="D7935" s="181"/>
      <c r="E7935" s="180"/>
      <c r="F7935" s="182"/>
    </row>
    <row r="7936" spans="2:6" x14ac:dyDescent="0.25">
      <c r="B7936" s="176">
        <v>7925</v>
      </c>
      <c r="C7936" s="177"/>
      <c r="D7936" s="178"/>
      <c r="E7936" s="177"/>
      <c r="F7936" s="179"/>
    </row>
    <row r="7937" spans="2:6" x14ac:dyDescent="0.25">
      <c r="B7937" s="172">
        <v>7926</v>
      </c>
      <c r="C7937" s="180"/>
      <c r="D7937" s="181"/>
      <c r="E7937" s="180"/>
      <c r="F7937" s="182"/>
    </row>
    <row r="7938" spans="2:6" x14ac:dyDescent="0.25">
      <c r="B7938" s="176">
        <v>7927</v>
      </c>
      <c r="C7938" s="177"/>
      <c r="D7938" s="178"/>
      <c r="E7938" s="177"/>
      <c r="F7938" s="179"/>
    </row>
    <row r="7939" spans="2:6" x14ac:dyDescent="0.25">
      <c r="B7939" s="172">
        <v>7928</v>
      </c>
      <c r="C7939" s="180"/>
      <c r="D7939" s="181"/>
      <c r="E7939" s="180"/>
      <c r="F7939" s="182"/>
    </row>
    <row r="7940" spans="2:6" x14ac:dyDescent="0.25">
      <c r="B7940" s="176">
        <v>7929</v>
      </c>
      <c r="C7940" s="177"/>
      <c r="D7940" s="178"/>
      <c r="E7940" s="177"/>
      <c r="F7940" s="179"/>
    </row>
    <row r="7941" spans="2:6" x14ac:dyDescent="0.25">
      <c r="B7941" s="172">
        <v>7930</v>
      </c>
      <c r="C7941" s="180"/>
      <c r="D7941" s="181"/>
      <c r="E7941" s="180"/>
      <c r="F7941" s="182"/>
    </row>
    <row r="7942" spans="2:6" x14ac:dyDescent="0.25">
      <c r="B7942" s="176">
        <v>7931</v>
      </c>
      <c r="C7942" s="177"/>
      <c r="D7942" s="178"/>
      <c r="E7942" s="177"/>
      <c r="F7942" s="179"/>
    </row>
    <row r="7943" spans="2:6" x14ac:dyDescent="0.25">
      <c r="B7943" s="172">
        <v>7932</v>
      </c>
      <c r="C7943" s="180"/>
      <c r="D7943" s="181"/>
      <c r="E7943" s="180"/>
      <c r="F7943" s="182"/>
    </row>
    <row r="7944" spans="2:6" x14ac:dyDescent="0.25">
      <c r="B7944" s="176">
        <v>7933</v>
      </c>
      <c r="C7944" s="177"/>
      <c r="D7944" s="178"/>
      <c r="E7944" s="177"/>
      <c r="F7944" s="179"/>
    </row>
    <row r="7945" spans="2:6" x14ac:dyDescent="0.25">
      <c r="B7945" s="172">
        <v>7934</v>
      </c>
      <c r="C7945" s="180"/>
      <c r="D7945" s="181"/>
      <c r="E7945" s="180"/>
      <c r="F7945" s="182"/>
    </row>
    <row r="7946" spans="2:6" x14ac:dyDescent="0.25">
      <c r="B7946" s="176">
        <v>7935</v>
      </c>
      <c r="C7946" s="177"/>
      <c r="D7946" s="178"/>
      <c r="E7946" s="177"/>
      <c r="F7946" s="179"/>
    </row>
    <row r="7947" spans="2:6" x14ac:dyDescent="0.25">
      <c r="B7947" s="172">
        <v>7936</v>
      </c>
      <c r="C7947" s="180"/>
      <c r="D7947" s="181"/>
      <c r="E7947" s="180"/>
      <c r="F7947" s="182"/>
    </row>
    <row r="7948" spans="2:6" x14ac:dyDescent="0.25">
      <c r="B7948" s="176">
        <v>7937</v>
      </c>
      <c r="C7948" s="177"/>
      <c r="D7948" s="178"/>
      <c r="E7948" s="177"/>
      <c r="F7948" s="179"/>
    </row>
    <row r="7949" spans="2:6" x14ac:dyDescent="0.25">
      <c r="B7949" s="172">
        <v>7938</v>
      </c>
      <c r="C7949" s="180"/>
      <c r="D7949" s="181"/>
      <c r="E7949" s="180"/>
      <c r="F7949" s="182"/>
    </row>
    <row r="7950" spans="2:6" x14ac:dyDescent="0.25">
      <c r="B7950" s="176">
        <v>7939</v>
      </c>
      <c r="C7950" s="177"/>
      <c r="D7950" s="178"/>
      <c r="E7950" s="177"/>
      <c r="F7950" s="179"/>
    </row>
    <row r="7951" spans="2:6" x14ac:dyDescent="0.25">
      <c r="B7951" s="172">
        <v>7940</v>
      </c>
      <c r="C7951" s="180"/>
      <c r="D7951" s="181"/>
      <c r="E7951" s="180"/>
      <c r="F7951" s="182"/>
    </row>
    <row r="7952" spans="2:6" x14ac:dyDescent="0.25">
      <c r="B7952" s="176">
        <v>7941</v>
      </c>
      <c r="C7952" s="177"/>
      <c r="D7952" s="178"/>
      <c r="E7952" s="177"/>
      <c r="F7952" s="179"/>
    </row>
    <row r="7953" spans="2:6" x14ac:dyDescent="0.25">
      <c r="B7953" s="172">
        <v>7942</v>
      </c>
      <c r="C7953" s="180"/>
      <c r="D7953" s="181"/>
      <c r="E7953" s="180"/>
      <c r="F7953" s="182"/>
    </row>
    <row r="7954" spans="2:6" x14ac:dyDescent="0.25">
      <c r="B7954" s="176">
        <v>7943</v>
      </c>
      <c r="C7954" s="177"/>
      <c r="D7954" s="178"/>
      <c r="E7954" s="177"/>
      <c r="F7954" s="179"/>
    </row>
    <row r="7955" spans="2:6" x14ac:dyDescent="0.25">
      <c r="B7955" s="172">
        <v>7944</v>
      </c>
      <c r="C7955" s="180"/>
      <c r="D7955" s="181"/>
      <c r="E7955" s="180"/>
      <c r="F7955" s="182"/>
    </row>
    <row r="7956" spans="2:6" x14ac:dyDescent="0.25">
      <c r="B7956" s="176">
        <v>7945</v>
      </c>
      <c r="C7956" s="177"/>
      <c r="D7956" s="178"/>
      <c r="E7956" s="177"/>
      <c r="F7956" s="179"/>
    </row>
    <row r="7957" spans="2:6" x14ac:dyDescent="0.25">
      <c r="B7957" s="172">
        <v>7946</v>
      </c>
      <c r="C7957" s="180"/>
      <c r="D7957" s="181"/>
      <c r="E7957" s="180"/>
      <c r="F7957" s="182"/>
    </row>
    <row r="7958" spans="2:6" x14ac:dyDescent="0.25">
      <c r="B7958" s="176">
        <v>7947</v>
      </c>
      <c r="C7958" s="177"/>
      <c r="D7958" s="178"/>
      <c r="E7958" s="177"/>
      <c r="F7958" s="179"/>
    </row>
    <row r="7959" spans="2:6" x14ac:dyDescent="0.25">
      <c r="B7959" s="172">
        <v>7948</v>
      </c>
      <c r="C7959" s="180"/>
      <c r="D7959" s="181"/>
      <c r="E7959" s="180"/>
      <c r="F7959" s="182"/>
    </row>
    <row r="7960" spans="2:6" x14ac:dyDescent="0.25">
      <c r="B7960" s="176">
        <v>7949</v>
      </c>
      <c r="C7960" s="177"/>
      <c r="D7960" s="178"/>
      <c r="E7960" s="177"/>
      <c r="F7960" s="179"/>
    </row>
    <row r="7961" spans="2:6" x14ac:dyDescent="0.25">
      <c r="B7961" s="172">
        <v>7950</v>
      </c>
      <c r="C7961" s="180"/>
      <c r="D7961" s="181"/>
      <c r="E7961" s="180"/>
      <c r="F7961" s="182"/>
    </row>
    <row r="7962" spans="2:6" x14ac:dyDescent="0.25">
      <c r="B7962" s="176">
        <v>7951</v>
      </c>
      <c r="C7962" s="177"/>
      <c r="D7962" s="178"/>
      <c r="E7962" s="177"/>
      <c r="F7962" s="179"/>
    </row>
    <row r="7963" spans="2:6" x14ac:dyDescent="0.25">
      <c r="B7963" s="172">
        <v>7952</v>
      </c>
      <c r="C7963" s="180"/>
      <c r="D7963" s="181"/>
      <c r="E7963" s="180"/>
      <c r="F7963" s="182"/>
    </row>
    <row r="7964" spans="2:6" x14ac:dyDescent="0.25">
      <c r="B7964" s="176">
        <v>7953</v>
      </c>
      <c r="C7964" s="177"/>
      <c r="D7964" s="178"/>
      <c r="E7964" s="177"/>
      <c r="F7964" s="179"/>
    </row>
    <row r="7965" spans="2:6" x14ac:dyDescent="0.25">
      <c r="B7965" s="172">
        <v>7954</v>
      </c>
      <c r="C7965" s="180"/>
      <c r="D7965" s="181"/>
      <c r="E7965" s="180"/>
      <c r="F7965" s="182"/>
    </row>
    <row r="7966" spans="2:6" x14ac:dyDescent="0.25">
      <c r="B7966" s="176">
        <v>7955</v>
      </c>
      <c r="C7966" s="177"/>
      <c r="D7966" s="178"/>
      <c r="E7966" s="177"/>
      <c r="F7966" s="179"/>
    </row>
    <row r="7967" spans="2:6" x14ac:dyDescent="0.25">
      <c r="B7967" s="172">
        <v>7956</v>
      </c>
      <c r="C7967" s="180"/>
      <c r="D7967" s="181"/>
      <c r="E7967" s="180"/>
      <c r="F7967" s="182"/>
    </row>
    <row r="7968" spans="2:6" x14ac:dyDescent="0.25">
      <c r="B7968" s="176">
        <v>7957</v>
      </c>
      <c r="C7968" s="177"/>
      <c r="D7968" s="178"/>
      <c r="E7968" s="177"/>
      <c r="F7968" s="179"/>
    </row>
    <row r="7969" spans="2:6" x14ac:dyDescent="0.25">
      <c r="B7969" s="172">
        <v>7958</v>
      </c>
      <c r="C7969" s="180"/>
      <c r="D7969" s="181"/>
      <c r="E7969" s="180"/>
      <c r="F7969" s="182"/>
    </row>
    <row r="7970" spans="2:6" x14ac:dyDescent="0.25">
      <c r="B7970" s="176">
        <v>7959</v>
      </c>
      <c r="C7970" s="177"/>
      <c r="D7970" s="178"/>
      <c r="E7970" s="177"/>
      <c r="F7970" s="179"/>
    </row>
    <row r="7971" spans="2:6" x14ac:dyDescent="0.25">
      <c r="B7971" s="172">
        <v>7960</v>
      </c>
      <c r="C7971" s="180"/>
      <c r="D7971" s="181"/>
      <c r="E7971" s="180"/>
      <c r="F7971" s="182"/>
    </row>
    <row r="7972" spans="2:6" x14ac:dyDescent="0.25">
      <c r="B7972" s="176">
        <v>7961</v>
      </c>
      <c r="C7972" s="177"/>
      <c r="D7972" s="178"/>
      <c r="E7972" s="177"/>
      <c r="F7972" s="179"/>
    </row>
    <row r="7973" spans="2:6" x14ac:dyDescent="0.25">
      <c r="B7973" s="172">
        <v>7962</v>
      </c>
      <c r="C7973" s="180"/>
      <c r="D7973" s="181"/>
      <c r="E7973" s="180"/>
      <c r="F7973" s="182"/>
    </row>
    <row r="7974" spans="2:6" x14ac:dyDescent="0.25">
      <c r="B7974" s="176">
        <v>7963</v>
      </c>
      <c r="C7974" s="177"/>
      <c r="D7974" s="178"/>
      <c r="E7974" s="177"/>
      <c r="F7974" s="179"/>
    </row>
    <row r="7975" spans="2:6" x14ac:dyDescent="0.25">
      <c r="B7975" s="172">
        <v>7964</v>
      </c>
      <c r="C7975" s="180"/>
      <c r="D7975" s="181"/>
      <c r="E7975" s="180"/>
      <c r="F7975" s="182"/>
    </row>
    <row r="7976" spans="2:6" x14ac:dyDescent="0.25">
      <c r="B7976" s="176">
        <v>7965</v>
      </c>
      <c r="C7976" s="177"/>
      <c r="D7976" s="178"/>
      <c r="E7976" s="177"/>
      <c r="F7976" s="179"/>
    </row>
    <row r="7977" spans="2:6" x14ac:dyDescent="0.25">
      <c r="B7977" s="172">
        <v>7966</v>
      </c>
      <c r="C7977" s="180"/>
      <c r="D7977" s="181"/>
      <c r="E7977" s="180"/>
      <c r="F7977" s="182"/>
    </row>
    <row r="7978" spans="2:6" x14ac:dyDescent="0.25">
      <c r="B7978" s="176">
        <v>7967</v>
      </c>
      <c r="C7978" s="177"/>
      <c r="D7978" s="178"/>
      <c r="E7978" s="177"/>
      <c r="F7978" s="179"/>
    </row>
    <row r="7979" spans="2:6" x14ac:dyDescent="0.25">
      <c r="B7979" s="172">
        <v>7968</v>
      </c>
      <c r="C7979" s="180"/>
      <c r="D7979" s="181"/>
      <c r="E7979" s="180"/>
      <c r="F7979" s="182"/>
    </row>
    <row r="7980" spans="2:6" x14ac:dyDescent="0.25">
      <c r="B7980" s="176">
        <v>7969</v>
      </c>
      <c r="C7980" s="177"/>
      <c r="D7980" s="178"/>
      <c r="E7980" s="177"/>
      <c r="F7980" s="179"/>
    </row>
    <row r="7981" spans="2:6" x14ac:dyDescent="0.25">
      <c r="B7981" s="172">
        <v>7970</v>
      </c>
      <c r="C7981" s="180"/>
      <c r="D7981" s="181"/>
      <c r="E7981" s="180"/>
      <c r="F7981" s="182"/>
    </row>
    <row r="7982" spans="2:6" x14ac:dyDescent="0.25">
      <c r="B7982" s="176">
        <v>7971</v>
      </c>
      <c r="C7982" s="177"/>
      <c r="D7982" s="178"/>
      <c r="E7982" s="177"/>
      <c r="F7982" s="179"/>
    </row>
    <row r="7983" spans="2:6" x14ac:dyDescent="0.25">
      <c r="B7983" s="172">
        <v>7972</v>
      </c>
      <c r="C7983" s="180"/>
      <c r="D7983" s="181"/>
      <c r="E7983" s="180"/>
      <c r="F7983" s="182"/>
    </row>
    <row r="7984" spans="2:6" x14ac:dyDescent="0.25">
      <c r="B7984" s="176">
        <v>7973</v>
      </c>
      <c r="C7984" s="177"/>
      <c r="D7984" s="178"/>
      <c r="E7984" s="177"/>
      <c r="F7984" s="179"/>
    </row>
    <row r="7985" spans="2:6" x14ac:dyDescent="0.25">
      <c r="B7985" s="172">
        <v>7974</v>
      </c>
      <c r="C7985" s="180"/>
      <c r="D7985" s="181"/>
      <c r="E7985" s="180"/>
      <c r="F7985" s="182"/>
    </row>
    <row r="7986" spans="2:6" x14ac:dyDescent="0.25">
      <c r="B7986" s="176">
        <v>7975</v>
      </c>
      <c r="C7986" s="177"/>
      <c r="D7986" s="178"/>
      <c r="E7986" s="177"/>
      <c r="F7986" s="179"/>
    </row>
    <row r="7987" spans="2:6" x14ac:dyDescent="0.25">
      <c r="B7987" s="172">
        <v>7976</v>
      </c>
      <c r="C7987" s="180"/>
      <c r="D7987" s="181"/>
      <c r="E7987" s="180"/>
      <c r="F7987" s="182"/>
    </row>
    <row r="7988" spans="2:6" x14ac:dyDescent="0.25">
      <c r="B7988" s="176">
        <v>7977</v>
      </c>
      <c r="C7988" s="177"/>
      <c r="D7988" s="178"/>
      <c r="E7988" s="177"/>
      <c r="F7988" s="179"/>
    </row>
    <row r="7989" spans="2:6" x14ac:dyDescent="0.25">
      <c r="B7989" s="172">
        <v>7978</v>
      </c>
      <c r="C7989" s="180"/>
      <c r="D7989" s="181"/>
      <c r="E7989" s="180"/>
      <c r="F7989" s="182"/>
    </row>
    <row r="7990" spans="2:6" x14ac:dyDescent="0.25">
      <c r="B7990" s="176">
        <v>7979</v>
      </c>
      <c r="C7990" s="177"/>
      <c r="D7990" s="178"/>
      <c r="E7990" s="177"/>
      <c r="F7990" s="179"/>
    </row>
    <row r="7991" spans="2:6" x14ac:dyDescent="0.25">
      <c r="B7991" s="172">
        <v>7980</v>
      </c>
      <c r="C7991" s="180"/>
      <c r="D7991" s="181"/>
      <c r="E7991" s="180"/>
      <c r="F7991" s="182"/>
    </row>
    <row r="7992" spans="2:6" x14ac:dyDescent="0.25">
      <c r="B7992" s="176">
        <v>7981</v>
      </c>
      <c r="C7992" s="177"/>
      <c r="D7992" s="178"/>
      <c r="E7992" s="177"/>
      <c r="F7992" s="179"/>
    </row>
    <row r="7993" spans="2:6" x14ac:dyDescent="0.25">
      <c r="B7993" s="172">
        <v>7982</v>
      </c>
      <c r="C7993" s="180"/>
      <c r="D7993" s="181"/>
      <c r="E7993" s="180"/>
      <c r="F7993" s="182"/>
    </row>
    <row r="7994" spans="2:6" x14ac:dyDescent="0.25">
      <c r="B7994" s="176">
        <v>7983</v>
      </c>
      <c r="C7994" s="177"/>
      <c r="D7994" s="178"/>
      <c r="E7994" s="177"/>
      <c r="F7994" s="179"/>
    </row>
    <row r="7995" spans="2:6" x14ac:dyDescent="0.25">
      <c r="B7995" s="172">
        <v>7984</v>
      </c>
      <c r="C7995" s="180"/>
      <c r="D7995" s="181"/>
      <c r="E7995" s="180"/>
      <c r="F7995" s="182"/>
    </row>
    <row r="7996" spans="2:6" x14ac:dyDescent="0.25">
      <c r="B7996" s="176">
        <v>7985</v>
      </c>
      <c r="C7996" s="177"/>
      <c r="D7996" s="178"/>
      <c r="E7996" s="177"/>
      <c r="F7996" s="179"/>
    </row>
    <row r="7997" spans="2:6" x14ac:dyDescent="0.25">
      <c r="B7997" s="172">
        <v>7986</v>
      </c>
      <c r="C7997" s="180"/>
      <c r="D7997" s="181"/>
      <c r="E7997" s="180"/>
      <c r="F7997" s="182"/>
    </row>
    <row r="7998" spans="2:6" x14ac:dyDescent="0.25">
      <c r="B7998" s="176">
        <v>7987</v>
      </c>
      <c r="C7998" s="177"/>
      <c r="D7998" s="178"/>
      <c r="E7998" s="177"/>
      <c r="F7998" s="179"/>
    </row>
    <row r="7999" spans="2:6" x14ac:dyDescent="0.25">
      <c r="B7999" s="172">
        <v>7988</v>
      </c>
      <c r="C7999" s="180"/>
      <c r="D7999" s="181"/>
      <c r="E7999" s="180"/>
      <c r="F7999" s="182"/>
    </row>
    <row r="8000" spans="2:6" x14ac:dyDescent="0.25">
      <c r="B8000" s="176">
        <v>7989</v>
      </c>
      <c r="C8000" s="177"/>
      <c r="D8000" s="178"/>
      <c r="E8000" s="177"/>
      <c r="F8000" s="179"/>
    </row>
    <row r="8001" spans="2:6" x14ac:dyDescent="0.25">
      <c r="B8001" s="172">
        <v>7990</v>
      </c>
      <c r="C8001" s="180"/>
      <c r="D8001" s="181"/>
      <c r="E8001" s="180"/>
      <c r="F8001" s="182"/>
    </row>
    <row r="8002" spans="2:6" x14ac:dyDescent="0.25">
      <c r="B8002" s="176">
        <v>7991</v>
      </c>
      <c r="C8002" s="177"/>
      <c r="D8002" s="178"/>
      <c r="E8002" s="177"/>
      <c r="F8002" s="179"/>
    </row>
    <row r="8003" spans="2:6" x14ac:dyDescent="0.25">
      <c r="B8003" s="172">
        <v>7992</v>
      </c>
      <c r="C8003" s="180"/>
      <c r="D8003" s="181"/>
      <c r="E8003" s="180"/>
      <c r="F8003" s="182"/>
    </row>
    <row r="8004" spans="2:6" x14ac:dyDescent="0.25">
      <c r="B8004" s="176">
        <v>7993</v>
      </c>
      <c r="C8004" s="177"/>
      <c r="D8004" s="178"/>
      <c r="E8004" s="177"/>
      <c r="F8004" s="179"/>
    </row>
    <row r="8005" spans="2:6" x14ac:dyDescent="0.25">
      <c r="B8005" s="172">
        <v>7994</v>
      </c>
      <c r="C8005" s="180"/>
      <c r="D8005" s="181"/>
      <c r="E8005" s="180"/>
      <c r="F8005" s="182"/>
    </row>
    <row r="8006" spans="2:6" x14ac:dyDescent="0.25">
      <c r="B8006" s="176">
        <v>7995</v>
      </c>
      <c r="C8006" s="177"/>
      <c r="D8006" s="178"/>
      <c r="E8006" s="177"/>
      <c r="F8006" s="179"/>
    </row>
    <row r="8007" spans="2:6" x14ac:dyDescent="0.25">
      <c r="B8007" s="172">
        <v>7996</v>
      </c>
      <c r="C8007" s="180"/>
      <c r="D8007" s="181"/>
      <c r="E8007" s="180"/>
      <c r="F8007" s="182"/>
    </row>
    <row r="8008" spans="2:6" x14ac:dyDescent="0.25">
      <c r="B8008" s="176">
        <v>7997</v>
      </c>
      <c r="C8008" s="177"/>
      <c r="D8008" s="178"/>
      <c r="E8008" s="177"/>
      <c r="F8008" s="179"/>
    </row>
    <row r="8009" spans="2:6" x14ac:dyDescent="0.25">
      <c r="B8009" s="172">
        <v>7998</v>
      </c>
      <c r="C8009" s="180"/>
      <c r="D8009" s="181"/>
      <c r="E8009" s="180"/>
      <c r="F8009" s="182"/>
    </row>
    <row r="8010" spans="2:6" x14ac:dyDescent="0.25">
      <c r="B8010" s="176">
        <v>7999</v>
      </c>
      <c r="C8010" s="177"/>
      <c r="D8010" s="178"/>
      <c r="E8010" s="177"/>
      <c r="F8010" s="179"/>
    </row>
    <row r="8011" spans="2:6" x14ac:dyDescent="0.25">
      <c r="B8011" s="172">
        <v>8000</v>
      </c>
      <c r="C8011" s="180"/>
      <c r="D8011" s="181"/>
      <c r="E8011" s="180"/>
      <c r="F8011" s="182"/>
    </row>
    <row r="8012" spans="2:6" x14ac:dyDescent="0.25">
      <c r="B8012" s="176">
        <v>8001</v>
      </c>
      <c r="C8012" s="177"/>
      <c r="D8012" s="178"/>
      <c r="E8012" s="177"/>
      <c r="F8012" s="179"/>
    </row>
    <row r="8013" spans="2:6" x14ac:dyDescent="0.25">
      <c r="B8013" s="172">
        <v>8002</v>
      </c>
      <c r="C8013" s="180"/>
      <c r="D8013" s="181"/>
      <c r="E8013" s="180"/>
      <c r="F8013" s="182"/>
    </row>
    <row r="8014" spans="2:6" x14ac:dyDescent="0.25">
      <c r="B8014" s="176">
        <v>8003</v>
      </c>
      <c r="C8014" s="177"/>
      <c r="D8014" s="178"/>
      <c r="E8014" s="177"/>
      <c r="F8014" s="179"/>
    </row>
    <row r="8015" spans="2:6" x14ac:dyDescent="0.25">
      <c r="B8015" s="172">
        <v>8004</v>
      </c>
      <c r="C8015" s="180"/>
      <c r="D8015" s="181"/>
      <c r="E8015" s="180"/>
      <c r="F8015" s="182"/>
    </row>
    <row r="8016" spans="2:6" x14ac:dyDescent="0.25">
      <c r="B8016" s="176">
        <v>8005</v>
      </c>
      <c r="C8016" s="177"/>
      <c r="D8016" s="178"/>
      <c r="E8016" s="177"/>
      <c r="F8016" s="179"/>
    </row>
    <row r="8017" spans="2:6" x14ac:dyDescent="0.25">
      <c r="B8017" s="172">
        <v>8006</v>
      </c>
      <c r="C8017" s="180"/>
      <c r="D8017" s="181"/>
      <c r="E8017" s="180"/>
      <c r="F8017" s="182"/>
    </row>
    <row r="8018" spans="2:6" x14ac:dyDescent="0.25">
      <c r="B8018" s="176">
        <v>8007</v>
      </c>
      <c r="C8018" s="177"/>
      <c r="D8018" s="178"/>
      <c r="E8018" s="177"/>
      <c r="F8018" s="179"/>
    </row>
    <row r="8019" spans="2:6" x14ac:dyDescent="0.25">
      <c r="B8019" s="172">
        <v>8008</v>
      </c>
      <c r="C8019" s="180"/>
      <c r="D8019" s="181"/>
      <c r="E8019" s="180"/>
      <c r="F8019" s="182"/>
    </row>
    <row r="8020" spans="2:6" x14ac:dyDescent="0.25">
      <c r="B8020" s="176">
        <v>8009</v>
      </c>
      <c r="C8020" s="177"/>
      <c r="D8020" s="178"/>
      <c r="E8020" s="177"/>
      <c r="F8020" s="179"/>
    </row>
    <row r="8021" spans="2:6" x14ac:dyDescent="0.25">
      <c r="B8021" s="172">
        <v>8010</v>
      </c>
      <c r="C8021" s="180"/>
      <c r="D8021" s="181"/>
      <c r="E8021" s="180"/>
      <c r="F8021" s="182"/>
    </row>
    <row r="8022" spans="2:6" x14ac:dyDescent="0.25">
      <c r="B8022" s="176">
        <v>8011</v>
      </c>
      <c r="C8022" s="177"/>
      <c r="D8022" s="178"/>
      <c r="E8022" s="177"/>
      <c r="F8022" s="179"/>
    </row>
    <row r="8023" spans="2:6" x14ac:dyDescent="0.25">
      <c r="B8023" s="172">
        <v>8012</v>
      </c>
      <c r="C8023" s="180"/>
      <c r="D8023" s="181"/>
      <c r="E8023" s="180"/>
      <c r="F8023" s="182"/>
    </row>
    <row r="8024" spans="2:6" x14ac:dyDescent="0.25">
      <c r="B8024" s="176">
        <v>8013</v>
      </c>
      <c r="C8024" s="177"/>
      <c r="D8024" s="178"/>
      <c r="E8024" s="177"/>
      <c r="F8024" s="179"/>
    </row>
    <row r="8025" spans="2:6" x14ac:dyDescent="0.25">
      <c r="B8025" s="172">
        <v>8014</v>
      </c>
      <c r="C8025" s="180"/>
      <c r="D8025" s="181"/>
      <c r="E8025" s="180"/>
      <c r="F8025" s="182"/>
    </row>
    <row r="8026" spans="2:6" x14ac:dyDescent="0.25">
      <c r="B8026" s="176">
        <v>8015</v>
      </c>
      <c r="C8026" s="177"/>
      <c r="D8026" s="178"/>
      <c r="E8026" s="177"/>
      <c r="F8026" s="179"/>
    </row>
    <row r="8027" spans="2:6" x14ac:dyDescent="0.25">
      <c r="B8027" s="172">
        <v>8016</v>
      </c>
      <c r="C8027" s="180"/>
      <c r="D8027" s="181"/>
      <c r="E8027" s="180"/>
      <c r="F8027" s="182"/>
    </row>
    <row r="8028" spans="2:6" x14ac:dyDescent="0.25">
      <c r="B8028" s="176">
        <v>8017</v>
      </c>
      <c r="C8028" s="177"/>
      <c r="D8028" s="178"/>
      <c r="E8028" s="177"/>
      <c r="F8028" s="179"/>
    </row>
    <row r="8029" spans="2:6" x14ac:dyDescent="0.25">
      <c r="B8029" s="172">
        <v>8018</v>
      </c>
      <c r="C8029" s="180"/>
      <c r="D8029" s="181"/>
      <c r="E8029" s="180"/>
      <c r="F8029" s="182"/>
    </row>
    <row r="8030" spans="2:6" x14ac:dyDescent="0.25">
      <c r="B8030" s="176">
        <v>8019</v>
      </c>
      <c r="C8030" s="177"/>
      <c r="D8030" s="178"/>
      <c r="E8030" s="177"/>
      <c r="F8030" s="179"/>
    </row>
    <row r="8031" spans="2:6" x14ac:dyDescent="0.25">
      <c r="B8031" s="172">
        <v>8020</v>
      </c>
      <c r="C8031" s="180"/>
      <c r="D8031" s="181"/>
      <c r="E8031" s="180"/>
      <c r="F8031" s="182"/>
    </row>
    <row r="8032" spans="2:6" x14ac:dyDescent="0.25">
      <c r="B8032" s="176">
        <v>8021</v>
      </c>
      <c r="C8032" s="177"/>
      <c r="D8032" s="178"/>
      <c r="E8032" s="177"/>
      <c r="F8032" s="179"/>
    </row>
    <row r="8033" spans="2:6" x14ac:dyDescent="0.25">
      <c r="B8033" s="172">
        <v>8022</v>
      </c>
      <c r="C8033" s="180"/>
      <c r="D8033" s="181"/>
      <c r="E8033" s="180"/>
      <c r="F8033" s="182"/>
    </row>
    <row r="8034" spans="2:6" x14ac:dyDescent="0.25">
      <c r="B8034" s="176">
        <v>8023</v>
      </c>
      <c r="C8034" s="177"/>
      <c r="D8034" s="178"/>
      <c r="E8034" s="177"/>
      <c r="F8034" s="179"/>
    </row>
    <row r="8035" spans="2:6" x14ac:dyDescent="0.25">
      <c r="B8035" s="172">
        <v>8024</v>
      </c>
      <c r="C8035" s="180"/>
      <c r="D8035" s="181"/>
      <c r="E8035" s="180"/>
      <c r="F8035" s="182"/>
    </row>
    <row r="8036" spans="2:6" x14ac:dyDescent="0.25">
      <c r="B8036" s="176">
        <v>8025</v>
      </c>
      <c r="C8036" s="177"/>
      <c r="D8036" s="178"/>
      <c r="E8036" s="177"/>
      <c r="F8036" s="179"/>
    </row>
    <row r="8037" spans="2:6" x14ac:dyDescent="0.25">
      <c r="B8037" s="172">
        <v>8026</v>
      </c>
      <c r="C8037" s="180"/>
      <c r="D8037" s="181"/>
      <c r="E8037" s="180"/>
      <c r="F8037" s="182"/>
    </row>
    <row r="8038" spans="2:6" x14ac:dyDescent="0.25">
      <c r="B8038" s="176">
        <v>8027</v>
      </c>
      <c r="C8038" s="177"/>
      <c r="D8038" s="178"/>
      <c r="E8038" s="177"/>
      <c r="F8038" s="179"/>
    </row>
    <row r="8039" spans="2:6" x14ac:dyDescent="0.25">
      <c r="B8039" s="172">
        <v>8028</v>
      </c>
      <c r="C8039" s="180"/>
      <c r="D8039" s="181"/>
      <c r="E8039" s="180"/>
      <c r="F8039" s="182"/>
    </row>
    <row r="8040" spans="2:6" x14ac:dyDescent="0.25">
      <c r="B8040" s="176">
        <v>8029</v>
      </c>
      <c r="C8040" s="177"/>
      <c r="D8040" s="178"/>
      <c r="E8040" s="177"/>
      <c r="F8040" s="179"/>
    </row>
    <row r="8041" spans="2:6" x14ac:dyDescent="0.25">
      <c r="B8041" s="172">
        <v>8030</v>
      </c>
      <c r="C8041" s="180"/>
      <c r="D8041" s="181"/>
      <c r="E8041" s="180"/>
      <c r="F8041" s="182"/>
    </row>
    <row r="8042" spans="2:6" x14ac:dyDescent="0.25">
      <c r="B8042" s="176">
        <v>8031</v>
      </c>
      <c r="C8042" s="177"/>
      <c r="D8042" s="178"/>
      <c r="E8042" s="177"/>
      <c r="F8042" s="179"/>
    </row>
    <row r="8043" spans="2:6" x14ac:dyDescent="0.25">
      <c r="B8043" s="172">
        <v>8032</v>
      </c>
      <c r="C8043" s="180"/>
      <c r="D8043" s="181"/>
      <c r="E8043" s="180"/>
      <c r="F8043" s="182"/>
    </row>
    <row r="8044" spans="2:6" x14ac:dyDescent="0.25">
      <c r="B8044" s="176">
        <v>8033</v>
      </c>
      <c r="C8044" s="177"/>
      <c r="D8044" s="178"/>
      <c r="E8044" s="177"/>
      <c r="F8044" s="179"/>
    </row>
    <row r="8045" spans="2:6" x14ac:dyDescent="0.25">
      <c r="B8045" s="172">
        <v>8034</v>
      </c>
      <c r="C8045" s="180"/>
      <c r="D8045" s="181"/>
      <c r="E8045" s="180"/>
      <c r="F8045" s="182"/>
    </row>
    <row r="8046" spans="2:6" x14ac:dyDescent="0.25">
      <c r="B8046" s="176">
        <v>8035</v>
      </c>
      <c r="C8046" s="177"/>
      <c r="D8046" s="178"/>
      <c r="E8046" s="177"/>
      <c r="F8046" s="179"/>
    </row>
    <row r="8047" spans="2:6" x14ac:dyDescent="0.25">
      <c r="B8047" s="172">
        <v>8036</v>
      </c>
      <c r="C8047" s="180"/>
      <c r="D8047" s="181"/>
      <c r="E8047" s="180"/>
      <c r="F8047" s="182"/>
    </row>
    <row r="8048" spans="2:6" x14ac:dyDescent="0.25">
      <c r="B8048" s="176">
        <v>8037</v>
      </c>
      <c r="C8048" s="177"/>
      <c r="D8048" s="178"/>
      <c r="E8048" s="177"/>
      <c r="F8048" s="179"/>
    </row>
    <row r="8049" spans="2:6" x14ac:dyDescent="0.25">
      <c r="B8049" s="172">
        <v>8038</v>
      </c>
      <c r="C8049" s="180"/>
      <c r="D8049" s="181"/>
      <c r="E8049" s="180"/>
      <c r="F8049" s="182"/>
    </row>
    <row r="8050" spans="2:6" x14ac:dyDescent="0.25">
      <c r="B8050" s="176">
        <v>8039</v>
      </c>
      <c r="C8050" s="177"/>
      <c r="D8050" s="178"/>
      <c r="E8050" s="177"/>
      <c r="F8050" s="179"/>
    </row>
    <row r="8051" spans="2:6" x14ac:dyDescent="0.25">
      <c r="B8051" s="172">
        <v>8040</v>
      </c>
      <c r="C8051" s="180"/>
      <c r="D8051" s="181"/>
      <c r="E8051" s="180"/>
      <c r="F8051" s="182"/>
    </row>
    <row r="8052" spans="2:6" x14ac:dyDescent="0.25">
      <c r="B8052" s="176">
        <v>8041</v>
      </c>
      <c r="C8052" s="177"/>
      <c r="D8052" s="178"/>
      <c r="E8052" s="177"/>
      <c r="F8052" s="179"/>
    </row>
    <row r="8053" spans="2:6" x14ac:dyDescent="0.25">
      <c r="B8053" s="172">
        <v>8042</v>
      </c>
      <c r="C8053" s="180"/>
      <c r="D8053" s="181"/>
      <c r="E8053" s="180"/>
      <c r="F8053" s="182"/>
    </row>
    <row r="8054" spans="2:6" x14ac:dyDescent="0.25">
      <c r="B8054" s="176">
        <v>8043</v>
      </c>
      <c r="C8054" s="177"/>
      <c r="D8054" s="178"/>
      <c r="E8054" s="177"/>
      <c r="F8054" s="179"/>
    </row>
    <row r="8055" spans="2:6" x14ac:dyDescent="0.25">
      <c r="B8055" s="172">
        <v>8044</v>
      </c>
      <c r="C8055" s="180"/>
      <c r="D8055" s="181"/>
      <c r="E8055" s="180"/>
      <c r="F8055" s="182"/>
    </row>
    <row r="8056" spans="2:6" x14ac:dyDescent="0.25">
      <c r="B8056" s="176">
        <v>8045</v>
      </c>
      <c r="C8056" s="177"/>
      <c r="D8056" s="178"/>
      <c r="E8056" s="177"/>
      <c r="F8056" s="179"/>
    </row>
    <row r="8057" spans="2:6" x14ac:dyDescent="0.25">
      <c r="B8057" s="172">
        <v>8046</v>
      </c>
      <c r="C8057" s="180"/>
      <c r="D8057" s="181"/>
      <c r="E8057" s="180"/>
      <c r="F8057" s="182"/>
    </row>
    <row r="8058" spans="2:6" x14ac:dyDescent="0.25">
      <c r="B8058" s="176">
        <v>8047</v>
      </c>
      <c r="C8058" s="177"/>
      <c r="D8058" s="178"/>
      <c r="E8058" s="177"/>
      <c r="F8058" s="179"/>
    </row>
    <row r="8059" spans="2:6" x14ac:dyDescent="0.25">
      <c r="B8059" s="172">
        <v>8048</v>
      </c>
      <c r="C8059" s="180"/>
      <c r="D8059" s="181"/>
      <c r="E8059" s="180"/>
      <c r="F8059" s="182"/>
    </row>
    <row r="8060" spans="2:6" x14ac:dyDescent="0.25">
      <c r="B8060" s="176">
        <v>8049</v>
      </c>
      <c r="C8060" s="177"/>
      <c r="D8060" s="178"/>
      <c r="E8060" s="177"/>
      <c r="F8060" s="179"/>
    </row>
    <row r="8061" spans="2:6" x14ac:dyDescent="0.25">
      <c r="B8061" s="172">
        <v>8050</v>
      </c>
      <c r="C8061" s="180"/>
      <c r="D8061" s="181"/>
      <c r="E8061" s="180"/>
      <c r="F8061" s="182"/>
    </row>
    <row r="8062" spans="2:6" x14ac:dyDescent="0.25">
      <c r="B8062" s="176">
        <v>8051</v>
      </c>
      <c r="C8062" s="177"/>
      <c r="D8062" s="178"/>
      <c r="E8062" s="177"/>
      <c r="F8062" s="179"/>
    </row>
    <row r="8063" spans="2:6" x14ac:dyDescent="0.25">
      <c r="B8063" s="172">
        <v>8052</v>
      </c>
      <c r="C8063" s="180"/>
      <c r="D8063" s="181"/>
      <c r="E8063" s="180"/>
      <c r="F8063" s="182"/>
    </row>
    <row r="8064" spans="2:6" x14ac:dyDescent="0.25">
      <c r="B8064" s="176">
        <v>8053</v>
      </c>
      <c r="C8064" s="177"/>
      <c r="D8064" s="178"/>
      <c r="E8064" s="177"/>
      <c r="F8064" s="179"/>
    </row>
    <row r="8065" spans="2:6" x14ac:dyDescent="0.25">
      <c r="B8065" s="172">
        <v>8054</v>
      </c>
      <c r="C8065" s="180"/>
      <c r="D8065" s="181"/>
      <c r="E8065" s="180"/>
      <c r="F8065" s="182"/>
    </row>
    <row r="8066" spans="2:6" x14ac:dyDescent="0.25">
      <c r="B8066" s="176">
        <v>8055</v>
      </c>
      <c r="C8066" s="177"/>
      <c r="D8066" s="178"/>
      <c r="E8066" s="177"/>
      <c r="F8066" s="179"/>
    </row>
    <row r="8067" spans="2:6" x14ac:dyDescent="0.25">
      <c r="B8067" s="172">
        <v>8056</v>
      </c>
      <c r="C8067" s="180"/>
      <c r="D8067" s="181"/>
      <c r="E8067" s="180"/>
      <c r="F8067" s="182"/>
    </row>
    <row r="8068" spans="2:6" x14ac:dyDescent="0.25">
      <c r="B8068" s="176">
        <v>8057</v>
      </c>
      <c r="C8068" s="177"/>
      <c r="D8068" s="178"/>
      <c r="E8068" s="177"/>
      <c r="F8068" s="179"/>
    </row>
    <row r="8069" spans="2:6" x14ac:dyDescent="0.25">
      <c r="B8069" s="172">
        <v>8058</v>
      </c>
      <c r="C8069" s="180"/>
      <c r="D8069" s="181"/>
      <c r="E8069" s="180"/>
      <c r="F8069" s="182"/>
    </row>
    <row r="8070" spans="2:6" x14ac:dyDescent="0.25">
      <c r="B8070" s="176">
        <v>8059</v>
      </c>
      <c r="C8070" s="177"/>
      <c r="D8070" s="178"/>
      <c r="E8070" s="177"/>
      <c r="F8070" s="179"/>
    </row>
    <row r="8071" spans="2:6" x14ac:dyDescent="0.25">
      <c r="B8071" s="172">
        <v>8060</v>
      </c>
      <c r="C8071" s="180"/>
      <c r="D8071" s="181"/>
      <c r="E8071" s="180"/>
      <c r="F8071" s="182"/>
    </row>
    <row r="8072" spans="2:6" x14ac:dyDescent="0.25">
      <c r="B8072" s="176">
        <v>8061</v>
      </c>
      <c r="C8072" s="177"/>
      <c r="D8072" s="178"/>
      <c r="E8072" s="177"/>
      <c r="F8072" s="179"/>
    </row>
    <row r="8073" spans="2:6" x14ac:dyDescent="0.25">
      <c r="B8073" s="172">
        <v>8062</v>
      </c>
      <c r="C8073" s="180"/>
      <c r="D8073" s="181"/>
      <c r="E8073" s="180"/>
      <c r="F8073" s="182"/>
    </row>
    <row r="8074" spans="2:6" x14ac:dyDescent="0.25">
      <c r="B8074" s="176">
        <v>8063</v>
      </c>
      <c r="C8074" s="177"/>
      <c r="D8074" s="178"/>
      <c r="E8074" s="177"/>
      <c r="F8074" s="179"/>
    </row>
    <row r="8075" spans="2:6" x14ac:dyDescent="0.25">
      <c r="B8075" s="172">
        <v>8064</v>
      </c>
      <c r="C8075" s="180"/>
      <c r="D8075" s="181"/>
      <c r="E8075" s="180"/>
      <c r="F8075" s="182"/>
    </row>
    <row r="8076" spans="2:6" x14ac:dyDescent="0.25">
      <c r="B8076" s="176">
        <v>8065</v>
      </c>
      <c r="C8076" s="177"/>
      <c r="D8076" s="178"/>
      <c r="E8076" s="177"/>
      <c r="F8076" s="179"/>
    </row>
    <row r="8077" spans="2:6" x14ac:dyDescent="0.25">
      <c r="B8077" s="172">
        <v>8066</v>
      </c>
      <c r="C8077" s="180"/>
      <c r="D8077" s="181"/>
      <c r="E8077" s="180"/>
      <c r="F8077" s="182"/>
    </row>
    <row r="8078" spans="2:6" x14ac:dyDescent="0.25">
      <c r="B8078" s="176">
        <v>8067</v>
      </c>
      <c r="C8078" s="177"/>
      <c r="D8078" s="178"/>
      <c r="E8078" s="177"/>
      <c r="F8078" s="179"/>
    </row>
    <row r="8079" spans="2:6" x14ac:dyDescent="0.25">
      <c r="B8079" s="172">
        <v>8068</v>
      </c>
      <c r="C8079" s="180"/>
      <c r="D8079" s="181"/>
      <c r="E8079" s="180"/>
      <c r="F8079" s="182"/>
    </row>
    <row r="8080" spans="2:6" x14ac:dyDescent="0.25">
      <c r="B8080" s="176">
        <v>8069</v>
      </c>
      <c r="C8080" s="177"/>
      <c r="D8080" s="178"/>
      <c r="E8080" s="177"/>
      <c r="F8080" s="179"/>
    </row>
    <row r="8081" spans="2:6" x14ac:dyDescent="0.25">
      <c r="B8081" s="172">
        <v>8070</v>
      </c>
      <c r="C8081" s="180"/>
      <c r="D8081" s="181"/>
      <c r="E8081" s="180"/>
      <c r="F8081" s="182"/>
    </row>
    <row r="8082" spans="2:6" x14ac:dyDescent="0.25">
      <c r="B8082" s="176">
        <v>8071</v>
      </c>
      <c r="C8082" s="177"/>
      <c r="D8082" s="178"/>
      <c r="E8082" s="177"/>
      <c r="F8082" s="179"/>
    </row>
    <row r="8083" spans="2:6" x14ac:dyDescent="0.25">
      <c r="B8083" s="172">
        <v>8072</v>
      </c>
      <c r="C8083" s="180"/>
      <c r="D8083" s="181"/>
      <c r="E8083" s="180"/>
      <c r="F8083" s="182"/>
    </row>
    <row r="8084" spans="2:6" x14ac:dyDescent="0.25">
      <c r="B8084" s="176">
        <v>8073</v>
      </c>
      <c r="C8084" s="177"/>
      <c r="D8084" s="178"/>
      <c r="E8084" s="177"/>
      <c r="F8084" s="179"/>
    </row>
    <row r="8085" spans="2:6" x14ac:dyDescent="0.25">
      <c r="B8085" s="172">
        <v>8074</v>
      </c>
      <c r="C8085" s="180"/>
      <c r="D8085" s="181"/>
      <c r="E8085" s="180"/>
      <c r="F8085" s="182"/>
    </row>
    <row r="8086" spans="2:6" x14ac:dyDescent="0.25">
      <c r="B8086" s="176">
        <v>8075</v>
      </c>
      <c r="C8086" s="177"/>
      <c r="D8086" s="178"/>
      <c r="E8086" s="177"/>
      <c r="F8086" s="179"/>
    </row>
    <row r="8087" spans="2:6" x14ac:dyDescent="0.25">
      <c r="B8087" s="172">
        <v>8076</v>
      </c>
      <c r="C8087" s="180"/>
      <c r="D8087" s="181"/>
      <c r="E8087" s="180"/>
      <c r="F8087" s="182"/>
    </row>
    <row r="8088" spans="2:6" x14ac:dyDescent="0.25">
      <c r="B8088" s="176">
        <v>8077</v>
      </c>
      <c r="C8088" s="177"/>
      <c r="D8088" s="178"/>
      <c r="E8088" s="177"/>
      <c r="F8088" s="179"/>
    </row>
    <row r="8089" spans="2:6" x14ac:dyDescent="0.25">
      <c r="B8089" s="172">
        <v>8078</v>
      </c>
      <c r="C8089" s="180"/>
      <c r="D8089" s="181"/>
      <c r="E8089" s="180"/>
      <c r="F8089" s="182"/>
    </row>
    <row r="8090" spans="2:6" x14ac:dyDescent="0.25">
      <c r="B8090" s="176">
        <v>8079</v>
      </c>
      <c r="C8090" s="177"/>
      <c r="D8090" s="178"/>
      <c r="E8090" s="177"/>
      <c r="F8090" s="179"/>
    </row>
    <row r="8091" spans="2:6" x14ac:dyDescent="0.25">
      <c r="B8091" s="172">
        <v>8080</v>
      </c>
      <c r="C8091" s="180"/>
      <c r="D8091" s="181"/>
      <c r="E8091" s="180"/>
      <c r="F8091" s="182"/>
    </row>
    <row r="8092" spans="2:6" x14ac:dyDescent="0.25">
      <c r="B8092" s="176">
        <v>8081</v>
      </c>
      <c r="C8092" s="177"/>
      <c r="D8092" s="178"/>
      <c r="E8092" s="177"/>
      <c r="F8092" s="179"/>
    </row>
    <row r="8093" spans="2:6" x14ac:dyDescent="0.25">
      <c r="B8093" s="172">
        <v>8082</v>
      </c>
      <c r="C8093" s="180"/>
      <c r="D8093" s="181"/>
      <c r="E8093" s="180"/>
      <c r="F8093" s="182"/>
    </row>
    <row r="8094" spans="2:6" x14ac:dyDescent="0.25">
      <c r="B8094" s="176">
        <v>8083</v>
      </c>
      <c r="C8094" s="177"/>
      <c r="D8094" s="178"/>
      <c r="E8094" s="177"/>
      <c r="F8094" s="179"/>
    </row>
    <row r="8095" spans="2:6" x14ac:dyDescent="0.25">
      <c r="B8095" s="172">
        <v>8084</v>
      </c>
      <c r="C8095" s="180"/>
      <c r="D8095" s="181"/>
      <c r="E8095" s="180"/>
      <c r="F8095" s="182"/>
    </row>
    <row r="8096" spans="2:6" x14ac:dyDescent="0.25">
      <c r="B8096" s="176">
        <v>8085</v>
      </c>
      <c r="C8096" s="177"/>
      <c r="D8096" s="178"/>
      <c r="E8096" s="177"/>
      <c r="F8096" s="179"/>
    </row>
    <row r="8097" spans="2:6" x14ac:dyDescent="0.25">
      <c r="B8097" s="172">
        <v>8086</v>
      </c>
      <c r="C8097" s="180"/>
      <c r="D8097" s="181"/>
      <c r="E8097" s="180"/>
      <c r="F8097" s="182"/>
    </row>
    <row r="8098" spans="2:6" x14ac:dyDescent="0.25">
      <c r="B8098" s="176">
        <v>8087</v>
      </c>
      <c r="C8098" s="177"/>
      <c r="D8098" s="178"/>
      <c r="E8098" s="177"/>
      <c r="F8098" s="179"/>
    </row>
    <row r="8099" spans="2:6" x14ac:dyDescent="0.25">
      <c r="B8099" s="172">
        <v>8088</v>
      </c>
      <c r="C8099" s="180"/>
      <c r="D8099" s="181"/>
      <c r="E8099" s="180"/>
      <c r="F8099" s="182"/>
    </row>
    <row r="8100" spans="2:6" x14ac:dyDescent="0.25">
      <c r="B8100" s="176">
        <v>8089</v>
      </c>
      <c r="C8100" s="177"/>
      <c r="D8100" s="178"/>
      <c r="E8100" s="177"/>
      <c r="F8100" s="179"/>
    </row>
    <row r="8101" spans="2:6" x14ac:dyDescent="0.25">
      <c r="B8101" s="172">
        <v>8090</v>
      </c>
      <c r="C8101" s="180"/>
      <c r="D8101" s="181"/>
      <c r="E8101" s="180"/>
      <c r="F8101" s="182"/>
    </row>
    <row r="8102" spans="2:6" x14ac:dyDescent="0.25">
      <c r="B8102" s="176">
        <v>8091</v>
      </c>
      <c r="C8102" s="177"/>
      <c r="D8102" s="178"/>
      <c r="E8102" s="177"/>
      <c r="F8102" s="179"/>
    </row>
    <row r="8103" spans="2:6" x14ac:dyDescent="0.25">
      <c r="B8103" s="172">
        <v>8092</v>
      </c>
      <c r="C8103" s="180"/>
      <c r="D8103" s="181"/>
      <c r="E8103" s="180"/>
      <c r="F8103" s="182"/>
    </row>
    <row r="8104" spans="2:6" x14ac:dyDescent="0.25">
      <c r="B8104" s="176">
        <v>8093</v>
      </c>
      <c r="C8104" s="177"/>
      <c r="D8104" s="178"/>
      <c r="E8104" s="177"/>
      <c r="F8104" s="179"/>
    </row>
    <row r="8105" spans="2:6" x14ac:dyDescent="0.25">
      <c r="B8105" s="172">
        <v>8094</v>
      </c>
      <c r="C8105" s="180"/>
      <c r="D8105" s="181"/>
      <c r="E8105" s="180"/>
      <c r="F8105" s="182"/>
    </row>
    <row r="8106" spans="2:6" x14ac:dyDescent="0.25">
      <c r="B8106" s="176">
        <v>8095</v>
      </c>
      <c r="C8106" s="177"/>
      <c r="D8106" s="178"/>
      <c r="E8106" s="177"/>
      <c r="F8106" s="179"/>
    </row>
    <row r="8107" spans="2:6" x14ac:dyDescent="0.25">
      <c r="B8107" s="172">
        <v>8096</v>
      </c>
      <c r="C8107" s="180"/>
      <c r="D8107" s="181"/>
      <c r="E8107" s="180"/>
      <c r="F8107" s="182"/>
    </row>
    <row r="8108" spans="2:6" x14ac:dyDescent="0.25">
      <c r="B8108" s="176">
        <v>8097</v>
      </c>
      <c r="C8108" s="177"/>
      <c r="D8108" s="178"/>
      <c r="E8108" s="177"/>
      <c r="F8108" s="179"/>
    </row>
    <row r="8109" spans="2:6" x14ac:dyDescent="0.25">
      <c r="B8109" s="172">
        <v>8098</v>
      </c>
      <c r="C8109" s="180"/>
      <c r="D8109" s="181"/>
      <c r="E8109" s="180"/>
      <c r="F8109" s="182"/>
    </row>
    <row r="8110" spans="2:6" x14ac:dyDescent="0.25">
      <c r="B8110" s="176">
        <v>8099</v>
      </c>
      <c r="C8110" s="177"/>
      <c r="D8110" s="178"/>
      <c r="E8110" s="177"/>
      <c r="F8110" s="179"/>
    </row>
    <row r="8111" spans="2:6" x14ac:dyDescent="0.25">
      <c r="B8111" s="172">
        <v>8100</v>
      </c>
      <c r="C8111" s="180"/>
      <c r="D8111" s="181"/>
      <c r="E8111" s="180"/>
      <c r="F8111" s="182"/>
    </row>
    <row r="8112" spans="2:6" x14ac:dyDescent="0.25">
      <c r="B8112" s="176">
        <v>8101</v>
      </c>
      <c r="C8112" s="177"/>
      <c r="D8112" s="178"/>
      <c r="E8112" s="177"/>
      <c r="F8112" s="179"/>
    </row>
    <row r="8113" spans="2:6" x14ac:dyDescent="0.25">
      <c r="B8113" s="172">
        <v>8102</v>
      </c>
      <c r="C8113" s="180"/>
      <c r="D8113" s="181"/>
      <c r="E8113" s="180"/>
      <c r="F8113" s="182"/>
    </row>
    <row r="8114" spans="2:6" x14ac:dyDescent="0.25">
      <c r="B8114" s="176">
        <v>8103</v>
      </c>
      <c r="C8114" s="177"/>
      <c r="D8114" s="178"/>
      <c r="E8114" s="177"/>
      <c r="F8114" s="179"/>
    </row>
    <row r="8115" spans="2:6" x14ac:dyDescent="0.25">
      <c r="B8115" s="172">
        <v>8104</v>
      </c>
      <c r="C8115" s="180"/>
      <c r="D8115" s="181"/>
      <c r="E8115" s="180"/>
      <c r="F8115" s="182"/>
    </row>
    <row r="8116" spans="2:6" x14ac:dyDescent="0.25">
      <c r="B8116" s="176">
        <v>8105</v>
      </c>
      <c r="C8116" s="177"/>
      <c r="D8116" s="178"/>
      <c r="E8116" s="177"/>
      <c r="F8116" s="179"/>
    </row>
    <row r="8117" spans="2:6" x14ac:dyDescent="0.25">
      <c r="B8117" s="172">
        <v>8106</v>
      </c>
      <c r="C8117" s="180"/>
      <c r="D8117" s="181"/>
      <c r="E8117" s="180"/>
      <c r="F8117" s="182"/>
    </row>
    <row r="8118" spans="2:6" x14ac:dyDescent="0.25">
      <c r="B8118" s="176">
        <v>8107</v>
      </c>
      <c r="C8118" s="177"/>
      <c r="D8118" s="178"/>
      <c r="E8118" s="177"/>
      <c r="F8118" s="179"/>
    </row>
    <row r="8119" spans="2:6" x14ac:dyDescent="0.25">
      <c r="B8119" s="172">
        <v>8108</v>
      </c>
      <c r="C8119" s="180"/>
      <c r="D8119" s="181"/>
      <c r="E8119" s="180"/>
      <c r="F8119" s="182"/>
    </row>
    <row r="8120" spans="2:6" x14ac:dyDescent="0.25">
      <c r="B8120" s="176">
        <v>8109</v>
      </c>
      <c r="C8120" s="177"/>
      <c r="D8120" s="178"/>
      <c r="E8120" s="177"/>
      <c r="F8120" s="179"/>
    </row>
    <row r="8121" spans="2:6" x14ac:dyDescent="0.25">
      <c r="B8121" s="172">
        <v>8110</v>
      </c>
      <c r="C8121" s="180"/>
      <c r="D8121" s="181"/>
      <c r="E8121" s="180"/>
      <c r="F8121" s="182"/>
    </row>
    <row r="8122" spans="2:6" x14ac:dyDescent="0.25">
      <c r="B8122" s="176">
        <v>8111</v>
      </c>
      <c r="C8122" s="177"/>
      <c r="D8122" s="178"/>
      <c r="E8122" s="177"/>
      <c r="F8122" s="179"/>
    </row>
    <row r="8123" spans="2:6" x14ac:dyDescent="0.25">
      <c r="B8123" s="172">
        <v>8112</v>
      </c>
      <c r="C8123" s="180"/>
      <c r="D8123" s="181"/>
      <c r="E8123" s="180"/>
      <c r="F8123" s="182"/>
    </row>
    <row r="8124" spans="2:6" x14ac:dyDescent="0.25">
      <c r="B8124" s="176">
        <v>8113</v>
      </c>
      <c r="C8124" s="177"/>
      <c r="D8124" s="178"/>
      <c r="E8124" s="177"/>
      <c r="F8124" s="179"/>
    </row>
    <row r="8125" spans="2:6" x14ac:dyDescent="0.25">
      <c r="B8125" s="172">
        <v>8114</v>
      </c>
      <c r="C8125" s="180"/>
      <c r="D8125" s="181"/>
      <c r="E8125" s="180"/>
      <c r="F8125" s="182"/>
    </row>
    <row r="8126" spans="2:6" x14ac:dyDescent="0.25">
      <c r="B8126" s="176">
        <v>8115</v>
      </c>
      <c r="C8126" s="177"/>
      <c r="D8126" s="178"/>
      <c r="E8126" s="177"/>
      <c r="F8126" s="179"/>
    </row>
    <row r="8127" spans="2:6" x14ac:dyDescent="0.25">
      <c r="B8127" s="172">
        <v>8116</v>
      </c>
      <c r="C8127" s="180"/>
      <c r="D8127" s="181"/>
      <c r="E8127" s="180"/>
      <c r="F8127" s="182"/>
    </row>
    <row r="8128" spans="2:6" x14ac:dyDescent="0.25">
      <c r="B8128" s="176">
        <v>8117</v>
      </c>
      <c r="C8128" s="177"/>
      <c r="D8128" s="178"/>
      <c r="E8128" s="177"/>
      <c r="F8128" s="179"/>
    </row>
    <row r="8129" spans="2:6" x14ac:dyDescent="0.25">
      <c r="B8129" s="172">
        <v>8118</v>
      </c>
      <c r="C8129" s="180"/>
      <c r="D8129" s="181"/>
      <c r="E8129" s="180"/>
      <c r="F8129" s="182"/>
    </row>
    <row r="8130" spans="2:6" x14ac:dyDescent="0.25">
      <c r="B8130" s="176">
        <v>8119</v>
      </c>
      <c r="C8130" s="177"/>
      <c r="D8130" s="178"/>
      <c r="E8130" s="177"/>
      <c r="F8130" s="179"/>
    </row>
    <row r="8131" spans="2:6" x14ac:dyDescent="0.25">
      <c r="B8131" s="172">
        <v>8120</v>
      </c>
      <c r="C8131" s="180"/>
      <c r="D8131" s="181"/>
      <c r="E8131" s="180"/>
      <c r="F8131" s="182"/>
    </row>
    <row r="8132" spans="2:6" x14ac:dyDescent="0.25">
      <c r="B8132" s="176">
        <v>8121</v>
      </c>
      <c r="C8132" s="177"/>
      <c r="D8132" s="178"/>
      <c r="E8132" s="177"/>
      <c r="F8132" s="179"/>
    </row>
    <row r="8133" spans="2:6" x14ac:dyDescent="0.25">
      <c r="B8133" s="172">
        <v>8122</v>
      </c>
      <c r="C8133" s="180"/>
      <c r="D8133" s="181"/>
      <c r="E8133" s="180"/>
      <c r="F8133" s="182"/>
    </row>
    <row r="8134" spans="2:6" x14ac:dyDescent="0.25">
      <c r="B8134" s="176">
        <v>8123</v>
      </c>
      <c r="C8134" s="177"/>
      <c r="D8134" s="178"/>
      <c r="E8134" s="177"/>
      <c r="F8134" s="179"/>
    </row>
    <row r="8135" spans="2:6" x14ac:dyDescent="0.25">
      <c r="B8135" s="172">
        <v>8124</v>
      </c>
      <c r="C8135" s="180"/>
      <c r="D8135" s="181"/>
      <c r="E8135" s="180"/>
      <c r="F8135" s="182"/>
    </row>
    <row r="8136" spans="2:6" x14ac:dyDescent="0.25">
      <c r="B8136" s="176">
        <v>8125</v>
      </c>
      <c r="C8136" s="177"/>
      <c r="D8136" s="178"/>
      <c r="E8136" s="177"/>
      <c r="F8136" s="179"/>
    </row>
    <row r="8137" spans="2:6" x14ac:dyDescent="0.25">
      <c r="B8137" s="172">
        <v>8126</v>
      </c>
      <c r="C8137" s="180"/>
      <c r="D8137" s="181"/>
      <c r="E8137" s="180"/>
      <c r="F8137" s="182"/>
    </row>
    <row r="8138" spans="2:6" x14ac:dyDescent="0.25">
      <c r="B8138" s="176">
        <v>8127</v>
      </c>
      <c r="C8138" s="177"/>
      <c r="D8138" s="178"/>
      <c r="E8138" s="177"/>
      <c r="F8138" s="179"/>
    </row>
    <row r="8139" spans="2:6" x14ac:dyDescent="0.25">
      <c r="B8139" s="172">
        <v>8128</v>
      </c>
      <c r="C8139" s="180"/>
      <c r="D8139" s="181"/>
      <c r="E8139" s="180"/>
      <c r="F8139" s="182"/>
    </row>
    <row r="8140" spans="2:6" x14ac:dyDescent="0.25">
      <c r="B8140" s="176">
        <v>8129</v>
      </c>
      <c r="C8140" s="177"/>
      <c r="D8140" s="178"/>
      <c r="E8140" s="177"/>
      <c r="F8140" s="179"/>
    </row>
    <row r="8141" spans="2:6" x14ac:dyDescent="0.25">
      <c r="B8141" s="172">
        <v>8130</v>
      </c>
      <c r="C8141" s="180"/>
      <c r="D8141" s="181"/>
      <c r="E8141" s="180"/>
      <c r="F8141" s="182"/>
    </row>
    <row r="8142" spans="2:6" x14ac:dyDescent="0.25">
      <c r="B8142" s="176">
        <v>8131</v>
      </c>
      <c r="C8142" s="177"/>
      <c r="D8142" s="178"/>
      <c r="E8142" s="177"/>
      <c r="F8142" s="179"/>
    </row>
    <row r="8143" spans="2:6" x14ac:dyDescent="0.25">
      <c r="B8143" s="172">
        <v>8132</v>
      </c>
      <c r="C8143" s="180"/>
      <c r="D8143" s="181"/>
      <c r="E8143" s="180"/>
      <c r="F8143" s="182"/>
    </row>
    <row r="8144" spans="2:6" x14ac:dyDescent="0.25">
      <c r="B8144" s="176">
        <v>8133</v>
      </c>
      <c r="C8144" s="177"/>
      <c r="D8144" s="178"/>
      <c r="E8144" s="177"/>
      <c r="F8144" s="179"/>
    </row>
    <row r="8145" spans="2:6" x14ac:dyDescent="0.25">
      <c r="B8145" s="172">
        <v>8134</v>
      </c>
      <c r="C8145" s="180"/>
      <c r="D8145" s="181"/>
      <c r="E8145" s="180"/>
      <c r="F8145" s="182"/>
    </row>
    <row r="8146" spans="2:6" x14ac:dyDescent="0.25">
      <c r="B8146" s="176">
        <v>8135</v>
      </c>
      <c r="C8146" s="177"/>
      <c r="D8146" s="178"/>
      <c r="E8146" s="177"/>
      <c r="F8146" s="179"/>
    </row>
    <row r="8147" spans="2:6" x14ac:dyDescent="0.25">
      <c r="B8147" s="172">
        <v>8136</v>
      </c>
      <c r="C8147" s="180"/>
      <c r="D8147" s="181"/>
      <c r="E8147" s="180"/>
      <c r="F8147" s="182"/>
    </row>
    <row r="8148" spans="2:6" x14ac:dyDescent="0.25">
      <c r="B8148" s="176">
        <v>8137</v>
      </c>
      <c r="C8148" s="177"/>
      <c r="D8148" s="178"/>
      <c r="E8148" s="177"/>
      <c r="F8148" s="179"/>
    </row>
    <row r="8149" spans="2:6" x14ac:dyDescent="0.25">
      <c r="B8149" s="172">
        <v>8138</v>
      </c>
      <c r="C8149" s="180"/>
      <c r="D8149" s="181"/>
      <c r="E8149" s="180"/>
      <c r="F8149" s="182"/>
    </row>
    <row r="8150" spans="2:6" x14ac:dyDescent="0.25">
      <c r="B8150" s="176">
        <v>8139</v>
      </c>
      <c r="C8150" s="177"/>
      <c r="D8150" s="178"/>
      <c r="E8150" s="177"/>
      <c r="F8150" s="179"/>
    </row>
    <row r="8151" spans="2:6" x14ac:dyDescent="0.25">
      <c r="B8151" s="172">
        <v>8140</v>
      </c>
      <c r="C8151" s="180"/>
      <c r="D8151" s="181"/>
      <c r="E8151" s="180"/>
      <c r="F8151" s="182"/>
    </row>
    <row r="8152" spans="2:6" x14ac:dyDescent="0.25">
      <c r="B8152" s="176">
        <v>8141</v>
      </c>
      <c r="C8152" s="177"/>
      <c r="D8152" s="178"/>
      <c r="E8152" s="177"/>
      <c r="F8152" s="179"/>
    </row>
    <row r="8153" spans="2:6" x14ac:dyDescent="0.25">
      <c r="B8153" s="172">
        <v>8142</v>
      </c>
      <c r="C8153" s="180"/>
      <c r="D8153" s="181"/>
      <c r="E8153" s="180"/>
      <c r="F8153" s="182"/>
    </row>
    <row r="8154" spans="2:6" x14ac:dyDescent="0.25">
      <c r="B8154" s="176">
        <v>8143</v>
      </c>
      <c r="C8154" s="177"/>
      <c r="D8154" s="178"/>
      <c r="E8154" s="177"/>
      <c r="F8154" s="179"/>
    </row>
    <row r="8155" spans="2:6" x14ac:dyDescent="0.25">
      <c r="B8155" s="172">
        <v>8144</v>
      </c>
      <c r="C8155" s="180"/>
      <c r="D8155" s="181"/>
      <c r="E8155" s="180"/>
      <c r="F8155" s="182"/>
    </row>
    <row r="8156" spans="2:6" x14ac:dyDescent="0.25">
      <c r="B8156" s="176">
        <v>8145</v>
      </c>
      <c r="C8156" s="177"/>
      <c r="D8156" s="178"/>
      <c r="E8156" s="177"/>
      <c r="F8156" s="179"/>
    </row>
    <row r="8157" spans="2:6" x14ac:dyDescent="0.25">
      <c r="B8157" s="172">
        <v>8146</v>
      </c>
      <c r="C8157" s="180"/>
      <c r="D8157" s="181"/>
      <c r="E8157" s="180"/>
      <c r="F8157" s="182"/>
    </row>
    <row r="8158" spans="2:6" x14ac:dyDescent="0.25">
      <c r="B8158" s="176">
        <v>8147</v>
      </c>
      <c r="C8158" s="177"/>
      <c r="D8158" s="178"/>
      <c r="E8158" s="177"/>
      <c r="F8158" s="179"/>
    </row>
    <row r="8159" spans="2:6" x14ac:dyDescent="0.25">
      <c r="B8159" s="172">
        <v>8148</v>
      </c>
      <c r="C8159" s="180"/>
      <c r="D8159" s="181"/>
      <c r="E8159" s="180"/>
      <c r="F8159" s="182"/>
    </row>
    <row r="8160" spans="2:6" x14ac:dyDescent="0.25">
      <c r="B8160" s="176">
        <v>8149</v>
      </c>
      <c r="C8160" s="177"/>
      <c r="D8160" s="178"/>
      <c r="E8160" s="177"/>
      <c r="F8160" s="179"/>
    </row>
    <row r="8161" spans="2:6" x14ac:dyDescent="0.25">
      <c r="B8161" s="172">
        <v>8150</v>
      </c>
      <c r="C8161" s="180"/>
      <c r="D8161" s="181"/>
      <c r="E8161" s="180"/>
      <c r="F8161" s="182"/>
    </row>
    <row r="8162" spans="2:6" x14ac:dyDescent="0.25">
      <c r="B8162" s="176">
        <v>8151</v>
      </c>
      <c r="C8162" s="177"/>
      <c r="D8162" s="178"/>
      <c r="E8162" s="177"/>
      <c r="F8162" s="179"/>
    </row>
    <row r="8163" spans="2:6" x14ac:dyDescent="0.25">
      <c r="B8163" s="172">
        <v>8152</v>
      </c>
      <c r="C8163" s="180"/>
      <c r="D8163" s="181"/>
      <c r="E8163" s="180"/>
      <c r="F8163" s="182"/>
    </row>
    <row r="8164" spans="2:6" x14ac:dyDescent="0.25">
      <c r="B8164" s="176">
        <v>8153</v>
      </c>
      <c r="C8164" s="177"/>
      <c r="D8164" s="178"/>
      <c r="E8164" s="177"/>
      <c r="F8164" s="179"/>
    </row>
    <row r="8165" spans="2:6" x14ac:dyDescent="0.25">
      <c r="B8165" s="172">
        <v>8154</v>
      </c>
      <c r="C8165" s="180"/>
      <c r="D8165" s="181"/>
      <c r="E8165" s="180"/>
      <c r="F8165" s="182"/>
    </row>
    <row r="8166" spans="2:6" x14ac:dyDescent="0.25">
      <c r="B8166" s="176">
        <v>8155</v>
      </c>
      <c r="C8166" s="177"/>
      <c r="D8166" s="178"/>
      <c r="E8166" s="177"/>
      <c r="F8166" s="179"/>
    </row>
    <row r="8167" spans="2:6" x14ac:dyDescent="0.25">
      <c r="B8167" s="172">
        <v>8156</v>
      </c>
      <c r="C8167" s="180"/>
      <c r="D8167" s="181"/>
      <c r="E8167" s="180"/>
      <c r="F8167" s="182"/>
    </row>
    <row r="8168" spans="2:6" x14ac:dyDescent="0.25">
      <c r="B8168" s="176">
        <v>8157</v>
      </c>
      <c r="C8168" s="177"/>
      <c r="D8168" s="178"/>
      <c r="E8168" s="177"/>
      <c r="F8168" s="179"/>
    </row>
    <row r="8169" spans="2:6" x14ac:dyDescent="0.25">
      <c r="B8169" s="172">
        <v>8158</v>
      </c>
      <c r="C8169" s="180"/>
      <c r="D8169" s="181"/>
      <c r="E8169" s="180"/>
      <c r="F8169" s="182"/>
    </row>
    <row r="8170" spans="2:6" x14ac:dyDescent="0.25">
      <c r="B8170" s="176">
        <v>8159</v>
      </c>
      <c r="C8170" s="177"/>
      <c r="D8170" s="178"/>
      <c r="E8170" s="177"/>
      <c r="F8170" s="179"/>
    </row>
    <row r="8171" spans="2:6" x14ac:dyDescent="0.25">
      <c r="B8171" s="172">
        <v>8160</v>
      </c>
      <c r="C8171" s="180"/>
      <c r="D8171" s="181"/>
      <c r="E8171" s="180"/>
      <c r="F8171" s="182"/>
    </row>
    <row r="8172" spans="2:6" x14ac:dyDescent="0.25">
      <c r="B8172" s="176">
        <v>8161</v>
      </c>
      <c r="C8172" s="177"/>
      <c r="D8172" s="178"/>
      <c r="E8172" s="177"/>
      <c r="F8172" s="179"/>
    </row>
    <row r="8173" spans="2:6" x14ac:dyDescent="0.25">
      <c r="B8173" s="172">
        <v>8162</v>
      </c>
      <c r="C8173" s="180"/>
      <c r="D8173" s="181"/>
      <c r="E8173" s="180"/>
      <c r="F8173" s="182"/>
    </row>
    <row r="8174" spans="2:6" x14ac:dyDescent="0.25">
      <c r="B8174" s="176">
        <v>8163</v>
      </c>
      <c r="C8174" s="177"/>
      <c r="D8174" s="178"/>
      <c r="E8174" s="177"/>
      <c r="F8174" s="179"/>
    </row>
    <row r="8175" spans="2:6" x14ac:dyDescent="0.25">
      <c r="B8175" s="172">
        <v>8164</v>
      </c>
      <c r="C8175" s="180"/>
      <c r="D8175" s="181"/>
      <c r="E8175" s="180"/>
      <c r="F8175" s="182"/>
    </row>
    <row r="8176" spans="2:6" x14ac:dyDescent="0.25">
      <c r="B8176" s="176">
        <v>8165</v>
      </c>
      <c r="C8176" s="177"/>
      <c r="D8176" s="178"/>
      <c r="E8176" s="177"/>
      <c r="F8176" s="179"/>
    </row>
    <row r="8177" spans="2:6" x14ac:dyDescent="0.25">
      <c r="B8177" s="172">
        <v>8166</v>
      </c>
      <c r="C8177" s="180"/>
      <c r="D8177" s="181"/>
      <c r="E8177" s="180"/>
      <c r="F8177" s="182"/>
    </row>
    <row r="8178" spans="2:6" x14ac:dyDescent="0.25">
      <c r="B8178" s="176">
        <v>8167</v>
      </c>
      <c r="C8178" s="177"/>
      <c r="D8178" s="178"/>
      <c r="E8178" s="177"/>
      <c r="F8178" s="179"/>
    </row>
    <row r="8179" spans="2:6" x14ac:dyDescent="0.25">
      <c r="B8179" s="172">
        <v>8168</v>
      </c>
      <c r="C8179" s="180"/>
      <c r="D8179" s="181"/>
      <c r="E8179" s="180"/>
      <c r="F8179" s="182"/>
    </row>
    <row r="8180" spans="2:6" x14ac:dyDescent="0.25">
      <c r="B8180" s="176">
        <v>8169</v>
      </c>
      <c r="C8180" s="177"/>
      <c r="D8180" s="178"/>
      <c r="E8180" s="177"/>
      <c r="F8180" s="179"/>
    </row>
    <row r="8181" spans="2:6" x14ac:dyDescent="0.25">
      <c r="B8181" s="172">
        <v>8170</v>
      </c>
      <c r="C8181" s="180"/>
      <c r="D8181" s="181"/>
      <c r="E8181" s="180"/>
      <c r="F8181" s="182"/>
    </row>
    <row r="8182" spans="2:6" x14ac:dyDescent="0.25">
      <c r="B8182" s="176">
        <v>8171</v>
      </c>
      <c r="C8182" s="177"/>
      <c r="D8182" s="178"/>
      <c r="E8182" s="177"/>
      <c r="F8182" s="179"/>
    </row>
    <row r="8183" spans="2:6" x14ac:dyDescent="0.25">
      <c r="B8183" s="172">
        <v>8172</v>
      </c>
      <c r="C8183" s="180"/>
      <c r="D8183" s="181"/>
      <c r="E8183" s="180"/>
      <c r="F8183" s="182"/>
    </row>
    <row r="8184" spans="2:6" x14ac:dyDescent="0.25">
      <c r="B8184" s="176">
        <v>8173</v>
      </c>
      <c r="C8184" s="177"/>
      <c r="D8184" s="178"/>
      <c r="E8184" s="177"/>
      <c r="F8184" s="179"/>
    </row>
    <row r="8185" spans="2:6" x14ac:dyDescent="0.25">
      <c r="B8185" s="172">
        <v>8174</v>
      </c>
      <c r="C8185" s="180"/>
      <c r="D8185" s="181"/>
      <c r="E8185" s="180"/>
      <c r="F8185" s="182"/>
    </row>
    <row r="8186" spans="2:6" x14ac:dyDescent="0.25">
      <c r="B8186" s="176">
        <v>8175</v>
      </c>
      <c r="C8186" s="177"/>
      <c r="D8186" s="178"/>
      <c r="E8186" s="177"/>
      <c r="F8186" s="179"/>
    </row>
    <row r="8187" spans="2:6" x14ac:dyDescent="0.25">
      <c r="B8187" s="172">
        <v>8176</v>
      </c>
      <c r="C8187" s="180"/>
      <c r="D8187" s="181"/>
      <c r="E8187" s="180"/>
      <c r="F8187" s="182"/>
    </row>
    <row r="8188" spans="2:6" x14ac:dyDescent="0.25">
      <c r="B8188" s="176">
        <v>8177</v>
      </c>
      <c r="C8188" s="177"/>
      <c r="D8188" s="178"/>
      <c r="E8188" s="177"/>
      <c r="F8188" s="179"/>
    </row>
    <row r="8189" spans="2:6" x14ac:dyDescent="0.25">
      <c r="B8189" s="172">
        <v>8178</v>
      </c>
      <c r="C8189" s="180"/>
      <c r="D8189" s="181"/>
      <c r="E8189" s="180"/>
      <c r="F8189" s="182"/>
    </row>
    <row r="8190" spans="2:6" x14ac:dyDescent="0.25">
      <c r="B8190" s="176">
        <v>8179</v>
      </c>
      <c r="C8190" s="177"/>
      <c r="D8190" s="178"/>
      <c r="E8190" s="177"/>
      <c r="F8190" s="179"/>
    </row>
    <row r="8191" spans="2:6" x14ac:dyDescent="0.25">
      <c r="B8191" s="172">
        <v>8180</v>
      </c>
      <c r="C8191" s="180"/>
      <c r="D8191" s="181"/>
      <c r="E8191" s="180"/>
      <c r="F8191" s="182"/>
    </row>
    <row r="8192" spans="2:6" x14ac:dyDescent="0.25">
      <c r="B8192" s="176">
        <v>8181</v>
      </c>
      <c r="C8192" s="177"/>
      <c r="D8192" s="178"/>
      <c r="E8192" s="177"/>
      <c r="F8192" s="179"/>
    </row>
    <row r="8193" spans="2:6" x14ac:dyDescent="0.25">
      <c r="B8193" s="172">
        <v>8182</v>
      </c>
      <c r="C8193" s="180"/>
      <c r="D8193" s="181"/>
      <c r="E8193" s="180"/>
      <c r="F8193" s="182"/>
    </row>
    <row r="8194" spans="2:6" x14ac:dyDescent="0.25">
      <c r="B8194" s="176">
        <v>8183</v>
      </c>
      <c r="C8194" s="177"/>
      <c r="D8194" s="178"/>
      <c r="E8194" s="177"/>
      <c r="F8194" s="179"/>
    </row>
    <row r="8195" spans="2:6" x14ac:dyDescent="0.25">
      <c r="B8195" s="172">
        <v>8184</v>
      </c>
      <c r="C8195" s="180"/>
      <c r="D8195" s="181"/>
      <c r="E8195" s="180"/>
      <c r="F8195" s="182"/>
    </row>
    <row r="8196" spans="2:6" x14ac:dyDescent="0.25">
      <c r="B8196" s="176">
        <v>8185</v>
      </c>
      <c r="C8196" s="177"/>
      <c r="D8196" s="178"/>
      <c r="E8196" s="177"/>
      <c r="F8196" s="179"/>
    </row>
    <row r="8197" spans="2:6" x14ac:dyDescent="0.25">
      <c r="B8197" s="172">
        <v>8186</v>
      </c>
      <c r="C8197" s="180"/>
      <c r="D8197" s="181"/>
      <c r="E8197" s="180"/>
      <c r="F8197" s="182"/>
    </row>
    <row r="8198" spans="2:6" x14ac:dyDescent="0.25">
      <c r="B8198" s="176">
        <v>8187</v>
      </c>
      <c r="C8198" s="177"/>
      <c r="D8198" s="178"/>
      <c r="E8198" s="177"/>
      <c r="F8198" s="179"/>
    </row>
    <row r="8199" spans="2:6" x14ac:dyDescent="0.25">
      <c r="B8199" s="172">
        <v>8188</v>
      </c>
      <c r="C8199" s="180"/>
      <c r="D8199" s="181"/>
      <c r="E8199" s="180"/>
      <c r="F8199" s="182"/>
    </row>
    <row r="8200" spans="2:6" x14ac:dyDescent="0.25">
      <c r="B8200" s="176">
        <v>8189</v>
      </c>
      <c r="C8200" s="177"/>
      <c r="D8200" s="178"/>
      <c r="E8200" s="177"/>
      <c r="F8200" s="179"/>
    </row>
    <row r="8201" spans="2:6" x14ac:dyDescent="0.25">
      <c r="B8201" s="172">
        <v>8190</v>
      </c>
      <c r="C8201" s="180"/>
      <c r="D8201" s="181"/>
      <c r="E8201" s="180"/>
      <c r="F8201" s="182"/>
    </row>
    <row r="8202" spans="2:6" x14ac:dyDescent="0.25">
      <c r="B8202" s="176">
        <v>8191</v>
      </c>
      <c r="C8202" s="177"/>
      <c r="D8202" s="178"/>
      <c r="E8202" s="177"/>
      <c r="F8202" s="179"/>
    </row>
    <row r="8203" spans="2:6" x14ac:dyDescent="0.25">
      <c r="B8203" s="172">
        <v>8192</v>
      </c>
      <c r="C8203" s="180"/>
      <c r="D8203" s="181"/>
      <c r="E8203" s="180"/>
      <c r="F8203" s="182"/>
    </row>
    <row r="8204" spans="2:6" x14ac:dyDescent="0.25">
      <c r="B8204" s="176">
        <v>8193</v>
      </c>
      <c r="C8204" s="177"/>
      <c r="D8204" s="178"/>
      <c r="E8204" s="177"/>
      <c r="F8204" s="179"/>
    </row>
    <row r="8205" spans="2:6" x14ac:dyDescent="0.25">
      <c r="B8205" s="172">
        <v>8194</v>
      </c>
      <c r="C8205" s="180"/>
      <c r="D8205" s="181"/>
      <c r="E8205" s="180"/>
      <c r="F8205" s="182"/>
    </row>
    <row r="8206" spans="2:6" x14ac:dyDescent="0.25">
      <c r="B8206" s="176">
        <v>8195</v>
      </c>
      <c r="C8206" s="177"/>
      <c r="D8206" s="178"/>
      <c r="E8206" s="177"/>
      <c r="F8206" s="179"/>
    </row>
    <row r="8207" spans="2:6" x14ac:dyDescent="0.25">
      <c r="B8207" s="172">
        <v>8196</v>
      </c>
      <c r="C8207" s="180"/>
      <c r="D8207" s="181"/>
      <c r="E8207" s="180"/>
      <c r="F8207" s="182"/>
    </row>
    <row r="8208" spans="2:6" x14ac:dyDescent="0.25">
      <c r="B8208" s="176">
        <v>8197</v>
      </c>
      <c r="C8208" s="177"/>
      <c r="D8208" s="178"/>
      <c r="E8208" s="177"/>
      <c r="F8208" s="179"/>
    </row>
    <row r="8209" spans="2:6" x14ac:dyDescent="0.25">
      <c r="B8209" s="172">
        <v>8198</v>
      </c>
      <c r="C8209" s="180"/>
      <c r="D8209" s="181"/>
      <c r="E8209" s="180"/>
      <c r="F8209" s="182"/>
    </row>
    <row r="8210" spans="2:6" x14ac:dyDescent="0.25">
      <c r="B8210" s="176">
        <v>8199</v>
      </c>
      <c r="C8210" s="177"/>
      <c r="D8210" s="178"/>
      <c r="E8210" s="177"/>
      <c r="F8210" s="179"/>
    </row>
    <row r="8211" spans="2:6" x14ac:dyDescent="0.25">
      <c r="B8211" s="172">
        <v>8200</v>
      </c>
      <c r="C8211" s="180"/>
      <c r="D8211" s="181"/>
      <c r="E8211" s="180"/>
      <c r="F8211" s="182"/>
    </row>
    <row r="8212" spans="2:6" x14ac:dyDescent="0.25">
      <c r="B8212" s="176">
        <v>8201</v>
      </c>
      <c r="C8212" s="177"/>
      <c r="D8212" s="178"/>
      <c r="E8212" s="177"/>
      <c r="F8212" s="179"/>
    </row>
    <row r="8213" spans="2:6" x14ac:dyDescent="0.25">
      <c r="B8213" s="172">
        <v>8202</v>
      </c>
      <c r="C8213" s="180"/>
      <c r="D8213" s="181"/>
      <c r="E8213" s="180"/>
      <c r="F8213" s="182"/>
    </row>
    <row r="8214" spans="2:6" x14ac:dyDescent="0.25">
      <c r="B8214" s="176">
        <v>8203</v>
      </c>
      <c r="C8214" s="177"/>
      <c r="D8214" s="178"/>
      <c r="E8214" s="177"/>
      <c r="F8214" s="179"/>
    </row>
    <row r="8215" spans="2:6" x14ac:dyDescent="0.25">
      <c r="B8215" s="172">
        <v>8204</v>
      </c>
      <c r="C8215" s="180"/>
      <c r="D8215" s="181"/>
      <c r="E8215" s="180"/>
      <c r="F8215" s="182"/>
    </row>
    <row r="8216" spans="2:6" x14ac:dyDescent="0.25">
      <c r="B8216" s="176">
        <v>8205</v>
      </c>
      <c r="C8216" s="177"/>
      <c r="D8216" s="178"/>
      <c r="E8216" s="177"/>
      <c r="F8216" s="179"/>
    </row>
    <row r="8217" spans="2:6" x14ac:dyDescent="0.25">
      <c r="B8217" s="172">
        <v>8206</v>
      </c>
      <c r="C8217" s="180"/>
      <c r="D8217" s="181"/>
      <c r="E8217" s="180"/>
      <c r="F8217" s="182"/>
    </row>
    <row r="8218" spans="2:6" x14ac:dyDescent="0.25">
      <c r="B8218" s="176">
        <v>8207</v>
      </c>
      <c r="C8218" s="177"/>
      <c r="D8218" s="178"/>
      <c r="E8218" s="177"/>
      <c r="F8218" s="179"/>
    </row>
    <row r="8219" spans="2:6" x14ac:dyDescent="0.25">
      <c r="B8219" s="172">
        <v>8208</v>
      </c>
      <c r="C8219" s="180"/>
      <c r="D8219" s="181"/>
      <c r="E8219" s="180"/>
      <c r="F8219" s="182"/>
    </row>
    <row r="8220" spans="2:6" x14ac:dyDescent="0.25">
      <c r="B8220" s="176">
        <v>8209</v>
      </c>
      <c r="C8220" s="177"/>
      <c r="D8220" s="178"/>
      <c r="E8220" s="177"/>
      <c r="F8220" s="179"/>
    </row>
    <row r="8221" spans="2:6" x14ac:dyDescent="0.25">
      <c r="B8221" s="172">
        <v>8210</v>
      </c>
      <c r="C8221" s="180"/>
      <c r="D8221" s="181"/>
      <c r="E8221" s="180"/>
      <c r="F8221" s="182"/>
    </row>
    <row r="8222" spans="2:6" x14ac:dyDescent="0.25">
      <c r="B8222" s="176">
        <v>8211</v>
      </c>
      <c r="C8222" s="177"/>
      <c r="D8222" s="178"/>
      <c r="E8222" s="177"/>
      <c r="F8222" s="179"/>
    </row>
    <row r="8223" spans="2:6" x14ac:dyDescent="0.25">
      <c r="B8223" s="172">
        <v>8212</v>
      </c>
      <c r="C8223" s="180"/>
      <c r="D8223" s="181"/>
      <c r="E8223" s="180"/>
      <c r="F8223" s="182"/>
    </row>
    <row r="8224" spans="2:6" x14ac:dyDescent="0.25">
      <c r="B8224" s="176">
        <v>8213</v>
      </c>
      <c r="C8224" s="177"/>
      <c r="D8224" s="178"/>
      <c r="E8224" s="177"/>
      <c r="F8224" s="179"/>
    </row>
    <row r="8225" spans="2:6" x14ac:dyDescent="0.25">
      <c r="B8225" s="172">
        <v>8214</v>
      </c>
      <c r="C8225" s="180"/>
      <c r="D8225" s="181"/>
      <c r="E8225" s="180"/>
      <c r="F8225" s="182"/>
    </row>
    <row r="8226" spans="2:6" x14ac:dyDescent="0.25">
      <c r="B8226" s="176">
        <v>8215</v>
      </c>
      <c r="C8226" s="177"/>
      <c r="D8226" s="178"/>
      <c r="E8226" s="177"/>
      <c r="F8226" s="179"/>
    </row>
    <row r="8227" spans="2:6" x14ac:dyDescent="0.25">
      <c r="B8227" s="172">
        <v>8216</v>
      </c>
      <c r="C8227" s="180"/>
      <c r="D8227" s="181"/>
      <c r="E8227" s="180"/>
      <c r="F8227" s="182"/>
    </row>
    <row r="8228" spans="2:6" x14ac:dyDescent="0.25">
      <c r="B8228" s="176">
        <v>8217</v>
      </c>
      <c r="C8228" s="177"/>
      <c r="D8228" s="178"/>
      <c r="E8228" s="177"/>
      <c r="F8228" s="179"/>
    </row>
    <row r="8229" spans="2:6" x14ac:dyDescent="0.25">
      <c r="B8229" s="172">
        <v>8218</v>
      </c>
      <c r="C8229" s="180"/>
      <c r="D8229" s="181"/>
      <c r="E8229" s="180"/>
      <c r="F8229" s="182"/>
    </row>
    <row r="8230" spans="2:6" x14ac:dyDescent="0.25">
      <c r="B8230" s="176">
        <v>8219</v>
      </c>
      <c r="C8230" s="177"/>
      <c r="D8230" s="178"/>
      <c r="E8230" s="177"/>
      <c r="F8230" s="179"/>
    </row>
    <row r="8231" spans="2:6" x14ac:dyDescent="0.25">
      <c r="B8231" s="172">
        <v>8220</v>
      </c>
      <c r="C8231" s="180"/>
      <c r="D8231" s="181"/>
      <c r="E8231" s="180"/>
      <c r="F8231" s="182"/>
    </row>
    <row r="8232" spans="2:6" x14ac:dyDescent="0.25">
      <c r="B8232" s="176">
        <v>8221</v>
      </c>
      <c r="C8232" s="177"/>
      <c r="D8232" s="178"/>
      <c r="E8232" s="177"/>
      <c r="F8232" s="179"/>
    </row>
    <row r="8233" spans="2:6" x14ac:dyDescent="0.25">
      <c r="B8233" s="172">
        <v>8222</v>
      </c>
      <c r="C8233" s="180"/>
      <c r="D8233" s="181"/>
      <c r="E8233" s="180"/>
      <c r="F8233" s="182"/>
    </row>
    <row r="8234" spans="2:6" x14ac:dyDescent="0.25">
      <c r="B8234" s="176">
        <v>8223</v>
      </c>
      <c r="C8234" s="177"/>
      <c r="D8234" s="178"/>
      <c r="E8234" s="177"/>
      <c r="F8234" s="179"/>
    </row>
    <row r="8235" spans="2:6" x14ac:dyDescent="0.25">
      <c r="B8235" s="172">
        <v>8224</v>
      </c>
      <c r="C8235" s="180"/>
      <c r="D8235" s="181"/>
      <c r="E8235" s="180"/>
      <c r="F8235" s="182"/>
    </row>
    <row r="8236" spans="2:6" x14ac:dyDescent="0.25">
      <c r="B8236" s="176">
        <v>8225</v>
      </c>
      <c r="C8236" s="177"/>
      <c r="D8236" s="178"/>
      <c r="E8236" s="177"/>
      <c r="F8236" s="179"/>
    </row>
    <row r="8237" spans="2:6" x14ac:dyDescent="0.25">
      <c r="B8237" s="172">
        <v>8226</v>
      </c>
      <c r="C8237" s="180"/>
      <c r="D8237" s="181"/>
      <c r="E8237" s="180"/>
      <c r="F8237" s="182"/>
    </row>
    <row r="8238" spans="2:6" x14ac:dyDescent="0.25">
      <c r="B8238" s="176">
        <v>8227</v>
      </c>
      <c r="C8238" s="177"/>
      <c r="D8238" s="178"/>
      <c r="E8238" s="177"/>
      <c r="F8238" s="179"/>
    </row>
    <row r="8239" spans="2:6" x14ac:dyDescent="0.25">
      <c r="B8239" s="172">
        <v>8228</v>
      </c>
      <c r="C8239" s="180"/>
      <c r="D8239" s="181"/>
      <c r="E8239" s="180"/>
      <c r="F8239" s="182"/>
    </row>
    <row r="8240" spans="2:6" x14ac:dyDescent="0.25">
      <c r="B8240" s="176">
        <v>8229</v>
      </c>
      <c r="C8240" s="177"/>
      <c r="D8240" s="178"/>
      <c r="E8240" s="177"/>
      <c r="F8240" s="179"/>
    </row>
    <row r="8241" spans="2:6" x14ac:dyDescent="0.25">
      <c r="B8241" s="172">
        <v>8230</v>
      </c>
      <c r="C8241" s="180"/>
      <c r="D8241" s="181"/>
      <c r="E8241" s="180"/>
      <c r="F8241" s="182"/>
    </row>
    <row r="8242" spans="2:6" x14ac:dyDescent="0.25">
      <c r="B8242" s="176">
        <v>8231</v>
      </c>
      <c r="C8242" s="177"/>
      <c r="D8242" s="178"/>
      <c r="E8242" s="177"/>
      <c r="F8242" s="179"/>
    </row>
    <row r="8243" spans="2:6" x14ac:dyDescent="0.25">
      <c r="B8243" s="172">
        <v>8232</v>
      </c>
      <c r="C8243" s="180"/>
      <c r="D8243" s="181"/>
      <c r="E8243" s="180"/>
      <c r="F8243" s="182"/>
    </row>
    <row r="8244" spans="2:6" x14ac:dyDescent="0.25">
      <c r="B8244" s="176">
        <v>8233</v>
      </c>
      <c r="C8244" s="177"/>
      <c r="D8244" s="178"/>
      <c r="E8244" s="177"/>
      <c r="F8244" s="179"/>
    </row>
    <row r="8245" spans="2:6" x14ac:dyDescent="0.25">
      <c r="B8245" s="172">
        <v>8234</v>
      </c>
      <c r="C8245" s="180"/>
      <c r="D8245" s="181"/>
      <c r="E8245" s="180"/>
      <c r="F8245" s="182"/>
    </row>
    <row r="8246" spans="2:6" x14ac:dyDescent="0.25">
      <c r="B8246" s="176">
        <v>8235</v>
      </c>
      <c r="C8246" s="177"/>
      <c r="D8246" s="178"/>
      <c r="E8246" s="177"/>
      <c r="F8246" s="179"/>
    </row>
    <row r="8247" spans="2:6" x14ac:dyDescent="0.25">
      <c r="B8247" s="172">
        <v>8236</v>
      </c>
      <c r="C8247" s="180"/>
      <c r="D8247" s="181"/>
      <c r="E8247" s="180"/>
      <c r="F8247" s="182"/>
    </row>
    <row r="8248" spans="2:6" x14ac:dyDescent="0.25">
      <c r="B8248" s="176">
        <v>8237</v>
      </c>
      <c r="C8248" s="177"/>
      <c r="D8248" s="178"/>
      <c r="E8248" s="177"/>
      <c r="F8248" s="179"/>
    </row>
    <row r="8249" spans="2:6" x14ac:dyDescent="0.25">
      <c r="B8249" s="172">
        <v>8238</v>
      </c>
      <c r="C8249" s="180"/>
      <c r="D8249" s="181"/>
      <c r="E8249" s="180"/>
      <c r="F8249" s="182"/>
    </row>
    <row r="8250" spans="2:6" x14ac:dyDescent="0.25">
      <c r="B8250" s="176">
        <v>8239</v>
      </c>
      <c r="C8250" s="177"/>
      <c r="D8250" s="178"/>
      <c r="E8250" s="177"/>
      <c r="F8250" s="179"/>
    </row>
    <row r="8251" spans="2:6" x14ac:dyDescent="0.25">
      <c r="B8251" s="172">
        <v>8240</v>
      </c>
      <c r="C8251" s="180"/>
      <c r="D8251" s="181"/>
      <c r="E8251" s="180"/>
      <c r="F8251" s="182"/>
    </row>
    <row r="8252" spans="2:6" x14ac:dyDescent="0.25">
      <c r="B8252" s="176">
        <v>8241</v>
      </c>
      <c r="C8252" s="177"/>
      <c r="D8252" s="178"/>
      <c r="E8252" s="177"/>
      <c r="F8252" s="179"/>
    </row>
    <row r="8253" spans="2:6" x14ac:dyDescent="0.25">
      <c r="B8253" s="172">
        <v>8242</v>
      </c>
      <c r="C8253" s="180"/>
      <c r="D8253" s="181"/>
      <c r="E8253" s="180"/>
      <c r="F8253" s="182"/>
    </row>
    <row r="8254" spans="2:6" x14ac:dyDescent="0.25">
      <c r="B8254" s="176">
        <v>8243</v>
      </c>
      <c r="C8254" s="177"/>
      <c r="D8254" s="178"/>
      <c r="E8254" s="177"/>
      <c r="F8254" s="179"/>
    </row>
    <row r="8255" spans="2:6" x14ac:dyDescent="0.25">
      <c r="B8255" s="172">
        <v>8244</v>
      </c>
      <c r="C8255" s="180"/>
      <c r="D8255" s="181"/>
      <c r="E8255" s="180"/>
      <c r="F8255" s="182"/>
    </row>
    <row r="8256" spans="2:6" x14ac:dyDescent="0.25">
      <c r="B8256" s="176">
        <v>8245</v>
      </c>
      <c r="C8256" s="177"/>
      <c r="D8256" s="178"/>
      <c r="E8256" s="177"/>
      <c r="F8256" s="179"/>
    </row>
    <row r="8257" spans="2:6" x14ac:dyDescent="0.25">
      <c r="B8257" s="172">
        <v>8246</v>
      </c>
      <c r="C8257" s="180"/>
      <c r="D8257" s="181"/>
      <c r="E8257" s="180"/>
      <c r="F8257" s="182"/>
    </row>
    <row r="8258" spans="2:6" x14ac:dyDescent="0.25">
      <c r="B8258" s="176">
        <v>8247</v>
      </c>
      <c r="C8258" s="177"/>
      <c r="D8258" s="178"/>
      <c r="E8258" s="177"/>
      <c r="F8258" s="179"/>
    </row>
    <row r="8259" spans="2:6" x14ac:dyDescent="0.25">
      <c r="B8259" s="172">
        <v>8248</v>
      </c>
      <c r="C8259" s="180"/>
      <c r="D8259" s="181"/>
      <c r="E8259" s="180"/>
      <c r="F8259" s="182"/>
    </row>
    <row r="8260" spans="2:6" x14ac:dyDescent="0.25">
      <c r="B8260" s="176">
        <v>8249</v>
      </c>
      <c r="C8260" s="177"/>
      <c r="D8260" s="178"/>
      <c r="E8260" s="177"/>
      <c r="F8260" s="179"/>
    </row>
    <row r="8261" spans="2:6" x14ac:dyDescent="0.25">
      <c r="B8261" s="172">
        <v>8250</v>
      </c>
      <c r="C8261" s="180"/>
      <c r="D8261" s="181"/>
      <c r="E8261" s="180"/>
      <c r="F8261" s="182"/>
    </row>
    <row r="8262" spans="2:6" x14ac:dyDescent="0.25">
      <c r="B8262" s="176">
        <v>8251</v>
      </c>
      <c r="C8262" s="177"/>
      <c r="D8262" s="178"/>
      <c r="E8262" s="177"/>
      <c r="F8262" s="179"/>
    </row>
    <row r="8263" spans="2:6" x14ac:dyDescent="0.25">
      <c r="B8263" s="172">
        <v>8252</v>
      </c>
      <c r="C8263" s="180"/>
      <c r="D8263" s="181"/>
      <c r="E8263" s="180"/>
      <c r="F8263" s="182"/>
    </row>
    <row r="8264" spans="2:6" x14ac:dyDescent="0.25">
      <c r="B8264" s="176">
        <v>8253</v>
      </c>
      <c r="C8264" s="177"/>
      <c r="D8264" s="178"/>
      <c r="E8264" s="177"/>
      <c r="F8264" s="179"/>
    </row>
    <row r="8265" spans="2:6" x14ac:dyDescent="0.25">
      <c r="B8265" s="172">
        <v>8254</v>
      </c>
      <c r="C8265" s="180"/>
      <c r="D8265" s="181"/>
      <c r="E8265" s="180"/>
      <c r="F8265" s="182"/>
    </row>
    <row r="8266" spans="2:6" x14ac:dyDescent="0.25">
      <c r="B8266" s="176">
        <v>8255</v>
      </c>
      <c r="C8266" s="177"/>
      <c r="D8266" s="178"/>
      <c r="E8266" s="177"/>
      <c r="F8266" s="179"/>
    </row>
    <row r="8267" spans="2:6" x14ac:dyDescent="0.25">
      <c r="B8267" s="172">
        <v>8256</v>
      </c>
      <c r="C8267" s="180"/>
      <c r="D8267" s="181"/>
      <c r="E8267" s="180"/>
      <c r="F8267" s="182"/>
    </row>
    <row r="8268" spans="2:6" x14ac:dyDescent="0.25">
      <c r="B8268" s="176">
        <v>8257</v>
      </c>
      <c r="C8268" s="177"/>
      <c r="D8268" s="178"/>
      <c r="E8268" s="177"/>
      <c r="F8268" s="179"/>
    </row>
    <row r="8269" spans="2:6" x14ac:dyDescent="0.25">
      <c r="B8269" s="172">
        <v>8258</v>
      </c>
      <c r="C8269" s="180"/>
      <c r="D8269" s="181"/>
      <c r="E8269" s="180"/>
      <c r="F8269" s="182"/>
    </row>
    <row r="8270" spans="2:6" x14ac:dyDescent="0.25">
      <c r="B8270" s="176">
        <v>8259</v>
      </c>
      <c r="C8270" s="177"/>
      <c r="D8270" s="178"/>
      <c r="E8270" s="177"/>
      <c r="F8270" s="179"/>
    </row>
    <row r="8271" spans="2:6" x14ac:dyDescent="0.25">
      <c r="B8271" s="172">
        <v>8260</v>
      </c>
      <c r="C8271" s="180"/>
      <c r="D8271" s="181"/>
      <c r="E8271" s="180"/>
      <c r="F8271" s="182"/>
    </row>
    <row r="8272" spans="2:6" x14ac:dyDescent="0.25">
      <c r="B8272" s="176">
        <v>8261</v>
      </c>
      <c r="C8272" s="177"/>
      <c r="D8272" s="178"/>
      <c r="E8272" s="177"/>
      <c r="F8272" s="179"/>
    </row>
    <row r="8273" spans="2:6" x14ac:dyDescent="0.25">
      <c r="B8273" s="172">
        <v>8262</v>
      </c>
      <c r="C8273" s="180"/>
      <c r="D8273" s="181"/>
      <c r="E8273" s="180"/>
      <c r="F8273" s="182"/>
    </row>
    <row r="8274" spans="2:6" x14ac:dyDescent="0.25">
      <c r="B8274" s="176">
        <v>8263</v>
      </c>
      <c r="C8274" s="177"/>
      <c r="D8274" s="178"/>
      <c r="E8274" s="177"/>
      <c r="F8274" s="179"/>
    </row>
    <row r="8275" spans="2:6" x14ac:dyDescent="0.25">
      <c r="B8275" s="172">
        <v>8264</v>
      </c>
      <c r="C8275" s="180"/>
      <c r="D8275" s="181"/>
      <c r="E8275" s="180"/>
      <c r="F8275" s="182"/>
    </row>
    <row r="8276" spans="2:6" x14ac:dyDescent="0.25">
      <c r="B8276" s="176">
        <v>8265</v>
      </c>
      <c r="C8276" s="177"/>
      <c r="D8276" s="178"/>
      <c r="E8276" s="177"/>
      <c r="F8276" s="179"/>
    </row>
    <row r="8277" spans="2:6" x14ac:dyDescent="0.25">
      <c r="B8277" s="172">
        <v>8266</v>
      </c>
      <c r="C8277" s="180"/>
      <c r="D8277" s="181"/>
      <c r="E8277" s="180"/>
      <c r="F8277" s="182"/>
    </row>
    <row r="8278" spans="2:6" x14ac:dyDescent="0.25">
      <c r="B8278" s="176">
        <v>8267</v>
      </c>
      <c r="C8278" s="177"/>
      <c r="D8278" s="178"/>
      <c r="E8278" s="177"/>
      <c r="F8278" s="179"/>
    </row>
    <row r="8279" spans="2:6" x14ac:dyDescent="0.25">
      <c r="B8279" s="172">
        <v>8268</v>
      </c>
      <c r="C8279" s="180"/>
      <c r="D8279" s="181"/>
      <c r="E8279" s="180"/>
      <c r="F8279" s="182"/>
    </row>
    <row r="8280" spans="2:6" x14ac:dyDescent="0.25">
      <c r="B8280" s="176">
        <v>8269</v>
      </c>
      <c r="C8280" s="177"/>
      <c r="D8280" s="178"/>
      <c r="E8280" s="177"/>
      <c r="F8280" s="179"/>
    </row>
    <row r="8281" spans="2:6" x14ac:dyDescent="0.25">
      <c r="B8281" s="172">
        <v>8270</v>
      </c>
      <c r="C8281" s="180"/>
      <c r="D8281" s="181"/>
      <c r="E8281" s="180"/>
      <c r="F8281" s="182"/>
    </row>
    <row r="8282" spans="2:6" x14ac:dyDescent="0.25">
      <c r="B8282" s="176">
        <v>8271</v>
      </c>
      <c r="C8282" s="177"/>
      <c r="D8282" s="178"/>
      <c r="E8282" s="177"/>
      <c r="F8282" s="179"/>
    </row>
    <row r="8283" spans="2:6" x14ac:dyDescent="0.25">
      <c r="B8283" s="172">
        <v>8272</v>
      </c>
      <c r="C8283" s="180"/>
      <c r="D8283" s="181"/>
      <c r="E8283" s="180"/>
      <c r="F8283" s="182"/>
    </row>
    <row r="8284" spans="2:6" x14ac:dyDescent="0.25">
      <c r="B8284" s="176">
        <v>8273</v>
      </c>
      <c r="C8284" s="177"/>
      <c r="D8284" s="178"/>
      <c r="E8284" s="177"/>
      <c r="F8284" s="179"/>
    </row>
    <row r="8285" spans="2:6" x14ac:dyDescent="0.25">
      <c r="B8285" s="172">
        <v>8274</v>
      </c>
      <c r="C8285" s="180"/>
      <c r="D8285" s="181"/>
      <c r="E8285" s="180"/>
      <c r="F8285" s="182"/>
    </row>
    <row r="8286" spans="2:6" x14ac:dyDescent="0.25">
      <c r="B8286" s="176">
        <v>8275</v>
      </c>
      <c r="C8286" s="177"/>
      <c r="D8286" s="178"/>
      <c r="E8286" s="177"/>
      <c r="F8286" s="179"/>
    </row>
    <row r="8287" spans="2:6" x14ac:dyDescent="0.25">
      <c r="B8287" s="172">
        <v>8276</v>
      </c>
      <c r="C8287" s="180"/>
      <c r="D8287" s="181"/>
      <c r="E8287" s="180"/>
      <c r="F8287" s="182"/>
    </row>
    <row r="8288" spans="2:6" x14ac:dyDescent="0.25">
      <c r="B8288" s="176">
        <v>8277</v>
      </c>
      <c r="C8288" s="177"/>
      <c r="D8288" s="178"/>
      <c r="E8288" s="177"/>
      <c r="F8288" s="179"/>
    </row>
    <row r="8289" spans="2:6" x14ac:dyDescent="0.25">
      <c r="B8289" s="172">
        <v>8278</v>
      </c>
      <c r="C8289" s="180"/>
      <c r="D8289" s="181"/>
      <c r="E8289" s="180"/>
      <c r="F8289" s="182"/>
    </row>
    <row r="8290" spans="2:6" x14ac:dyDescent="0.25">
      <c r="B8290" s="176">
        <v>8279</v>
      </c>
      <c r="C8290" s="177"/>
      <c r="D8290" s="178"/>
      <c r="E8290" s="177"/>
      <c r="F8290" s="179"/>
    </row>
    <row r="8291" spans="2:6" x14ac:dyDescent="0.25">
      <c r="B8291" s="172">
        <v>8280</v>
      </c>
      <c r="C8291" s="180"/>
      <c r="D8291" s="181"/>
      <c r="E8291" s="180"/>
      <c r="F8291" s="182"/>
    </row>
    <row r="8292" spans="2:6" x14ac:dyDescent="0.25">
      <c r="B8292" s="176">
        <v>8281</v>
      </c>
      <c r="C8292" s="177"/>
      <c r="D8292" s="178"/>
      <c r="E8292" s="177"/>
      <c r="F8292" s="179"/>
    </row>
    <row r="8293" spans="2:6" x14ac:dyDescent="0.25">
      <c r="B8293" s="172">
        <v>8282</v>
      </c>
      <c r="C8293" s="180"/>
      <c r="D8293" s="181"/>
      <c r="E8293" s="180"/>
      <c r="F8293" s="182"/>
    </row>
    <row r="8294" spans="2:6" x14ac:dyDescent="0.25">
      <c r="B8294" s="176">
        <v>8283</v>
      </c>
      <c r="C8294" s="177"/>
      <c r="D8294" s="178"/>
      <c r="E8294" s="177"/>
      <c r="F8294" s="179"/>
    </row>
    <row r="8295" spans="2:6" x14ac:dyDescent="0.25">
      <c r="B8295" s="172">
        <v>8284</v>
      </c>
      <c r="C8295" s="180"/>
      <c r="D8295" s="181"/>
      <c r="E8295" s="180"/>
      <c r="F8295" s="182"/>
    </row>
    <row r="8296" spans="2:6" x14ac:dyDescent="0.25">
      <c r="B8296" s="176">
        <v>8285</v>
      </c>
      <c r="C8296" s="177"/>
      <c r="D8296" s="178"/>
      <c r="E8296" s="177"/>
      <c r="F8296" s="179"/>
    </row>
    <row r="8297" spans="2:6" x14ac:dyDescent="0.25">
      <c r="B8297" s="172">
        <v>8286</v>
      </c>
      <c r="C8297" s="180"/>
      <c r="D8297" s="181"/>
      <c r="E8297" s="180"/>
      <c r="F8297" s="182"/>
    </row>
    <row r="8298" spans="2:6" x14ac:dyDescent="0.25">
      <c r="B8298" s="176">
        <v>8287</v>
      </c>
      <c r="C8298" s="177"/>
      <c r="D8298" s="178"/>
      <c r="E8298" s="177"/>
      <c r="F8298" s="179"/>
    </row>
    <row r="8299" spans="2:6" x14ac:dyDescent="0.25">
      <c r="B8299" s="172">
        <v>8288</v>
      </c>
      <c r="C8299" s="180"/>
      <c r="D8299" s="181"/>
      <c r="E8299" s="180"/>
      <c r="F8299" s="182"/>
    </row>
    <row r="8300" spans="2:6" x14ac:dyDescent="0.25">
      <c r="B8300" s="176">
        <v>8289</v>
      </c>
      <c r="C8300" s="177"/>
      <c r="D8300" s="178"/>
      <c r="E8300" s="177"/>
      <c r="F8300" s="179"/>
    </row>
    <row r="8301" spans="2:6" x14ac:dyDescent="0.25">
      <c r="B8301" s="172">
        <v>8290</v>
      </c>
      <c r="C8301" s="180"/>
      <c r="D8301" s="181"/>
      <c r="E8301" s="180"/>
      <c r="F8301" s="182"/>
    </row>
    <row r="8302" spans="2:6" x14ac:dyDescent="0.25">
      <c r="B8302" s="176">
        <v>8291</v>
      </c>
      <c r="C8302" s="177"/>
      <c r="D8302" s="178"/>
      <c r="E8302" s="177"/>
      <c r="F8302" s="179"/>
    </row>
    <row r="8303" spans="2:6" x14ac:dyDescent="0.25">
      <c r="B8303" s="172">
        <v>8292</v>
      </c>
      <c r="C8303" s="180"/>
      <c r="D8303" s="181"/>
      <c r="E8303" s="180"/>
      <c r="F8303" s="182"/>
    </row>
    <row r="8304" spans="2:6" x14ac:dyDescent="0.25">
      <c r="B8304" s="176">
        <v>8293</v>
      </c>
      <c r="C8304" s="177"/>
      <c r="D8304" s="178"/>
      <c r="E8304" s="177"/>
      <c r="F8304" s="179"/>
    </row>
    <row r="8305" spans="2:6" x14ac:dyDescent="0.25">
      <c r="B8305" s="172">
        <v>8294</v>
      </c>
      <c r="C8305" s="180"/>
      <c r="D8305" s="181"/>
      <c r="E8305" s="180"/>
      <c r="F8305" s="182"/>
    </row>
    <row r="8306" spans="2:6" x14ac:dyDescent="0.25">
      <c r="B8306" s="176">
        <v>8295</v>
      </c>
      <c r="C8306" s="177"/>
      <c r="D8306" s="178"/>
      <c r="E8306" s="177"/>
      <c r="F8306" s="179"/>
    </row>
    <row r="8307" spans="2:6" x14ac:dyDescent="0.25">
      <c r="B8307" s="172">
        <v>8296</v>
      </c>
      <c r="C8307" s="180"/>
      <c r="D8307" s="181"/>
      <c r="E8307" s="180"/>
      <c r="F8307" s="182"/>
    </row>
    <row r="8308" spans="2:6" x14ac:dyDescent="0.25">
      <c r="B8308" s="176">
        <v>8297</v>
      </c>
      <c r="C8308" s="177"/>
      <c r="D8308" s="178"/>
      <c r="E8308" s="177"/>
      <c r="F8308" s="179"/>
    </row>
    <row r="8309" spans="2:6" x14ac:dyDescent="0.25">
      <c r="B8309" s="172">
        <v>8298</v>
      </c>
      <c r="C8309" s="180"/>
      <c r="D8309" s="181"/>
      <c r="E8309" s="180"/>
      <c r="F8309" s="182"/>
    </row>
    <row r="8310" spans="2:6" x14ac:dyDescent="0.25">
      <c r="B8310" s="176">
        <v>8299</v>
      </c>
      <c r="C8310" s="177"/>
      <c r="D8310" s="178"/>
      <c r="E8310" s="177"/>
      <c r="F8310" s="179"/>
    </row>
    <row r="8311" spans="2:6" x14ac:dyDescent="0.25">
      <c r="B8311" s="172">
        <v>8300</v>
      </c>
      <c r="C8311" s="180"/>
      <c r="D8311" s="181"/>
      <c r="E8311" s="180"/>
      <c r="F8311" s="182"/>
    </row>
    <row r="8312" spans="2:6" x14ac:dyDescent="0.25">
      <c r="B8312" s="176">
        <v>8301</v>
      </c>
      <c r="C8312" s="177"/>
      <c r="D8312" s="178"/>
      <c r="E8312" s="177"/>
      <c r="F8312" s="179"/>
    </row>
    <row r="8313" spans="2:6" x14ac:dyDescent="0.25">
      <c r="B8313" s="172">
        <v>8302</v>
      </c>
      <c r="C8313" s="180"/>
      <c r="D8313" s="181"/>
      <c r="E8313" s="180"/>
      <c r="F8313" s="182"/>
    </row>
    <row r="8314" spans="2:6" x14ac:dyDescent="0.25">
      <c r="B8314" s="176">
        <v>8303</v>
      </c>
      <c r="C8314" s="177"/>
      <c r="D8314" s="178"/>
      <c r="E8314" s="177"/>
      <c r="F8314" s="179"/>
    </row>
    <row r="8315" spans="2:6" x14ac:dyDescent="0.25">
      <c r="B8315" s="172">
        <v>8304</v>
      </c>
      <c r="C8315" s="180"/>
      <c r="D8315" s="181"/>
      <c r="E8315" s="180"/>
      <c r="F8315" s="182"/>
    </row>
    <row r="8316" spans="2:6" x14ac:dyDescent="0.25">
      <c r="B8316" s="176">
        <v>8305</v>
      </c>
      <c r="C8316" s="177"/>
      <c r="D8316" s="178"/>
      <c r="E8316" s="177"/>
      <c r="F8316" s="179"/>
    </row>
    <row r="8317" spans="2:6" x14ac:dyDescent="0.25">
      <c r="B8317" s="172">
        <v>8306</v>
      </c>
      <c r="C8317" s="180"/>
      <c r="D8317" s="181"/>
      <c r="E8317" s="180"/>
      <c r="F8317" s="182"/>
    </row>
    <row r="8318" spans="2:6" x14ac:dyDescent="0.25">
      <c r="B8318" s="176">
        <v>8307</v>
      </c>
      <c r="C8318" s="177"/>
      <c r="D8318" s="178"/>
      <c r="E8318" s="177"/>
      <c r="F8318" s="179"/>
    </row>
    <row r="8319" spans="2:6" x14ac:dyDescent="0.25">
      <c r="B8319" s="172">
        <v>8308</v>
      </c>
      <c r="C8319" s="180"/>
      <c r="D8319" s="181"/>
      <c r="E8319" s="180"/>
      <c r="F8319" s="182"/>
    </row>
    <row r="8320" spans="2:6" x14ac:dyDescent="0.25">
      <c r="B8320" s="176">
        <v>8309</v>
      </c>
      <c r="C8320" s="177"/>
      <c r="D8320" s="178"/>
      <c r="E8320" s="177"/>
      <c r="F8320" s="179"/>
    </row>
    <row r="8321" spans="2:6" x14ac:dyDescent="0.25">
      <c r="B8321" s="172">
        <v>8310</v>
      </c>
      <c r="C8321" s="180"/>
      <c r="D8321" s="181"/>
      <c r="E8321" s="180"/>
      <c r="F8321" s="182"/>
    </row>
    <row r="8322" spans="2:6" x14ac:dyDescent="0.25">
      <c r="B8322" s="176">
        <v>8311</v>
      </c>
      <c r="C8322" s="177"/>
      <c r="D8322" s="178"/>
      <c r="E8322" s="177"/>
      <c r="F8322" s="179"/>
    </row>
    <row r="8323" spans="2:6" x14ac:dyDescent="0.25">
      <c r="B8323" s="172">
        <v>8312</v>
      </c>
      <c r="C8323" s="180"/>
      <c r="D8323" s="181"/>
      <c r="E8323" s="180"/>
      <c r="F8323" s="182"/>
    </row>
    <row r="8324" spans="2:6" x14ac:dyDescent="0.25">
      <c r="B8324" s="176">
        <v>8313</v>
      </c>
      <c r="C8324" s="177"/>
      <c r="D8324" s="178"/>
      <c r="E8324" s="177"/>
      <c r="F8324" s="179"/>
    </row>
    <row r="8325" spans="2:6" x14ac:dyDescent="0.25">
      <c r="B8325" s="172">
        <v>8314</v>
      </c>
      <c r="C8325" s="180"/>
      <c r="D8325" s="181"/>
      <c r="E8325" s="180"/>
      <c r="F8325" s="182"/>
    </row>
    <row r="8326" spans="2:6" x14ac:dyDescent="0.25">
      <c r="B8326" s="176">
        <v>8315</v>
      </c>
      <c r="C8326" s="177"/>
      <c r="D8326" s="178"/>
      <c r="E8326" s="177"/>
      <c r="F8326" s="179"/>
    </row>
    <row r="8327" spans="2:6" x14ac:dyDescent="0.25">
      <c r="B8327" s="172">
        <v>8316</v>
      </c>
      <c r="C8327" s="180"/>
      <c r="D8327" s="181"/>
      <c r="E8327" s="180"/>
      <c r="F8327" s="182"/>
    </row>
    <row r="8328" spans="2:6" x14ac:dyDescent="0.25">
      <c r="B8328" s="176">
        <v>8317</v>
      </c>
      <c r="C8328" s="177"/>
      <c r="D8328" s="178"/>
      <c r="E8328" s="177"/>
      <c r="F8328" s="179"/>
    </row>
    <row r="8329" spans="2:6" x14ac:dyDescent="0.25">
      <c r="B8329" s="172">
        <v>8318</v>
      </c>
      <c r="C8329" s="180"/>
      <c r="D8329" s="181"/>
      <c r="E8329" s="180"/>
      <c r="F8329" s="182"/>
    </row>
    <row r="8330" spans="2:6" x14ac:dyDescent="0.25">
      <c r="B8330" s="176">
        <v>8319</v>
      </c>
      <c r="C8330" s="177"/>
      <c r="D8330" s="178"/>
      <c r="E8330" s="177"/>
      <c r="F8330" s="179"/>
    </row>
    <row r="8331" spans="2:6" x14ac:dyDescent="0.25">
      <c r="B8331" s="172">
        <v>8320</v>
      </c>
      <c r="C8331" s="180"/>
      <c r="D8331" s="181"/>
      <c r="E8331" s="180"/>
      <c r="F8331" s="182"/>
    </row>
    <row r="8332" spans="2:6" x14ac:dyDescent="0.25">
      <c r="B8332" s="176">
        <v>8321</v>
      </c>
      <c r="C8332" s="177"/>
      <c r="D8332" s="178"/>
      <c r="E8332" s="177"/>
      <c r="F8332" s="179"/>
    </row>
    <row r="8333" spans="2:6" x14ac:dyDescent="0.25">
      <c r="B8333" s="172">
        <v>8322</v>
      </c>
      <c r="C8333" s="180"/>
      <c r="D8333" s="181"/>
      <c r="E8333" s="180"/>
      <c r="F8333" s="182"/>
    </row>
    <row r="8334" spans="2:6" x14ac:dyDescent="0.25">
      <c r="B8334" s="176">
        <v>8323</v>
      </c>
      <c r="C8334" s="177"/>
      <c r="D8334" s="178"/>
      <c r="E8334" s="177"/>
      <c r="F8334" s="179"/>
    </row>
    <row r="8335" spans="2:6" x14ac:dyDescent="0.25">
      <c r="B8335" s="172">
        <v>8324</v>
      </c>
      <c r="C8335" s="180"/>
      <c r="D8335" s="181"/>
      <c r="E8335" s="180"/>
      <c r="F8335" s="182"/>
    </row>
    <row r="8336" spans="2:6" x14ac:dyDescent="0.25">
      <c r="B8336" s="176">
        <v>8325</v>
      </c>
      <c r="C8336" s="177"/>
      <c r="D8336" s="178"/>
      <c r="E8336" s="177"/>
      <c r="F8336" s="179"/>
    </row>
    <row r="8337" spans="2:6" x14ac:dyDescent="0.25">
      <c r="B8337" s="172">
        <v>8326</v>
      </c>
      <c r="C8337" s="180"/>
      <c r="D8337" s="181"/>
      <c r="E8337" s="180"/>
      <c r="F8337" s="182"/>
    </row>
    <row r="8338" spans="2:6" x14ac:dyDescent="0.25">
      <c r="B8338" s="176">
        <v>8327</v>
      </c>
      <c r="C8338" s="177"/>
      <c r="D8338" s="178"/>
      <c r="E8338" s="177"/>
      <c r="F8338" s="179"/>
    </row>
    <row r="8339" spans="2:6" x14ac:dyDescent="0.25">
      <c r="B8339" s="172">
        <v>8328</v>
      </c>
      <c r="C8339" s="180"/>
      <c r="D8339" s="181"/>
      <c r="E8339" s="180"/>
      <c r="F8339" s="182"/>
    </row>
    <row r="8340" spans="2:6" x14ac:dyDescent="0.25">
      <c r="B8340" s="176">
        <v>8329</v>
      </c>
      <c r="C8340" s="177"/>
      <c r="D8340" s="178"/>
      <c r="E8340" s="177"/>
      <c r="F8340" s="179"/>
    </row>
    <row r="8341" spans="2:6" x14ac:dyDescent="0.25">
      <c r="B8341" s="172">
        <v>8330</v>
      </c>
      <c r="C8341" s="180"/>
      <c r="D8341" s="181"/>
      <c r="E8341" s="180"/>
      <c r="F8341" s="182"/>
    </row>
    <row r="8342" spans="2:6" x14ac:dyDescent="0.25">
      <c r="B8342" s="176">
        <v>8331</v>
      </c>
      <c r="C8342" s="177"/>
      <c r="D8342" s="178"/>
      <c r="E8342" s="177"/>
      <c r="F8342" s="179"/>
    </row>
    <row r="8343" spans="2:6" x14ac:dyDescent="0.25">
      <c r="B8343" s="172">
        <v>8332</v>
      </c>
      <c r="C8343" s="180"/>
      <c r="D8343" s="181"/>
      <c r="E8343" s="180"/>
      <c r="F8343" s="182"/>
    </row>
    <row r="8344" spans="2:6" x14ac:dyDescent="0.25">
      <c r="B8344" s="176">
        <v>8333</v>
      </c>
      <c r="C8344" s="177"/>
      <c r="D8344" s="178"/>
      <c r="E8344" s="177"/>
      <c r="F8344" s="179"/>
    </row>
    <row r="8345" spans="2:6" x14ac:dyDescent="0.25">
      <c r="B8345" s="172">
        <v>8334</v>
      </c>
      <c r="C8345" s="180"/>
      <c r="D8345" s="181"/>
      <c r="E8345" s="180"/>
      <c r="F8345" s="182"/>
    </row>
    <row r="8346" spans="2:6" x14ac:dyDescent="0.25">
      <c r="B8346" s="176">
        <v>8335</v>
      </c>
      <c r="C8346" s="177"/>
      <c r="D8346" s="178"/>
      <c r="E8346" s="177"/>
      <c r="F8346" s="179"/>
    </row>
    <row r="8347" spans="2:6" x14ac:dyDescent="0.25">
      <c r="B8347" s="172">
        <v>8336</v>
      </c>
      <c r="C8347" s="180"/>
      <c r="D8347" s="181"/>
      <c r="E8347" s="180"/>
      <c r="F8347" s="182"/>
    </row>
    <row r="8348" spans="2:6" x14ac:dyDescent="0.25">
      <c r="B8348" s="176">
        <v>8337</v>
      </c>
      <c r="C8348" s="177"/>
      <c r="D8348" s="178"/>
      <c r="E8348" s="177"/>
      <c r="F8348" s="179"/>
    </row>
    <row r="8349" spans="2:6" x14ac:dyDescent="0.25">
      <c r="B8349" s="172">
        <v>8338</v>
      </c>
      <c r="C8349" s="180"/>
      <c r="D8349" s="181"/>
      <c r="E8349" s="180"/>
      <c r="F8349" s="182"/>
    </row>
    <row r="8350" spans="2:6" x14ac:dyDescent="0.25">
      <c r="B8350" s="176">
        <v>8339</v>
      </c>
      <c r="C8350" s="177"/>
      <c r="D8350" s="178"/>
      <c r="E8350" s="177"/>
      <c r="F8350" s="179"/>
    </row>
    <row r="8351" spans="2:6" x14ac:dyDescent="0.25">
      <c r="B8351" s="172">
        <v>8340</v>
      </c>
      <c r="C8351" s="180"/>
      <c r="D8351" s="181"/>
      <c r="E8351" s="180"/>
      <c r="F8351" s="182"/>
    </row>
    <row r="8352" spans="2:6" x14ac:dyDescent="0.25">
      <c r="B8352" s="176">
        <v>8341</v>
      </c>
      <c r="C8352" s="177"/>
      <c r="D8352" s="178"/>
      <c r="E8352" s="177"/>
      <c r="F8352" s="179"/>
    </row>
    <row r="8353" spans="2:6" x14ac:dyDescent="0.25">
      <c r="B8353" s="172">
        <v>8342</v>
      </c>
      <c r="C8353" s="180"/>
      <c r="D8353" s="181"/>
      <c r="E8353" s="180"/>
      <c r="F8353" s="182"/>
    </row>
    <row r="8354" spans="2:6" x14ac:dyDescent="0.25">
      <c r="B8354" s="176">
        <v>8343</v>
      </c>
      <c r="C8354" s="177"/>
      <c r="D8354" s="178"/>
      <c r="E8354" s="177"/>
      <c r="F8354" s="179"/>
    </row>
    <row r="8355" spans="2:6" x14ac:dyDescent="0.25">
      <c r="B8355" s="172">
        <v>8344</v>
      </c>
      <c r="C8355" s="180"/>
      <c r="D8355" s="181"/>
      <c r="E8355" s="180"/>
      <c r="F8355" s="182"/>
    </row>
    <row r="8356" spans="2:6" x14ac:dyDescent="0.25">
      <c r="B8356" s="176">
        <v>8345</v>
      </c>
      <c r="C8356" s="177"/>
      <c r="D8356" s="178"/>
      <c r="E8356" s="177"/>
      <c r="F8356" s="179"/>
    </row>
    <row r="8357" spans="2:6" x14ac:dyDescent="0.25">
      <c r="B8357" s="172">
        <v>8346</v>
      </c>
      <c r="C8357" s="180"/>
      <c r="D8357" s="181"/>
      <c r="E8357" s="180"/>
      <c r="F8357" s="182"/>
    </row>
    <row r="8358" spans="2:6" x14ac:dyDescent="0.25">
      <c r="B8358" s="176">
        <v>8347</v>
      </c>
      <c r="C8358" s="177"/>
      <c r="D8358" s="178"/>
      <c r="E8358" s="177"/>
      <c r="F8358" s="179"/>
    </row>
    <row r="8359" spans="2:6" x14ac:dyDescent="0.25">
      <c r="B8359" s="172">
        <v>8348</v>
      </c>
      <c r="C8359" s="180"/>
      <c r="D8359" s="181"/>
      <c r="E8359" s="180"/>
      <c r="F8359" s="182"/>
    </row>
    <row r="8360" spans="2:6" x14ac:dyDescent="0.25">
      <c r="B8360" s="176">
        <v>8349</v>
      </c>
      <c r="C8360" s="177"/>
      <c r="D8360" s="178"/>
      <c r="E8360" s="177"/>
      <c r="F8360" s="179"/>
    </row>
    <row r="8361" spans="2:6" x14ac:dyDescent="0.25">
      <c r="B8361" s="172">
        <v>8350</v>
      </c>
      <c r="C8361" s="180"/>
      <c r="D8361" s="181"/>
      <c r="E8361" s="180"/>
      <c r="F8361" s="182"/>
    </row>
    <row r="8362" spans="2:6" x14ac:dyDescent="0.25">
      <c r="B8362" s="176">
        <v>8351</v>
      </c>
      <c r="C8362" s="177"/>
      <c r="D8362" s="178"/>
      <c r="E8362" s="177"/>
      <c r="F8362" s="179"/>
    </row>
    <row r="8363" spans="2:6" x14ac:dyDescent="0.25">
      <c r="B8363" s="172">
        <v>8352</v>
      </c>
      <c r="C8363" s="180"/>
      <c r="D8363" s="181"/>
      <c r="E8363" s="180"/>
      <c r="F8363" s="182"/>
    </row>
    <row r="8364" spans="2:6" x14ac:dyDescent="0.25">
      <c r="B8364" s="176">
        <v>8353</v>
      </c>
      <c r="C8364" s="177"/>
      <c r="D8364" s="178"/>
      <c r="E8364" s="177"/>
      <c r="F8364" s="179"/>
    </row>
    <row r="8365" spans="2:6" x14ac:dyDescent="0.25">
      <c r="B8365" s="172">
        <v>8354</v>
      </c>
      <c r="C8365" s="180"/>
      <c r="D8365" s="181"/>
      <c r="E8365" s="180"/>
      <c r="F8365" s="182"/>
    </row>
    <row r="8366" spans="2:6" x14ac:dyDescent="0.25">
      <c r="B8366" s="176">
        <v>8355</v>
      </c>
      <c r="C8366" s="177"/>
      <c r="D8366" s="178"/>
      <c r="E8366" s="177"/>
      <c r="F8366" s="179"/>
    </row>
    <row r="8367" spans="2:6" x14ac:dyDescent="0.25">
      <c r="B8367" s="172">
        <v>8356</v>
      </c>
      <c r="C8367" s="180"/>
      <c r="D8367" s="181"/>
      <c r="E8367" s="180"/>
      <c r="F8367" s="182"/>
    </row>
    <row r="8368" spans="2:6" x14ac:dyDescent="0.25">
      <c r="B8368" s="176">
        <v>8357</v>
      </c>
      <c r="C8368" s="177"/>
      <c r="D8368" s="178"/>
      <c r="E8368" s="177"/>
      <c r="F8368" s="179"/>
    </row>
    <row r="8369" spans="2:6" x14ac:dyDescent="0.25">
      <c r="B8369" s="172">
        <v>8358</v>
      </c>
      <c r="C8369" s="180"/>
      <c r="D8369" s="181"/>
      <c r="E8369" s="180"/>
      <c r="F8369" s="182"/>
    </row>
    <row r="8370" spans="2:6" x14ac:dyDescent="0.25">
      <c r="B8370" s="176">
        <v>8359</v>
      </c>
      <c r="C8370" s="177"/>
      <c r="D8370" s="178"/>
      <c r="E8370" s="177"/>
      <c r="F8370" s="179"/>
    </row>
    <row r="8371" spans="2:6" x14ac:dyDescent="0.25">
      <c r="B8371" s="172">
        <v>8360</v>
      </c>
      <c r="C8371" s="180"/>
      <c r="D8371" s="181"/>
      <c r="E8371" s="180"/>
      <c r="F8371" s="182"/>
    </row>
    <row r="8372" spans="2:6" x14ac:dyDescent="0.25">
      <c r="B8372" s="176">
        <v>8361</v>
      </c>
      <c r="C8372" s="177"/>
      <c r="D8372" s="178"/>
      <c r="E8372" s="177"/>
      <c r="F8372" s="179"/>
    </row>
    <row r="8373" spans="2:6" x14ac:dyDescent="0.25">
      <c r="B8373" s="172">
        <v>8362</v>
      </c>
      <c r="C8373" s="180"/>
      <c r="D8373" s="181"/>
      <c r="E8373" s="180"/>
      <c r="F8373" s="182"/>
    </row>
    <row r="8374" spans="2:6" x14ac:dyDescent="0.25">
      <c r="B8374" s="176">
        <v>8363</v>
      </c>
      <c r="C8374" s="177"/>
      <c r="D8374" s="178"/>
      <c r="E8374" s="177"/>
      <c r="F8374" s="179"/>
    </row>
    <row r="8375" spans="2:6" x14ac:dyDescent="0.25">
      <c r="B8375" s="172">
        <v>8364</v>
      </c>
      <c r="C8375" s="180"/>
      <c r="D8375" s="181"/>
      <c r="E8375" s="180"/>
      <c r="F8375" s="182"/>
    </row>
    <row r="8376" spans="2:6" x14ac:dyDescent="0.25">
      <c r="B8376" s="176">
        <v>8365</v>
      </c>
      <c r="C8376" s="177"/>
      <c r="D8376" s="178"/>
      <c r="E8376" s="177"/>
      <c r="F8376" s="179"/>
    </row>
    <row r="8377" spans="2:6" x14ac:dyDescent="0.25">
      <c r="B8377" s="172">
        <v>8366</v>
      </c>
      <c r="C8377" s="180"/>
      <c r="D8377" s="181"/>
      <c r="E8377" s="180"/>
      <c r="F8377" s="182"/>
    </row>
    <row r="8378" spans="2:6" x14ac:dyDescent="0.25">
      <c r="B8378" s="176">
        <v>8367</v>
      </c>
      <c r="C8378" s="177"/>
      <c r="D8378" s="178"/>
      <c r="E8378" s="177"/>
      <c r="F8378" s="179"/>
    </row>
    <row r="8379" spans="2:6" x14ac:dyDescent="0.25">
      <c r="B8379" s="172">
        <v>8368</v>
      </c>
      <c r="C8379" s="180"/>
      <c r="D8379" s="181"/>
      <c r="E8379" s="180"/>
      <c r="F8379" s="182"/>
    </row>
    <row r="8380" spans="2:6" x14ac:dyDescent="0.25">
      <c r="B8380" s="176">
        <v>8369</v>
      </c>
      <c r="C8380" s="177"/>
      <c r="D8380" s="178"/>
      <c r="E8380" s="177"/>
      <c r="F8380" s="179"/>
    </row>
    <row r="8381" spans="2:6" x14ac:dyDescent="0.25">
      <c r="B8381" s="172">
        <v>8370</v>
      </c>
      <c r="C8381" s="180"/>
      <c r="D8381" s="181"/>
      <c r="E8381" s="180"/>
      <c r="F8381" s="182"/>
    </row>
    <row r="8382" spans="2:6" x14ac:dyDescent="0.25">
      <c r="B8382" s="176">
        <v>8371</v>
      </c>
      <c r="C8382" s="177"/>
      <c r="D8382" s="178"/>
      <c r="E8382" s="177"/>
      <c r="F8382" s="179"/>
    </row>
    <row r="8383" spans="2:6" x14ac:dyDescent="0.25">
      <c r="B8383" s="172">
        <v>8372</v>
      </c>
      <c r="C8383" s="180"/>
      <c r="D8383" s="181"/>
      <c r="E8383" s="180"/>
      <c r="F8383" s="182"/>
    </row>
    <row r="8384" spans="2:6" x14ac:dyDescent="0.25">
      <c r="B8384" s="176">
        <v>8373</v>
      </c>
      <c r="C8384" s="177"/>
      <c r="D8384" s="178"/>
      <c r="E8384" s="177"/>
      <c r="F8384" s="179"/>
    </row>
    <row r="8385" spans="2:6" x14ac:dyDescent="0.25">
      <c r="B8385" s="172">
        <v>8374</v>
      </c>
      <c r="C8385" s="180"/>
      <c r="D8385" s="181"/>
      <c r="E8385" s="180"/>
      <c r="F8385" s="182"/>
    </row>
    <row r="8386" spans="2:6" x14ac:dyDescent="0.25">
      <c r="B8386" s="176">
        <v>8375</v>
      </c>
      <c r="C8386" s="177"/>
      <c r="D8386" s="178"/>
      <c r="E8386" s="177"/>
      <c r="F8386" s="179"/>
    </row>
    <row r="8387" spans="2:6" x14ac:dyDescent="0.25">
      <c r="B8387" s="172">
        <v>8376</v>
      </c>
      <c r="C8387" s="180"/>
      <c r="D8387" s="181"/>
      <c r="E8387" s="180"/>
      <c r="F8387" s="182"/>
    </row>
    <row r="8388" spans="2:6" x14ac:dyDescent="0.25">
      <c r="B8388" s="176">
        <v>8377</v>
      </c>
      <c r="C8388" s="177"/>
      <c r="D8388" s="178"/>
      <c r="E8388" s="177"/>
      <c r="F8388" s="179"/>
    </row>
    <row r="8389" spans="2:6" x14ac:dyDescent="0.25">
      <c r="B8389" s="172">
        <v>8378</v>
      </c>
      <c r="C8389" s="180"/>
      <c r="D8389" s="181"/>
      <c r="E8389" s="180"/>
      <c r="F8389" s="182"/>
    </row>
    <row r="8390" spans="2:6" x14ac:dyDescent="0.25">
      <c r="B8390" s="176">
        <v>8379</v>
      </c>
      <c r="C8390" s="177"/>
      <c r="D8390" s="178"/>
      <c r="E8390" s="177"/>
      <c r="F8390" s="179"/>
    </row>
    <row r="8391" spans="2:6" x14ac:dyDescent="0.25">
      <c r="B8391" s="172">
        <v>8380</v>
      </c>
      <c r="C8391" s="180"/>
      <c r="D8391" s="181"/>
      <c r="E8391" s="180"/>
      <c r="F8391" s="182"/>
    </row>
    <row r="8392" spans="2:6" x14ac:dyDescent="0.25">
      <c r="B8392" s="176">
        <v>8381</v>
      </c>
      <c r="C8392" s="177"/>
      <c r="D8392" s="178"/>
      <c r="E8392" s="177"/>
      <c r="F8392" s="179"/>
    </row>
    <row r="8393" spans="2:6" x14ac:dyDescent="0.25">
      <c r="B8393" s="172">
        <v>8382</v>
      </c>
      <c r="C8393" s="180"/>
      <c r="D8393" s="181"/>
      <c r="E8393" s="180"/>
      <c r="F8393" s="182"/>
    </row>
    <row r="8394" spans="2:6" x14ac:dyDescent="0.25">
      <c r="B8394" s="176">
        <v>8383</v>
      </c>
      <c r="C8394" s="177"/>
      <c r="D8394" s="178"/>
      <c r="E8394" s="177"/>
      <c r="F8394" s="179"/>
    </row>
    <row r="8395" spans="2:6" x14ac:dyDescent="0.25">
      <c r="B8395" s="172">
        <v>8384</v>
      </c>
      <c r="C8395" s="180"/>
      <c r="D8395" s="181"/>
      <c r="E8395" s="180"/>
      <c r="F8395" s="182"/>
    </row>
    <row r="8396" spans="2:6" x14ac:dyDescent="0.25">
      <c r="B8396" s="176">
        <v>8385</v>
      </c>
      <c r="C8396" s="177"/>
      <c r="D8396" s="178"/>
      <c r="E8396" s="177"/>
      <c r="F8396" s="179"/>
    </row>
    <row r="8397" spans="2:6" x14ac:dyDescent="0.25">
      <c r="B8397" s="172">
        <v>8386</v>
      </c>
      <c r="C8397" s="180"/>
      <c r="D8397" s="181"/>
      <c r="E8397" s="180"/>
      <c r="F8397" s="182"/>
    </row>
    <row r="8398" spans="2:6" x14ac:dyDescent="0.25">
      <c r="B8398" s="176">
        <v>8387</v>
      </c>
      <c r="C8398" s="177"/>
      <c r="D8398" s="178"/>
      <c r="E8398" s="177"/>
      <c r="F8398" s="179"/>
    </row>
    <row r="8399" spans="2:6" x14ac:dyDescent="0.25">
      <c r="B8399" s="172">
        <v>8388</v>
      </c>
      <c r="C8399" s="180"/>
      <c r="D8399" s="181"/>
      <c r="E8399" s="180"/>
      <c r="F8399" s="182"/>
    </row>
    <row r="8400" spans="2:6" x14ac:dyDescent="0.25">
      <c r="B8400" s="176">
        <v>8389</v>
      </c>
      <c r="C8400" s="177"/>
      <c r="D8400" s="178"/>
      <c r="E8400" s="177"/>
      <c r="F8400" s="179"/>
    </row>
    <row r="8401" spans="2:6" x14ac:dyDescent="0.25">
      <c r="B8401" s="172">
        <v>8390</v>
      </c>
      <c r="C8401" s="180"/>
      <c r="D8401" s="181"/>
      <c r="E8401" s="180"/>
      <c r="F8401" s="182"/>
    </row>
    <row r="8402" spans="2:6" x14ac:dyDescent="0.25">
      <c r="B8402" s="176">
        <v>8391</v>
      </c>
      <c r="C8402" s="177"/>
      <c r="D8402" s="178"/>
      <c r="E8402" s="177"/>
      <c r="F8402" s="179"/>
    </row>
    <row r="8403" spans="2:6" x14ac:dyDescent="0.25">
      <c r="B8403" s="172">
        <v>8392</v>
      </c>
      <c r="C8403" s="180"/>
      <c r="D8403" s="181"/>
      <c r="E8403" s="180"/>
      <c r="F8403" s="182"/>
    </row>
    <row r="8404" spans="2:6" x14ac:dyDescent="0.25">
      <c r="B8404" s="176">
        <v>8393</v>
      </c>
      <c r="C8404" s="177"/>
      <c r="D8404" s="178"/>
      <c r="E8404" s="177"/>
      <c r="F8404" s="179"/>
    </row>
    <row r="8405" spans="2:6" x14ac:dyDescent="0.25">
      <c r="B8405" s="172">
        <v>8394</v>
      </c>
      <c r="C8405" s="180"/>
      <c r="D8405" s="181"/>
      <c r="E8405" s="180"/>
      <c r="F8405" s="182"/>
    </row>
    <row r="8406" spans="2:6" x14ac:dyDescent="0.25">
      <c r="B8406" s="176">
        <v>8395</v>
      </c>
      <c r="C8406" s="177"/>
      <c r="D8406" s="178"/>
      <c r="E8406" s="177"/>
      <c r="F8406" s="179"/>
    </row>
    <row r="8407" spans="2:6" x14ac:dyDescent="0.25">
      <c r="B8407" s="172">
        <v>8396</v>
      </c>
      <c r="C8407" s="180"/>
      <c r="D8407" s="181"/>
      <c r="E8407" s="180"/>
      <c r="F8407" s="182"/>
    </row>
    <row r="8408" spans="2:6" x14ac:dyDescent="0.25">
      <c r="B8408" s="176">
        <v>8397</v>
      </c>
      <c r="C8408" s="177"/>
      <c r="D8408" s="178"/>
      <c r="E8408" s="177"/>
      <c r="F8408" s="179"/>
    </row>
    <row r="8409" spans="2:6" x14ac:dyDescent="0.25">
      <c r="B8409" s="172">
        <v>8398</v>
      </c>
      <c r="C8409" s="180"/>
      <c r="D8409" s="181"/>
      <c r="E8409" s="180"/>
      <c r="F8409" s="182"/>
    </row>
    <row r="8410" spans="2:6" x14ac:dyDescent="0.25">
      <c r="B8410" s="176">
        <v>8399</v>
      </c>
      <c r="C8410" s="177"/>
      <c r="D8410" s="178"/>
      <c r="E8410" s="177"/>
      <c r="F8410" s="179"/>
    </row>
    <row r="8411" spans="2:6" x14ac:dyDescent="0.25">
      <c r="B8411" s="172">
        <v>8400</v>
      </c>
      <c r="C8411" s="180"/>
      <c r="D8411" s="181"/>
      <c r="E8411" s="180"/>
      <c r="F8411" s="182"/>
    </row>
    <row r="8412" spans="2:6" x14ac:dyDescent="0.25">
      <c r="B8412" s="176">
        <v>8401</v>
      </c>
      <c r="C8412" s="177"/>
      <c r="D8412" s="178"/>
      <c r="E8412" s="177"/>
      <c r="F8412" s="179"/>
    </row>
    <row r="8413" spans="2:6" x14ac:dyDescent="0.25">
      <c r="B8413" s="172">
        <v>8402</v>
      </c>
      <c r="C8413" s="180"/>
      <c r="D8413" s="181"/>
      <c r="E8413" s="180"/>
      <c r="F8413" s="182"/>
    </row>
    <row r="8414" spans="2:6" x14ac:dyDescent="0.25">
      <c r="B8414" s="176">
        <v>8403</v>
      </c>
      <c r="C8414" s="177"/>
      <c r="D8414" s="178"/>
      <c r="E8414" s="177"/>
      <c r="F8414" s="179"/>
    </row>
    <row r="8415" spans="2:6" x14ac:dyDescent="0.25">
      <c r="B8415" s="172">
        <v>8404</v>
      </c>
      <c r="C8415" s="180"/>
      <c r="D8415" s="181"/>
      <c r="E8415" s="180"/>
      <c r="F8415" s="182"/>
    </row>
    <row r="8416" spans="2:6" x14ac:dyDescent="0.25">
      <c r="B8416" s="176">
        <v>8405</v>
      </c>
      <c r="C8416" s="177"/>
      <c r="D8416" s="178"/>
      <c r="E8416" s="177"/>
      <c r="F8416" s="179"/>
    </row>
    <row r="8417" spans="2:6" x14ac:dyDescent="0.25">
      <c r="B8417" s="172">
        <v>8406</v>
      </c>
      <c r="C8417" s="180"/>
      <c r="D8417" s="181"/>
      <c r="E8417" s="180"/>
      <c r="F8417" s="182"/>
    </row>
    <row r="8418" spans="2:6" x14ac:dyDescent="0.25">
      <c r="B8418" s="176">
        <v>8407</v>
      </c>
      <c r="C8418" s="177"/>
      <c r="D8418" s="178"/>
      <c r="E8418" s="177"/>
      <c r="F8418" s="179"/>
    </row>
    <row r="8419" spans="2:6" x14ac:dyDescent="0.25">
      <c r="B8419" s="172">
        <v>8408</v>
      </c>
      <c r="C8419" s="180"/>
      <c r="D8419" s="181"/>
      <c r="E8419" s="180"/>
      <c r="F8419" s="182"/>
    </row>
    <row r="8420" spans="2:6" x14ac:dyDescent="0.25">
      <c r="B8420" s="176">
        <v>8409</v>
      </c>
      <c r="C8420" s="177"/>
      <c r="D8420" s="178"/>
      <c r="E8420" s="177"/>
      <c r="F8420" s="179"/>
    </row>
    <row r="8421" spans="2:6" x14ac:dyDescent="0.25">
      <c r="B8421" s="172">
        <v>8410</v>
      </c>
      <c r="C8421" s="180"/>
      <c r="D8421" s="181"/>
      <c r="E8421" s="180"/>
      <c r="F8421" s="182"/>
    </row>
    <row r="8422" spans="2:6" x14ac:dyDescent="0.25">
      <c r="B8422" s="176">
        <v>8411</v>
      </c>
      <c r="C8422" s="177"/>
      <c r="D8422" s="178"/>
      <c r="E8422" s="177"/>
      <c r="F8422" s="179"/>
    </row>
    <row r="8423" spans="2:6" x14ac:dyDescent="0.25">
      <c r="B8423" s="172">
        <v>8412</v>
      </c>
      <c r="C8423" s="180"/>
      <c r="D8423" s="181"/>
      <c r="E8423" s="180"/>
      <c r="F8423" s="182"/>
    </row>
    <row r="8424" spans="2:6" x14ac:dyDescent="0.25">
      <c r="B8424" s="176">
        <v>8413</v>
      </c>
      <c r="C8424" s="177"/>
      <c r="D8424" s="178"/>
      <c r="E8424" s="177"/>
      <c r="F8424" s="179"/>
    </row>
    <row r="8425" spans="2:6" x14ac:dyDescent="0.25">
      <c r="B8425" s="172">
        <v>8414</v>
      </c>
      <c r="C8425" s="180"/>
      <c r="D8425" s="181"/>
      <c r="E8425" s="180"/>
      <c r="F8425" s="182"/>
    </row>
    <row r="8426" spans="2:6" x14ac:dyDescent="0.25">
      <c r="B8426" s="176">
        <v>8415</v>
      </c>
      <c r="C8426" s="177"/>
      <c r="D8426" s="178"/>
      <c r="E8426" s="177"/>
      <c r="F8426" s="179"/>
    </row>
    <row r="8427" spans="2:6" x14ac:dyDescent="0.25">
      <c r="B8427" s="172">
        <v>8416</v>
      </c>
      <c r="C8427" s="180"/>
      <c r="D8427" s="181"/>
      <c r="E8427" s="180"/>
      <c r="F8427" s="182"/>
    </row>
    <row r="8428" spans="2:6" x14ac:dyDescent="0.25">
      <c r="B8428" s="176">
        <v>8417</v>
      </c>
      <c r="C8428" s="177"/>
      <c r="D8428" s="178"/>
      <c r="E8428" s="177"/>
      <c r="F8428" s="179"/>
    </row>
    <row r="8429" spans="2:6" x14ac:dyDescent="0.25">
      <c r="B8429" s="172">
        <v>8418</v>
      </c>
      <c r="C8429" s="180"/>
      <c r="D8429" s="181"/>
      <c r="E8429" s="180"/>
      <c r="F8429" s="182"/>
    </row>
    <row r="8430" spans="2:6" x14ac:dyDescent="0.25">
      <c r="B8430" s="176">
        <v>8419</v>
      </c>
      <c r="C8430" s="177"/>
      <c r="D8430" s="178"/>
      <c r="E8430" s="177"/>
      <c r="F8430" s="179"/>
    </row>
    <row r="8431" spans="2:6" x14ac:dyDescent="0.25">
      <c r="B8431" s="172">
        <v>8420</v>
      </c>
      <c r="C8431" s="180"/>
      <c r="D8431" s="181"/>
      <c r="E8431" s="180"/>
      <c r="F8431" s="182"/>
    </row>
    <row r="8432" spans="2:6" x14ac:dyDescent="0.25">
      <c r="B8432" s="176">
        <v>8421</v>
      </c>
      <c r="C8432" s="177"/>
      <c r="D8432" s="178"/>
      <c r="E8432" s="177"/>
      <c r="F8432" s="179"/>
    </row>
    <row r="8433" spans="2:6" x14ac:dyDescent="0.25">
      <c r="B8433" s="172">
        <v>8422</v>
      </c>
      <c r="C8433" s="180"/>
      <c r="D8433" s="181"/>
      <c r="E8433" s="180"/>
      <c r="F8433" s="182"/>
    </row>
    <row r="8434" spans="2:6" x14ac:dyDescent="0.25">
      <c r="B8434" s="176">
        <v>8423</v>
      </c>
      <c r="C8434" s="177"/>
      <c r="D8434" s="178"/>
      <c r="E8434" s="177"/>
      <c r="F8434" s="179"/>
    </row>
    <row r="8435" spans="2:6" x14ac:dyDescent="0.25">
      <c r="B8435" s="172">
        <v>8424</v>
      </c>
      <c r="C8435" s="180"/>
      <c r="D8435" s="181"/>
      <c r="E8435" s="180"/>
      <c r="F8435" s="182"/>
    </row>
    <row r="8436" spans="2:6" x14ac:dyDescent="0.25">
      <c r="B8436" s="176">
        <v>8425</v>
      </c>
      <c r="C8436" s="177"/>
      <c r="D8436" s="178"/>
      <c r="E8436" s="177"/>
      <c r="F8436" s="179"/>
    </row>
    <row r="8437" spans="2:6" x14ac:dyDescent="0.25">
      <c r="B8437" s="172">
        <v>8426</v>
      </c>
      <c r="C8437" s="180"/>
      <c r="D8437" s="181"/>
      <c r="E8437" s="180"/>
      <c r="F8437" s="182"/>
    </row>
    <row r="8438" spans="2:6" x14ac:dyDescent="0.25">
      <c r="B8438" s="176">
        <v>8427</v>
      </c>
      <c r="C8438" s="177"/>
      <c r="D8438" s="178"/>
      <c r="E8438" s="177"/>
      <c r="F8438" s="179"/>
    </row>
    <row r="8439" spans="2:6" x14ac:dyDescent="0.25">
      <c r="B8439" s="172">
        <v>8428</v>
      </c>
      <c r="C8439" s="180"/>
      <c r="D8439" s="181"/>
      <c r="E8439" s="180"/>
      <c r="F8439" s="182"/>
    </row>
    <row r="8440" spans="2:6" x14ac:dyDescent="0.25">
      <c r="B8440" s="176">
        <v>8429</v>
      </c>
      <c r="C8440" s="177"/>
      <c r="D8440" s="178"/>
      <c r="E8440" s="177"/>
      <c r="F8440" s="179"/>
    </row>
    <row r="8441" spans="2:6" x14ac:dyDescent="0.25">
      <c r="B8441" s="172">
        <v>8430</v>
      </c>
      <c r="C8441" s="180"/>
      <c r="D8441" s="181"/>
      <c r="E8441" s="180"/>
      <c r="F8441" s="182"/>
    </row>
    <row r="8442" spans="2:6" x14ac:dyDescent="0.25">
      <c r="B8442" s="176">
        <v>8431</v>
      </c>
      <c r="C8442" s="177"/>
      <c r="D8442" s="178"/>
      <c r="E8442" s="177"/>
      <c r="F8442" s="179"/>
    </row>
    <row r="8443" spans="2:6" x14ac:dyDescent="0.25">
      <c r="B8443" s="172">
        <v>8432</v>
      </c>
      <c r="C8443" s="180"/>
      <c r="D8443" s="181"/>
      <c r="E8443" s="180"/>
      <c r="F8443" s="182"/>
    </row>
    <row r="8444" spans="2:6" x14ac:dyDescent="0.25">
      <c r="B8444" s="176">
        <v>8433</v>
      </c>
      <c r="C8444" s="177"/>
      <c r="D8444" s="178"/>
      <c r="E8444" s="177"/>
      <c r="F8444" s="179"/>
    </row>
    <row r="8445" spans="2:6" x14ac:dyDescent="0.25">
      <c r="B8445" s="172">
        <v>8434</v>
      </c>
      <c r="C8445" s="180"/>
      <c r="D8445" s="181"/>
      <c r="E8445" s="180"/>
      <c r="F8445" s="182"/>
    </row>
    <row r="8446" spans="2:6" x14ac:dyDescent="0.25">
      <c r="B8446" s="176">
        <v>8435</v>
      </c>
      <c r="C8446" s="177"/>
      <c r="D8446" s="178"/>
      <c r="E8446" s="177"/>
      <c r="F8446" s="179"/>
    </row>
    <row r="8447" spans="2:6" x14ac:dyDescent="0.25">
      <c r="B8447" s="172">
        <v>8436</v>
      </c>
      <c r="C8447" s="180"/>
      <c r="D8447" s="181"/>
      <c r="E8447" s="180"/>
      <c r="F8447" s="182"/>
    </row>
    <row r="8448" spans="2:6" x14ac:dyDescent="0.25">
      <c r="B8448" s="176">
        <v>8437</v>
      </c>
      <c r="C8448" s="177"/>
      <c r="D8448" s="178"/>
      <c r="E8448" s="177"/>
      <c r="F8448" s="179"/>
    </row>
    <row r="8449" spans="2:6" x14ac:dyDescent="0.25">
      <c r="B8449" s="172">
        <v>8438</v>
      </c>
      <c r="C8449" s="180"/>
      <c r="D8449" s="181"/>
      <c r="E8449" s="180"/>
      <c r="F8449" s="182"/>
    </row>
    <row r="8450" spans="2:6" x14ac:dyDescent="0.25">
      <c r="B8450" s="176">
        <v>8439</v>
      </c>
      <c r="C8450" s="177"/>
      <c r="D8450" s="178"/>
      <c r="E8450" s="177"/>
      <c r="F8450" s="179"/>
    </row>
    <row r="8451" spans="2:6" x14ac:dyDescent="0.25">
      <c r="B8451" s="172">
        <v>8440</v>
      </c>
      <c r="C8451" s="180"/>
      <c r="D8451" s="181"/>
      <c r="E8451" s="180"/>
      <c r="F8451" s="182"/>
    </row>
    <row r="8452" spans="2:6" x14ac:dyDescent="0.25">
      <c r="B8452" s="176">
        <v>8441</v>
      </c>
      <c r="C8452" s="177"/>
      <c r="D8452" s="178"/>
      <c r="E8452" s="177"/>
      <c r="F8452" s="179"/>
    </row>
    <row r="8453" spans="2:6" x14ac:dyDescent="0.25">
      <c r="B8453" s="172">
        <v>8442</v>
      </c>
      <c r="C8453" s="180"/>
      <c r="D8453" s="181"/>
      <c r="E8453" s="180"/>
      <c r="F8453" s="182"/>
    </row>
    <row r="8454" spans="2:6" x14ac:dyDescent="0.25">
      <c r="B8454" s="176">
        <v>8443</v>
      </c>
      <c r="C8454" s="177"/>
      <c r="D8454" s="178"/>
      <c r="E8454" s="177"/>
      <c r="F8454" s="179"/>
    </row>
    <row r="8455" spans="2:6" x14ac:dyDescent="0.25">
      <c r="B8455" s="172">
        <v>8444</v>
      </c>
      <c r="C8455" s="180"/>
      <c r="D8455" s="181"/>
      <c r="E8455" s="180"/>
      <c r="F8455" s="182"/>
    </row>
    <row r="8456" spans="2:6" x14ac:dyDescent="0.25">
      <c r="B8456" s="176">
        <v>8445</v>
      </c>
      <c r="C8456" s="177"/>
      <c r="D8456" s="178"/>
      <c r="E8456" s="177"/>
      <c r="F8456" s="179"/>
    </row>
    <row r="8457" spans="2:6" x14ac:dyDescent="0.25">
      <c r="B8457" s="172">
        <v>8446</v>
      </c>
      <c r="C8457" s="180"/>
      <c r="D8457" s="181"/>
      <c r="E8457" s="180"/>
      <c r="F8457" s="182"/>
    </row>
    <row r="8458" spans="2:6" x14ac:dyDescent="0.25">
      <c r="B8458" s="176">
        <v>8447</v>
      </c>
      <c r="C8458" s="177"/>
      <c r="D8458" s="178"/>
      <c r="E8458" s="177"/>
      <c r="F8458" s="179"/>
    </row>
    <row r="8459" spans="2:6" x14ac:dyDescent="0.25">
      <c r="B8459" s="172">
        <v>8448</v>
      </c>
      <c r="C8459" s="180"/>
      <c r="D8459" s="181"/>
      <c r="E8459" s="180"/>
      <c r="F8459" s="182"/>
    </row>
    <row r="8460" spans="2:6" x14ac:dyDescent="0.25">
      <c r="B8460" s="176">
        <v>8449</v>
      </c>
      <c r="C8460" s="177"/>
      <c r="D8460" s="178"/>
      <c r="E8460" s="177"/>
      <c r="F8460" s="179"/>
    </row>
    <row r="8461" spans="2:6" x14ac:dyDescent="0.25">
      <c r="B8461" s="172">
        <v>8450</v>
      </c>
      <c r="C8461" s="180"/>
      <c r="D8461" s="181"/>
      <c r="E8461" s="180"/>
      <c r="F8461" s="182"/>
    </row>
    <row r="8462" spans="2:6" x14ac:dyDescent="0.25">
      <c r="B8462" s="176">
        <v>8451</v>
      </c>
      <c r="C8462" s="177"/>
      <c r="D8462" s="178"/>
      <c r="E8462" s="177"/>
      <c r="F8462" s="179"/>
    </row>
    <row r="8463" spans="2:6" x14ac:dyDescent="0.25">
      <c r="B8463" s="172">
        <v>8452</v>
      </c>
      <c r="C8463" s="180"/>
      <c r="D8463" s="181"/>
      <c r="E8463" s="180"/>
      <c r="F8463" s="182"/>
    </row>
    <row r="8464" spans="2:6" x14ac:dyDescent="0.25">
      <c r="B8464" s="176">
        <v>8453</v>
      </c>
      <c r="C8464" s="177"/>
      <c r="D8464" s="178"/>
      <c r="E8464" s="177"/>
      <c r="F8464" s="179"/>
    </row>
    <row r="8465" spans="2:6" x14ac:dyDescent="0.25">
      <c r="B8465" s="172">
        <v>8454</v>
      </c>
      <c r="C8465" s="180"/>
      <c r="D8465" s="181"/>
      <c r="E8465" s="180"/>
      <c r="F8465" s="182"/>
    </row>
    <row r="8466" spans="2:6" x14ac:dyDescent="0.25">
      <c r="B8466" s="176">
        <v>8455</v>
      </c>
      <c r="C8466" s="177"/>
      <c r="D8466" s="178"/>
      <c r="E8466" s="177"/>
      <c r="F8466" s="179"/>
    </row>
    <row r="8467" spans="2:6" x14ac:dyDescent="0.25">
      <c r="B8467" s="172">
        <v>8456</v>
      </c>
      <c r="C8467" s="180"/>
      <c r="D8467" s="181"/>
      <c r="E8467" s="180"/>
      <c r="F8467" s="182"/>
    </row>
    <row r="8468" spans="2:6" x14ac:dyDescent="0.25">
      <c r="B8468" s="176">
        <v>8457</v>
      </c>
      <c r="C8468" s="177"/>
      <c r="D8468" s="178"/>
      <c r="E8468" s="177"/>
      <c r="F8468" s="179"/>
    </row>
    <row r="8469" spans="2:6" x14ac:dyDescent="0.25">
      <c r="B8469" s="172">
        <v>8458</v>
      </c>
      <c r="C8469" s="180"/>
      <c r="D8469" s="181"/>
      <c r="E8469" s="180"/>
      <c r="F8469" s="182"/>
    </row>
    <row r="8470" spans="2:6" x14ac:dyDescent="0.25">
      <c r="B8470" s="176">
        <v>8459</v>
      </c>
      <c r="C8470" s="177"/>
      <c r="D8470" s="178"/>
      <c r="E8470" s="177"/>
      <c r="F8470" s="179"/>
    </row>
    <row r="8471" spans="2:6" x14ac:dyDescent="0.25">
      <c r="B8471" s="172">
        <v>8460</v>
      </c>
      <c r="C8471" s="180"/>
      <c r="D8471" s="181"/>
      <c r="E8471" s="180"/>
      <c r="F8471" s="182"/>
    </row>
    <row r="8472" spans="2:6" x14ac:dyDescent="0.25">
      <c r="B8472" s="176">
        <v>8461</v>
      </c>
      <c r="C8472" s="177"/>
      <c r="D8472" s="178"/>
      <c r="E8472" s="177"/>
      <c r="F8472" s="179"/>
    </row>
    <row r="8473" spans="2:6" x14ac:dyDescent="0.25">
      <c r="B8473" s="172">
        <v>8462</v>
      </c>
      <c r="C8473" s="180"/>
      <c r="D8473" s="181"/>
      <c r="E8473" s="180"/>
      <c r="F8473" s="182"/>
    </row>
    <row r="8474" spans="2:6" x14ac:dyDescent="0.25">
      <c r="B8474" s="176">
        <v>8463</v>
      </c>
      <c r="C8474" s="177"/>
      <c r="D8474" s="178"/>
      <c r="E8474" s="177"/>
      <c r="F8474" s="179"/>
    </row>
    <row r="8475" spans="2:6" x14ac:dyDescent="0.25">
      <c r="B8475" s="172">
        <v>8464</v>
      </c>
      <c r="C8475" s="180"/>
      <c r="D8475" s="181"/>
      <c r="E8475" s="180"/>
      <c r="F8475" s="182"/>
    </row>
    <row r="8476" spans="2:6" x14ac:dyDescent="0.25">
      <c r="B8476" s="176">
        <v>8465</v>
      </c>
      <c r="C8476" s="177"/>
      <c r="D8476" s="178"/>
      <c r="E8476" s="177"/>
      <c r="F8476" s="179"/>
    </row>
    <row r="8477" spans="2:6" x14ac:dyDescent="0.25">
      <c r="B8477" s="172">
        <v>8466</v>
      </c>
      <c r="C8477" s="180"/>
      <c r="D8477" s="181"/>
      <c r="E8477" s="180"/>
      <c r="F8477" s="182"/>
    </row>
    <row r="8478" spans="2:6" x14ac:dyDescent="0.25">
      <c r="B8478" s="176">
        <v>8467</v>
      </c>
      <c r="C8478" s="177"/>
      <c r="D8478" s="178"/>
      <c r="E8478" s="177"/>
      <c r="F8478" s="179"/>
    </row>
    <row r="8479" spans="2:6" x14ac:dyDescent="0.25">
      <c r="B8479" s="172">
        <v>8468</v>
      </c>
      <c r="C8479" s="180"/>
      <c r="D8479" s="181"/>
      <c r="E8479" s="180"/>
      <c r="F8479" s="182"/>
    </row>
    <row r="8480" spans="2:6" x14ac:dyDescent="0.25">
      <c r="B8480" s="176">
        <v>8469</v>
      </c>
      <c r="C8480" s="177"/>
      <c r="D8480" s="178"/>
      <c r="E8480" s="177"/>
      <c r="F8480" s="179"/>
    </row>
    <row r="8481" spans="2:6" x14ac:dyDescent="0.25">
      <c r="B8481" s="172">
        <v>8470</v>
      </c>
      <c r="C8481" s="180"/>
      <c r="D8481" s="181"/>
      <c r="E8481" s="180"/>
      <c r="F8481" s="182"/>
    </row>
    <row r="8482" spans="2:6" x14ac:dyDescent="0.25">
      <c r="B8482" s="176">
        <v>8471</v>
      </c>
      <c r="C8482" s="177"/>
      <c r="D8482" s="178"/>
      <c r="E8482" s="177"/>
      <c r="F8482" s="179"/>
    </row>
    <row r="8483" spans="2:6" x14ac:dyDescent="0.25">
      <c r="B8483" s="172">
        <v>8472</v>
      </c>
      <c r="C8483" s="180"/>
      <c r="D8483" s="181"/>
      <c r="E8483" s="180"/>
      <c r="F8483" s="182"/>
    </row>
    <row r="8484" spans="2:6" x14ac:dyDescent="0.25">
      <c r="B8484" s="176">
        <v>8473</v>
      </c>
      <c r="C8484" s="177"/>
      <c r="D8484" s="178"/>
      <c r="E8484" s="177"/>
      <c r="F8484" s="179"/>
    </row>
    <row r="8485" spans="2:6" x14ac:dyDescent="0.25">
      <c r="B8485" s="172">
        <v>8474</v>
      </c>
      <c r="C8485" s="180"/>
      <c r="D8485" s="181"/>
      <c r="E8485" s="180"/>
      <c r="F8485" s="182"/>
    </row>
    <row r="8486" spans="2:6" x14ac:dyDescent="0.25">
      <c r="B8486" s="176">
        <v>8475</v>
      </c>
      <c r="C8486" s="177"/>
      <c r="D8486" s="178"/>
      <c r="E8486" s="177"/>
      <c r="F8486" s="179"/>
    </row>
    <row r="8487" spans="2:6" x14ac:dyDescent="0.25">
      <c r="B8487" s="172">
        <v>8476</v>
      </c>
      <c r="C8487" s="180"/>
      <c r="D8487" s="181"/>
      <c r="E8487" s="180"/>
      <c r="F8487" s="182"/>
    </row>
    <row r="8488" spans="2:6" x14ac:dyDescent="0.25">
      <c r="B8488" s="176">
        <v>8477</v>
      </c>
      <c r="C8488" s="177"/>
      <c r="D8488" s="178"/>
      <c r="E8488" s="177"/>
      <c r="F8488" s="179"/>
    </row>
    <row r="8489" spans="2:6" x14ac:dyDescent="0.25">
      <c r="B8489" s="172">
        <v>8478</v>
      </c>
      <c r="C8489" s="180"/>
      <c r="D8489" s="181"/>
      <c r="E8489" s="180"/>
      <c r="F8489" s="182"/>
    </row>
    <row r="8490" spans="2:6" x14ac:dyDescent="0.25">
      <c r="B8490" s="176">
        <v>8479</v>
      </c>
      <c r="C8490" s="177"/>
      <c r="D8490" s="178"/>
      <c r="E8490" s="177"/>
      <c r="F8490" s="179"/>
    </row>
    <row r="8491" spans="2:6" x14ac:dyDescent="0.25">
      <c r="B8491" s="172">
        <v>8480</v>
      </c>
      <c r="C8491" s="180"/>
      <c r="D8491" s="181"/>
      <c r="E8491" s="180"/>
      <c r="F8491" s="182"/>
    </row>
    <row r="8492" spans="2:6" x14ac:dyDescent="0.25">
      <c r="B8492" s="176">
        <v>8481</v>
      </c>
      <c r="C8492" s="177"/>
      <c r="D8492" s="178"/>
      <c r="E8492" s="177"/>
      <c r="F8492" s="179"/>
    </row>
    <row r="8493" spans="2:6" x14ac:dyDescent="0.25">
      <c r="B8493" s="172">
        <v>8482</v>
      </c>
      <c r="C8493" s="180"/>
      <c r="D8493" s="181"/>
      <c r="E8493" s="180"/>
      <c r="F8493" s="182"/>
    </row>
    <row r="8494" spans="2:6" x14ac:dyDescent="0.25">
      <c r="B8494" s="176">
        <v>8483</v>
      </c>
      <c r="C8494" s="177"/>
      <c r="D8494" s="178"/>
      <c r="E8494" s="177"/>
      <c r="F8494" s="179"/>
    </row>
    <row r="8495" spans="2:6" x14ac:dyDescent="0.25">
      <c r="B8495" s="172">
        <v>8484</v>
      </c>
      <c r="C8495" s="180"/>
      <c r="D8495" s="181"/>
      <c r="E8495" s="180"/>
      <c r="F8495" s="182"/>
    </row>
    <row r="8496" spans="2:6" x14ac:dyDescent="0.25">
      <c r="B8496" s="176">
        <v>8485</v>
      </c>
      <c r="C8496" s="177"/>
      <c r="D8496" s="178"/>
      <c r="E8496" s="177"/>
      <c r="F8496" s="179"/>
    </row>
    <row r="8497" spans="2:6" x14ac:dyDescent="0.25">
      <c r="B8497" s="172">
        <v>8486</v>
      </c>
      <c r="C8497" s="180"/>
      <c r="D8497" s="181"/>
      <c r="E8497" s="180"/>
      <c r="F8497" s="182"/>
    </row>
    <row r="8498" spans="2:6" x14ac:dyDescent="0.25">
      <c r="B8498" s="176">
        <v>8487</v>
      </c>
      <c r="C8498" s="177"/>
      <c r="D8498" s="178"/>
      <c r="E8498" s="177"/>
      <c r="F8498" s="179"/>
    </row>
    <row r="8499" spans="2:6" x14ac:dyDescent="0.25">
      <c r="B8499" s="172">
        <v>8488</v>
      </c>
      <c r="C8499" s="180"/>
      <c r="D8499" s="181"/>
      <c r="E8499" s="180"/>
      <c r="F8499" s="182"/>
    </row>
    <row r="8500" spans="2:6" x14ac:dyDescent="0.25">
      <c r="B8500" s="176">
        <v>8489</v>
      </c>
      <c r="C8500" s="177"/>
      <c r="D8500" s="178"/>
      <c r="E8500" s="177"/>
      <c r="F8500" s="179"/>
    </row>
    <row r="8501" spans="2:6" x14ac:dyDescent="0.25">
      <c r="B8501" s="172">
        <v>8490</v>
      </c>
      <c r="C8501" s="180"/>
      <c r="D8501" s="181"/>
      <c r="E8501" s="180"/>
      <c r="F8501" s="182"/>
    </row>
    <row r="8502" spans="2:6" x14ac:dyDescent="0.25">
      <c r="B8502" s="176">
        <v>8491</v>
      </c>
      <c r="C8502" s="177"/>
      <c r="D8502" s="178"/>
      <c r="E8502" s="177"/>
      <c r="F8502" s="179"/>
    </row>
    <row r="8503" spans="2:6" x14ac:dyDescent="0.25">
      <c r="B8503" s="172">
        <v>8492</v>
      </c>
      <c r="C8503" s="180"/>
      <c r="D8503" s="181"/>
      <c r="E8503" s="180"/>
      <c r="F8503" s="182"/>
    </row>
    <row r="8504" spans="2:6" x14ac:dyDescent="0.25">
      <c r="B8504" s="176">
        <v>8493</v>
      </c>
      <c r="C8504" s="177"/>
      <c r="D8504" s="178"/>
      <c r="E8504" s="177"/>
      <c r="F8504" s="179"/>
    </row>
    <row r="8505" spans="2:6" x14ac:dyDescent="0.25">
      <c r="B8505" s="172">
        <v>8494</v>
      </c>
      <c r="C8505" s="180"/>
      <c r="D8505" s="181"/>
      <c r="E8505" s="180"/>
      <c r="F8505" s="182"/>
    </row>
    <row r="8506" spans="2:6" x14ac:dyDescent="0.25">
      <c r="B8506" s="176">
        <v>8495</v>
      </c>
      <c r="C8506" s="177"/>
      <c r="D8506" s="178"/>
      <c r="E8506" s="177"/>
      <c r="F8506" s="179"/>
    </row>
    <row r="8507" spans="2:6" x14ac:dyDescent="0.25">
      <c r="B8507" s="172">
        <v>8496</v>
      </c>
      <c r="C8507" s="180"/>
      <c r="D8507" s="181"/>
      <c r="E8507" s="180"/>
      <c r="F8507" s="182"/>
    </row>
    <row r="8508" spans="2:6" x14ac:dyDescent="0.25">
      <c r="B8508" s="176">
        <v>8497</v>
      </c>
      <c r="C8508" s="177"/>
      <c r="D8508" s="178"/>
      <c r="E8508" s="177"/>
      <c r="F8508" s="179"/>
    </row>
    <row r="8509" spans="2:6" x14ac:dyDescent="0.25">
      <c r="B8509" s="172">
        <v>8498</v>
      </c>
      <c r="C8509" s="180"/>
      <c r="D8509" s="181"/>
      <c r="E8509" s="180"/>
      <c r="F8509" s="182"/>
    </row>
    <row r="8510" spans="2:6" x14ac:dyDescent="0.25">
      <c r="B8510" s="176">
        <v>8499</v>
      </c>
      <c r="C8510" s="177"/>
      <c r="D8510" s="178"/>
      <c r="E8510" s="177"/>
      <c r="F8510" s="179"/>
    </row>
    <row r="8511" spans="2:6" x14ac:dyDescent="0.25">
      <c r="B8511" s="172">
        <v>8500</v>
      </c>
      <c r="C8511" s="180"/>
      <c r="D8511" s="181"/>
      <c r="E8511" s="180"/>
      <c r="F8511" s="182"/>
    </row>
    <row r="8512" spans="2:6" x14ac:dyDescent="0.25">
      <c r="B8512" s="176">
        <v>8501</v>
      </c>
      <c r="C8512" s="177"/>
      <c r="D8512" s="178"/>
      <c r="E8512" s="177"/>
      <c r="F8512" s="179"/>
    </row>
    <row r="8513" spans="2:6" x14ac:dyDescent="0.25">
      <c r="B8513" s="172">
        <v>8502</v>
      </c>
      <c r="C8513" s="180"/>
      <c r="D8513" s="181"/>
      <c r="E8513" s="180"/>
      <c r="F8513" s="182"/>
    </row>
    <row r="8514" spans="2:6" x14ac:dyDescent="0.25">
      <c r="B8514" s="176">
        <v>8503</v>
      </c>
      <c r="C8514" s="177"/>
      <c r="D8514" s="178"/>
      <c r="E8514" s="177"/>
      <c r="F8514" s="179"/>
    </row>
    <row r="8515" spans="2:6" x14ac:dyDescent="0.25">
      <c r="B8515" s="172">
        <v>8504</v>
      </c>
      <c r="C8515" s="180"/>
      <c r="D8515" s="181"/>
      <c r="E8515" s="180"/>
      <c r="F8515" s="182"/>
    </row>
    <row r="8516" spans="2:6" x14ac:dyDescent="0.25">
      <c r="B8516" s="176">
        <v>8505</v>
      </c>
      <c r="C8516" s="177"/>
      <c r="D8516" s="178"/>
      <c r="E8516" s="177"/>
      <c r="F8516" s="179"/>
    </row>
    <row r="8517" spans="2:6" x14ac:dyDescent="0.25">
      <c r="B8517" s="172">
        <v>8506</v>
      </c>
      <c r="C8517" s="180"/>
      <c r="D8517" s="181"/>
      <c r="E8517" s="180"/>
      <c r="F8517" s="182"/>
    </row>
    <row r="8518" spans="2:6" x14ac:dyDescent="0.25">
      <c r="B8518" s="176">
        <v>8507</v>
      </c>
      <c r="C8518" s="177"/>
      <c r="D8518" s="178"/>
      <c r="E8518" s="177"/>
      <c r="F8518" s="179"/>
    </row>
    <row r="8519" spans="2:6" x14ac:dyDescent="0.25">
      <c r="B8519" s="172">
        <v>8508</v>
      </c>
      <c r="C8519" s="180"/>
      <c r="D8519" s="181"/>
      <c r="E8519" s="180"/>
      <c r="F8519" s="182"/>
    </row>
    <row r="8520" spans="2:6" x14ac:dyDescent="0.25">
      <c r="B8520" s="176">
        <v>8509</v>
      </c>
      <c r="C8520" s="177"/>
      <c r="D8520" s="178"/>
      <c r="E8520" s="177"/>
      <c r="F8520" s="179"/>
    </row>
    <row r="8521" spans="2:6" x14ac:dyDescent="0.25">
      <c r="B8521" s="172">
        <v>8510</v>
      </c>
      <c r="C8521" s="180"/>
      <c r="D8521" s="181"/>
      <c r="E8521" s="180"/>
      <c r="F8521" s="182"/>
    </row>
    <row r="8522" spans="2:6" x14ac:dyDescent="0.25">
      <c r="B8522" s="176">
        <v>8511</v>
      </c>
      <c r="C8522" s="177"/>
      <c r="D8522" s="178"/>
      <c r="E8522" s="177"/>
      <c r="F8522" s="179"/>
    </row>
    <row r="8523" spans="2:6" x14ac:dyDescent="0.25">
      <c r="B8523" s="172">
        <v>8512</v>
      </c>
      <c r="C8523" s="180"/>
      <c r="D8523" s="181"/>
      <c r="E8523" s="180"/>
      <c r="F8523" s="182"/>
    </row>
    <row r="8524" spans="2:6" x14ac:dyDescent="0.25">
      <c r="B8524" s="176">
        <v>8513</v>
      </c>
      <c r="C8524" s="177"/>
      <c r="D8524" s="178"/>
      <c r="E8524" s="177"/>
      <c r="F8524" s="179"/>
    </row>
    <row r="8525" spans="2:6" x14ac:dyDescent="0.25">
      <c r="B8525" s="172">
        <v>8514</v>
      </c>
      <c r="C8525" s="180"/>
      <c r="D8525" s="181"/>
      <c r="E8525" s="180"/>
      <c r="F8525" s="182"/>
    </row>
    <row r="8526" spans="2:6" x14ac:dyDescent="0.25">
      <c r="B8526" s="176">
        <v>8515</v>
      </c>
      <c r="C8526" s="177"/>
      <c r="D8526" s="178"/>
      <c r="E8526" s="177"/>
      <c r="F8526" s="179"/>
    </row>
    <row r="8527" spans="2:6" x14ac:dyDescent="0.25">
      <c r="B8527" s="172">
        <v>8516</v>
      </c>
      <c r="C8527" s="180"/>
      <c r="D8527" s="181"/>
      <c r="E8527" s="180"/>
      <c r="F8527" s="182"/>
    </row>
    <row r="8528" spans="2:6" x14ac:dyDescent="0.25">
      <c r="B8528" s="176">
        <v>8517</v>
      </c>
      <c r="C8528" s="177"/>
      <c r="D8528" s="178"/>
      <c r="E8528" s="177"/>
      <c r="F8528" s="179"/>
    </row>
    <row r="8529" spans="2:6" x14ac:dyDescent="0.25">
      <c r="B8529" s="172">
        <v>8518</v>
      </c>
      <c r="C8529" s="180"/>
      <c r="D8529" s="181"/>
      <c r="E8529" s="180"/>
      <c r="F8529" s="182"/>
    </row>
    <row r="8530" spans="2:6" x14ac:dyDescent="0.25">
      <c r="B8530" s="176">
        <v>8519</v>
      </c>
      <c r="C8530" s="177"/>
      <c r="D8530" s="178"/>
      <c r="E8530" s="177"/>
      <c r="F8530" s="179"/>
    </row>
    <row r="8531" spans="2:6" x14ac:dyDescent="0.25">
      <c r="B8531" s="172">
        <v>8520</v>
      </c>
      <c r="C8531" s="180"/>
      <c r="D8531" s="181"/>
      <c r="E8531" s="180"/>
      <c r="F8531" s="182"/>
    </row>
    <row r="8532" spans="2:6" x14ac:dyDescent="0.25">
      <c r="B8532" s="176">
        <v>8521</v>
      </c>
      <c r="C8532" s="177"/>
      <c r="D8532" s="178"/>
      <c r="E8532" s="177"/>
      <c r="F8532" s="179"/>
    </row>
    <row r="8533" spans="2:6" x14ac:dyDescent="0.25">
      <c r="B8533" s="172">
        <v>8522</v>
      </c>
      <c r="C8533" s="180"/>
      <c r="D8533" s="181"/>
      <c r="E8533" s="180"/>
      <c r="F8533" s="182"/>
    </row>
    <row r="8534" spans="2:6" x14ac:dyDescent="0.25">
      <c r="B8534" s="176">
        <v>8523</v>
      </c>
      <c r="C8534" s="177"/>
      <c r="D8534" s="178"/>
      <c r="E8534" s="177"/>
      <c r="F8534" s="179"/>
    </row>
    <row r="8535" spans="2:6" x14ac:dyDescent="0.25">
      <c r="B8535" s="172">
        <v>8524</v>
      </c>
      <c r="C8535" s="180"/>
      <c r="D8535" s="181"/>
      <c r="E8535" s="180"/>
      <c r="F8535" s="182"/>
    </row>
    <row r="8536" spans="2:6" x14ac:dyDescent="0.25">
      <c r="B8536" s="176">
        <v>8525</v>
      </c>
      <c r="C8536" s="177"/>
      <c r="D8536" s="178"/>
      <c r="E8536" s="177"/>
      <c r="F8536" s="179"/>
    </row>
    <row r="8537" spans="2:6" x14ac:dyDescent="0.25">
      <c r="B8537" s="172">
        <v>8526</v>
      </c>
      <c r="C8537" s="180"/>
      <c r="D8537" s="181"/>
      <c r="E8537" s="180"/>
      <c r="F8537" s="182"/>
    </row>
    <row r="8538" spans="2:6" x14ac:dyDescent="0.25">
      <c r="B8538" s="176">
        <v>8527</v>
      </c>
      <c r="C8538" s="177"/>
      <c r="D8538" s="178"/>
      <c r="E8538" s="177"/>
      <c r="F8538" s="179"/>
    </row>
    <row r="8539" spans="2:6" x14ac:dyDescent="0.25">
      <c r="B8539" s="172">
        <v>8528</v>
      </c>
      <c r="C8539" s="180"/>
      <c r="D8539" s="181"/>
      <c r="E8539" s="180"/>
      <c r="F8539" s="182"/>
    </row>
    <row r="8540" spans="2:6" x14ac:dyDescent="0.25">
      <c r="B8540" s="176">
        <v>8529</v>
      </c>
      <c r="C8540" s="177"/>
      <c r="D8540" s="178"/>
      <c r="E8540" s="177"/>
      <c r="F8540" s="179"/>
    </row>
    <row r="8541" spans="2:6" x14ac:dyDescent="0.25">
      <c r="B8541" s="172">
        <v>8530</v>
      </c>
      <c r="C8541" s="180"/>
      <c r="D8541" s="181"/>
      <c r="E8541" s="180"/>
      <c r="F8541" s="182"/>
    </row>
    <row r="8542" spans="2:6" x14ac:dyDescent="0.25">
      <c r="B8542" s="176">
        <v>8531</v>
      </c>
      <c r="C8542" s="177"/>
      <c r="D8542" s="178"/>
      <c r="E8542" s="177"/>
      <c r="F8542" s="179"/>
    </row>
    <row r="8543" spans="2:6" x14ac:dyDescent="0.25">
      <c r="B8543" s="172">
        <v>8532</v>
      </c>
      <c r="C8543" s="180"/>
      <c r="D8543" s="181"/>
      <c r="E8543" s="180"/>
      <c r="F8543" s="182"/>
    </row>
    <row r="8544" spans="2:6" x14ac:dyDescent="0.25">
      <c r="B8544" s="176">
        <v>8533</v>
      </c>
      <c r="C8544" s="177"/>
      <c r="D8544" s="178"/>
      <c r="E8544" s="177"/>
      <c r="F8544" s="179"/>
    </row>
    <row r="8545" spans="2:6" x14ac:dyDescent="0.25">
      <c r="B8545" s="172">
        <v>8534</v>
      </c>
      <c r="C8545" s="180"/>
      <c r="D8545" s="181"/>
      <c r="E8545" s="180"/>
      <c r="F8545" s="182"/>
    </row>
    <row r="8546" spans="2:6" x14ac:dyDescent="0.25">
      <c r="B8546" s="176">
        <v>8535</v>
      </c>
      <c r="C8546" s="177"/>
      <c r="D8546" s="178"/>
      <c r="E8546" s="177"/>
      <c r="F8546" s="179"/>
    </row>
    <row r="8547" spans="2:6" x14ac:dyDescent="0.25">
      <c r="B8547" s="172">
        <v>8536</v>
      </c>
      <c r="C8547" s="180"/>
      <c r="D8547" s="181"/>
      <c r="E8547" s="180"/>
      <c r="F8547" s="182"/>
    </row>
    <row r="8548" spans="2:6" x14ac:dyDescent="0.25">
      <c r="B8548" s="176">
        <v>8537</v>
      </c>
      <c r="C8548" s="177"/>
      <c r="D8548" s="178"/>
      <c r="E8548" s="177"/>
      <c r="F8548" s="179"/>
    </row>
    <row r="8549" spans="2:6" x14ac:dyDescent="0.25">
      <c r="B8549" s="172">
        <v>8538</v>
      </c>
      <c r="C8549" s="180"/>
      <c r="D8549" s="181"/>
      <c r="E8549" s="180"/>
      <c r="F8549" s="182"/>
    </row>
    <row r="8550" spans="2:6" x14ac:dyDescent="0.25">
      <c r="B8550" s="176">
        <v>8539</v>
      </c>
      <c r="C8550" s="177"/>
      <c r="D8550" s="178"/>
      <c r="E8550" s="177"/>
      <c r="F8550" s="179"/>
    </row>
    <row r="8551" spans="2:6" x14ac:dyDescent="0.25">
      <c r="B8551" s="172">
        <v>8540</v>
      </c>
      <c r="C8551" s="180"/>
      <c r="D8551" s="181"/>
      <c r="E8551" s="180"/>
      <c r="F8551" s="182"/>
    </row>
    <row r="8552" spans="2:6" x14ac:dyDescent="0.25">
      <c r="B8552" s="176">
        <v>8541</v>
      </c>
      <c r="C8552" s="177"/>
      <c r="D8552" s="178"/>
      <c r="E8552" s="177"/>
      <c r="F8552" s="179"/>
    </row>
    <row r="8553" spans="2:6" x14ac:dyDescent="0.25">
      <c r="B8553" s="172">
        <v>8542</v>
      </c>
      <c r="C8553" s="180"/>
      <c r="D8553" s="181"/>
      <c r="E8553" s="180"/>
      <c r="F8553" s="182"/>
    </row>
    <row r="8554" spans="2:6" x14ac:dyDescent="0.25">
      <c r="B8554" s="176">
        <v>8543</v>
      </c>
      <c r="C8554" s="177"/>
      <c r="D8554" s="178"/>
      <c r="E8554" s="177"/>
      <c r="F8554" s="179"/>
    </row>
    <row r="8555" spans="2:6" x14ac:dyDescent="0.25">
      <c r="B8555" s="172">
        <v>8544</v>
      </c>
      <c r="C8555" s="180"/>
      <c r="D8555" s="181"/>
      <c r="E8555" s="180"/>
      <c r="F8555" s="182"/>
    </row>
    <row r="8556" spans="2:6" x14ac:dyDescent="0.25">
      <c r="B8556" s="176">
        <v>8545</v>
      </c>
      <c r="C8556" s="177"/>
      <c r="D8556" s="178"/>
      <c r="E8556" s="177"/>
      <c r="F8556" s="179"/>
    </row>
    <row r="8557" spans="2:6" x14ac:dyDescent="0.25">
      <c r="B8557" s="172">
        <v>8546</v>
      </c>
      <c r="C8557" s="180"/>
      <c r="D8557" s="181"/>
      <c r="E8557" s="180"/>
      <c r="F8557" s="182"/>
    </row>
    <row r="8558" spans="2:6" x14ac:dyDescent="0.25">
      <c r="B8558" s="176">
        <v>8547</v>
      </c>
      <c r="C8558" s="177"/>
      <c r="D8558" s="178"/>
      <c r="E8558" s="177"/>
      <c r="F8558" s="179"/>
    </row>
    <row r="8559" spans="2:6" x14ac:dyDescent="0.25">
      <c r="B8559" s="172">
        <v>8548</v>
      </c>
      <c r="C8559" s="180"/>
      <c r="D8559" s="181"/>
      <c r="E8559" s="180"/>
      <c r="F8559" s="182"/>
    </row>
    <row r="8560" spans="2:6" x14ac:dyDescent="0.25">
      <c r="B8560" s="176">
        <v>8549</v>
      </c>
      <c r="C8560" s="177"/>
      <c r="D8560" s="178"/>
      <c r="E8560" s="177"/>
      <c r="F8560" s="179"/>
    </row>
    <row r="8561" spans="2:6" x14ac:dyDescent="0.25">
      <c r="B8561" s="172">
        <v>8550</v>
      </c>
      <c r="C8561" s="180"/>
      <c r="D8561" s="181"/>
      <c r="E8561" s="180"/>
      <c r="F8561" s="182"/>
    </row>
    <row r="8562" spans="2:6" x14ac:dyDescent="0.25">
      <c r="B8562" s="176">
        <v>8551</v>
      </c>
      <c r="C8562" s="177"/>
      <c r="D8562" s="178"/>
      <c r="E8562" s="177"/>
      <c r="F8562" s="179"/>
    </row>
    <row r="8563" spans="2:6" x14ac:dyDescent="0.25">
      <c r="B8563" s="172">
        <v>8552</v>
      </c>
      <c r="C8563" s="180"/>
      <c r="D8563" s="181"/>
      <c r="E8563" s="180"/>
      <c r="F8563" s="182"/>
    </row>
    <row r="8564" spans="2:6" x14ac:dyDescent="0.25">
      <c r="B8564" s="176">
        <v>8553</v>
      </c>
      <c r="C8564" s="177"/>
      <c r="D8564" s="178"/>
      <c r="E8564" s="177"/>
      <c r="F8564" s="179"/>
    </row>
    <row r="8565" spans="2:6" x14ac:dyDescent="0.25">
      <c r="B8565" s="172">
        <v>8554</v>
      </c>
      <c r="C8565" s="180"/>
      <c r="D8565" s="181"/>
      <c r="E8565" s="180"/>
      <c r="F8565" s="182"/>
    </row>
    <row r="8566" spans="2:6" x14ac:dyDescent="0.25">
      <c r="B8566" s="176">
        <v>8555</v>
      </c>
      <c r="C8566" s="177"/>
      <c r="D8566" s="178"/>
      <c r="E8566" s="177"/>
      <c r="F8566" s="179"/>
    </row>
    <row r="8567" spans="2:6" x14ac:dyDescent="0.25">
      <c r="B8567" s="172">
        <v>8556</v>
      </c>
      <c r="C8567" s="180"/>
      <c r="D8567" s="181"/>
      <c r="E8567" s="180"/>
      <c r="F8567" s="182"/>
    </row>
    <row r="8568" spans="2:6" x14ac:dyDescent="0.25">
      <c r="B8568" s="176">
        <v>8557</v>
      </c>
      <c r="C8568" s="177"/>
      <c r="D8568" s="178"/>
      <c r="E8568" s="177"/>
      <c r="F8568" s="179"/>
    </row>
    <row r="8569" spans="2:6" x14ac:dyDescent="0.25">
      <c r="B8569" s="172">
        <v>8558</v>
      </c>
      <c r="C8569" s="180"/>
      <c r="D8569" s="181"/>
      <c r="E8569" s="180"/>
      <c r="F8569" s="182"/>
    </row>
    <row r="8570" spans="2:6" x14ac:dyDescent="0.25">
      <c r="B8570" s="176">
        <v>8559</v>
      </c>
      <c r="C8570" s="177"/>
      <c r="D8570" s="178"/>
      <c r="E8570" s="177"/>
      <c r="F8570" s="179"/>
    </row>
    <row r="8571" spans="2:6" x14ac:dyDescent="0.25">
      <c r="B8571" s="172">
        <v>8560</v>
      </c>
      <c r="C8571" s="180"/>
      <c r="D8571" s="181"/>
      <c r="E8571" s="180"/>
      <c r="F8571" s="182"/>
    </row>
    <row r="8572" spans="2:6" x14ac:dyDescent="0.25">
      <c r="B8572" s="176">
        <v>8561</v>
      </c>
      <c r="C8572" s="177"/>
      <c r="D8572" s="178"/>
      <c r="E8572" s="177"/>
      <c r="F8572" s="179"/>
    </row>
    <row r="8573" spans="2:6" x14ac:dyDescent="0.25">
      <c r="B8573" s="172">
        <v>8562</v>
      </c>
      <c r="C8573" s="180"/>
      <c r="D8573" s="181"/>
      <c r="E8573" s="180"/>
      <c r="F8573" s="182"/>
    </row>
    <row r="8574" spans="2:6" x14ac:dyDescent="0.25">
      <c r="B8574" s="176">
        <v>8563</v>
      </c>
      <c r="C8574" s="177"/>
      <c r="D8574" s="178"/>
      <c r="E8574" s="177"/>
      <c r="F8574" s="179"/>
    </row>
    <row r="8575" spans="2:6" x14ac:dyDescent="0.25">
      <c r="B8575" s="172">
        <v>8564</v>
      </c>
      <c r="C8575" s="180"/>
      <c r="D8575" s="181"/>
      <c r="E8575" s="180"/>
      <c r="F8575" s="182"/>
    </row>
    <row r="8576" spans="2:6" x14ac:dyDescent="0.25">
      <c r="B8576" s="176">
        <v>8565</v>
      </c>
      <c r="C8576" s="177"/>
      <c r="D8576" s="178"/>
      <c r="E8576" s="177"/>
      <c r="F8576" s="179"/>
    </row>
    <row r="8577" spans="2:6" x14ac:dyDescent="0.25">
      <c r="B8577" s="172">
        <v>8566</v>
      </c>
      <c r="C8577" s="180"/>
      <c r="D8577" s="181"/>
      <c r="E8577" s="180"/>
      <c r="F8577" s="182"/>
    </row>
    <row r="8578" spans="2:6" x14ac:dyDescent="0.25">
      <c r="B8578" s="176">
        <v>8567</v>
      </c>
      <c r="C8578" s="177"/>
      <c r="D8578" s="178"/>
      <c r="E8578" s="177"/>
      <c r="F8578" s="179"/>
    </row>
    <row r="8579" spans="2:6" x14ac:dyDescent="0.25">
      <c r="B8579" s="172">
        <v>8568</v>
      </c>
      <c r="C8579" s="180"/>
      <c r="D8579" s="181"/>
      <c r="E8579" s="180"/>
      <c r="F8579" s="182"/>
    </row>
    <row r="8580" spans="2:6" x14ac:dyDescent="0.25">
      <c r="B8580" s="176">
        <v>8569</v>
      </c>
      <c r="C8580" s="177"/>
      <c r="D8580" s="178"/>
      <c r="E8580" s="177"/>
      <c r="F8580" s="179"/>
    </row>
    <row r="8581" spans="2:6" x14ac:dyDescent="0.25">
      <c r="B8581" s="172">
        <v>8570</v>
      </c>
      <c r="C8581" s="180"/>
      <c r="D8581" s="181"/>
      <c r="E8581" s="180"/>
      <c r="F8581" s="182"/>
    </row>
    <row r="8582" spans="2:6" x14ac:dyDescent="0.25">
      <c r="B8582" s="176">
        <v>8571</v>
      </c>
      <c r="C8582" s="177"/>
      <c r="D8582" s="178"/>
      <c r="E8582" s="177"/>
      <c r="F8582" s="179"/>
    </row>
    <row r="8583" spans="2:6" x14ac:dyDescent="0.25">
      <c r="B8583" s="172">
        <v>8572</v>
      </c>
      <c r="C8583" s="180"/>
      <c r="D8583" s="181"/>
      <c r="E8583" s="180"/>
      <c r="F8583" s="182"/>
    </row>
    <row r="8584" spans="2:6" x14ac:dyDescent="0.25">
      <c r="B8584" s="176">
        <v>8573</v>
      </c>
      <c r="C8584" s="177"/>
      <c r="D8584" s="178"/>
      <c r="E8584" s="177"/>
      <c r="F8584" s="179"/>
    </row>
    <row r="8585" spans="2:6" x14ac:dyDescent="0.25">
      <c r="B8585" s="172">
        <v>8574</v>
      </c>
      <c r="C8585" s="180"/>
      <c r="D8585" s="181"/>
      <c r="E8585" s="180"/>
      <c r="F8585" s="182"/>
    </row>
    <row r="8586" spans="2:6" x14ac:dyDescent="0.25">
      <c r="B8586" s="176">
        <v>8575</v>
      </c>
      <c r="C8586" s="177"/>
      <c r="D8586" s="178"/>
      <c r="E8586" s="177"/>
      <c r="F8586" s="179"/>
    </row>
    <row r="8587" spans="2:6" x14ac:dyDescent="0.25">
      <c r="B8587" s="172">
        <v>8576</v>
      </c>
      <c r="C8587" s="180"/>
      <c r="D8587" s="181"/>
      <c r="E8587" s="180"/>
      <c r="F8587" s="182"/>
    </row>
    <row r="8588" spans="2:6" x14ac:dyDescent="0.25">
      <c r="B8588" s="176">
        <v>8577</v>
      </c>
      <c r="C8588" s="177"/>
      <c r="D8588" s="178"/>
      <c r="E8588" s="177"/>
      <c r="F8588" s="179"/>
    </row>
    <row r="8589" spans="2:6" x14ac:dyDescent="0.25">
      <c r="B8589" s="172">
        <v>8578</v>
      </c>
      <c r="C8589" s="180"/>
      <c r="D8589" s="181"/>
      <c r="E8589" s="180"/>
      <c r="F8589" s="182"/>
    </row>
    <row r="8590" spans="2:6" x14ac:dyDescent="0.25">
      <c r="B8590" s="176">
        <v>8579</v>
      </c>
      <c r="C8590" s="177"/>
      <c r="D8590" s="178"/>
      <c r="E8590" s="177"/>
      <c r="F8590" s="179"/>
    </row>
    <row r="8591" spans="2:6" x14ac:dyDescent="0.25">
      <c r="B8591" s="172">
        <v>8580</v>
      </c>
      <c r="C8591" s="180"/>
      <c r="D8591" s="181"/>
      <c r="E8591" s="180"/>
      <c r="F8591" s="182"/>
    </row>
    <row r="8592" spans="2:6" x14ac:dyDescent="0.25">
      <c r="B8592" s="176">
        <v>8581</v>
      </c>
      <c r="C8592" s="177"/>
      <c r="D8592" s="178"/>
      <c r="E8592" s="177"/>
      <c r="F8592" s="179"/>
    </row>
    <row r="8593" spans="2:6" x14ac:dyDescent="0.25">
      <c r="B8593" s="172">
        <v>8582</v>
      </c>
      <c r="C8593" s="180"/>
      <c r="D8593" s="181"/>
      <c r="E8593" s="180"/>
      <c r="F8593" s="182"/>
    </row>
    <row r="8594" spans="2:6" x14ac:dyDescent="0.25">
      <c r="B8594" s="176">
        <v>8583</v>
      </c>
      <c r="C8594" s="177"/>
      <c r="D8594" s="178"/>
      <c r="E8594" s="177"/>
      <c r="F8594" s="179"/>
    </row>
    <row r="8595" spans="2:6" x14ac:dyDescent="0.25">
      <c r="B8595" s="172">
        <v>8584</v>
      </c>
      <c r="C8595" s="180"/>
      <c r="D8595" s="181"/>
      <c r="E8595" s="180"/>
      <c r="F8595" s="182"/>
    </row>
    <row r="8596" spans="2:6" x14ac:dyDescent="0.25">
      <c r="B8596" s="176">
        <v>8585</v>
      </c>
      <c r="C8596" s="177"/>
      <c r="D8596" s="178"/>
      <c r="E8596" s="177"/>
      <c r="F8596" s="179"/>
    </row>
    <row r="8597" spans="2:6" x14ac:dyDescent="0.25">
      <c r="B8597" s="172">
        <v>8586</v>
      </c>
      <c r="C8597" s="180"/>
      <c r="D8597" s="181"/>
      <c r="E8597" s="180"/>
      <c r="F8597" s="182"/>
    </row>
    <row r="8598" spans="2:6" x14ac:dyDescent="0.25">
      <c r="B8598" s="176">
        <v>8587</v>
      </c>
      <c r="C8598" s="177"/>
      <c r="D8598" s="178"/>
      <c r="E8598" s="177"/>
      <c r="F8598" s="179"/>
    </row>
    <row r="8599" spans="2:6" x14ac:dyDescent="0.25">
      <c r="B8599" s="172">
        <v>8588</v>
      </c>
      <c r="C8599" s="180"/>
      <c r="D8599" s="181"/>
      <c r="E8599" s="180"/>
      <c r="F8599" s="182"/>
    </row>
    <row r="8600" spans="2:6" x14ac:dyDescent="0.25">
      <c r="B8600" s="176">
        <v>8589</v>
      </c>
      <c r="C8600" s="177"/>
      <c r="D8600" s="178"/>
      <c r="E8600" s="177"/>
      <c r="F8600" s="179"/>
    </row>
    <row r="8601" spans="2:6" x14ac:dyDescent="0.25">
      <c r="B8601" s="172">
        <v>8590</v>
      </c>
      <c r="C8601" s="180"/>
      <c r="D8601" s="181"/>
      <c r="E8601" s="180"/>
      <c r="F8601" s="182"/>
    </row>
    <row r="8602" spans="2:6" x14ac:dyDescent="0.25">
      <c r="B8602" s="176">
        <v>8591</v>
      </c>
      <c r="C8602" s="177"/>
      <c r="D8602" s="178"/>
      <c r="E8602" s="177"/>
      <c r="F8602" s="179"/>
    </row>
    <row r="8603" spans="2:6" x14ac:dyDescent="0.25">
      <c r="B8603" s="172">
        <v>8592</v>
      </c>
      <c r="C8603" s="180"/>
      <c r="D8603" s="181"/>
      <c r="E8603" s="180"/>
      <c r="F8603" s="182"/>
    </row>
    <row r="8604" spans="2:6" x14ac:dyDescent="0.25">
      <c r="B8604" s="176">
        <v>8593</v>
      </c>
      <c r="C8604" s="177"/>
      <c r="D8604" s="178"/>
      <c r="E8604" s="177"/>
      <c r="F8604" s="179"/>
    </row>
    <row r="8605" spans="2:6" x14ac:dyDescent="0.25">
      <c r="B8605" s="172">
        <v>8594</v>
      </c>
      <c r="C8605" s="180"/>
      <c r="D8605" s="181"/>
      <c r="E8605" s="180"/>
      <c r="F8605" s="182"/>
    </row>
    <row r="8606" spans="2:6" x14ac:dyDescent="0.25">
      <c r="B8606" s="176">
        <v>8595</v>
      </c>
      <c r="C8606" s="177"/>
      <c r="D8606" s="178"/>
      <c r="E8606" s="177"/>
      <c r="F8606" s="179"/>
    </row>
    <row r="8607" spans="2:6" x14ac:dyDescent="0.25">
      <c r="B8607" s="172">
        <v>8596</v>
      </c>
      <c r="C8607" s="180"/>
      <c r="D8607" s="181"/>
      <c r="E8607" s="180"/>
      <c r="F8607" s="182"/>
    </row>
    <row r="8608" spans="2:6" x14ac:dyDescent="0.25">
      <c r="B8608" s="176">
        <v>8597</v>
      </c>
      <c r="C8608" s="177"/>
      <c r="D8608" s="178"/>
      <c r="E8608" s="177"/>
      <c r="F8608" s="179"/>
    </row>
    <row r="8609" spans="2:6" x14ac:dyDescent="0.25">
      <c r="B8609" s="172">
        <v>8598</v>
      </c>
      <c r="C8609" s="180"/>
      <c r="D8609" s="181"/>
      <c r="E8609" s="180"/>
      <c r="F8609" s="182"/>
    </row>
    <row r="8610" spans="2:6" x14ac:dyDescent="0.25">
      <c r="B8610" s="176">
        <v>8599</v>
      </c>
      <c r="C8610" s="177"/>
      <c r="D8610" s="178"/>
      <c r="E8610" s="177"/>
      <c r="F8610" s="179"/>
    </row>
    <row r="8611" spans="2:6" x14ac:dyDescent="0.25">
      <c r="B8611" s="172">
        <v>8600</v>
      </c>
      <c r="C8611" s="180"/>
      <c r="D8611" s="181"/>
      <c r="E8611" s="180"/>
      <c r="F8611" s="182"/>
    </row>
    <row r="8612" spans="2:6" x14ac:dyDescent="0.25">
      <c r="B8612" s="176">
        <v>8601</v>
      </c>
      <c r="C8612" s="177"/>
      <c r="D8612" s="178"/>
      <c r="E8612" s="177"/>
      <c r="F8612" s="179"/>
    </row>
    <row r="8613" spans="2:6" x14ac:dyDescent="0.25">
      <c r="B8613" s="172">
        <v>8602</v>
      </c>
      <c r="C8613" s="180"/>
      <c r="D8613" s="181"/>
      <c r="E8613" s="180"/>
      <c r="F8613" s="182"/>
    </row>
    <row r="8614" spans="2:6" x14ac:dyDescent="0.25">
      <c r="B8614" s="176">
        <v>8603</v>
      </c>
      <c r="C8614" s="177"/>
      <c r="D8614" s="178"/>
      <c r="E8614" s="177"/>
      <c r="F8614" s="179"/>
    </row>
    <row r="8615" spans="2:6" x14ac:dyDescent="0.25">
      <c r="B8615" s="172">
        <v>8604</v>
      </c>
      <c r="C8615" s="180"/>
      <c r="D8615" s="181"/>
      <c r="E8615" s="180"/>
      <c r="F8615" s="182"/>
    </row>
    <row r="8616" spans="2:6" x14ac:dyDescent="0.25">
      <c r="B8616" s="176">
        <v>8605</v>
      </c>
      <c r="C8616" s="177"/>
      <c r="D8616" s="178"/>
      <c r="E8616" s="177"/>
      <c r="F8616" s="179"/>
    </row>
    <row r="8617" spans="2:6" x14ac:dyDescent="0.25">
      <c r="B8617" s="172">
        <v>8606</v>
      </c>
      <c r="C8617" s="180"/>
      <c r="D8617" s="181"/>
      <c r="E8617" s="180"/>
      <c r="F8617" s="182"/>
    </row>
    <row r="8618" spans="2:6" x14ac:dyDescent="0.25">
      <c r="B8618" s="176">
        <v>8607</v>
      </c>
      <c r="C8618" s="177"/>
      <c r="D8618" s="178"/>
      <c r="E8618" s="177"/>
      <c r="F8618" s="179"/>
    </row>
    <row r="8619" spans="2:6" x14ac:dyDescent="0.25">
      <c r="B8619" s="172">
        <v>8608</v>
      </c>
      <c r="C8619" s="180"/>
      <c r="D8619" s="181"/>
      <c r="E8619" s="180"/>
      <c r="F8619" s="182"/>
    </row>
    <row r="8620" spans="2:6" x14ac:dyDescent="0.25">
      <c r="B8620" s="176">
        <v>8609</v>
      </c>
      <c r="C8620" s="177"/>
      <c r="D8620" s="178"/>
      <c r="E8620" s="177"/>
      <c r="F8620" s="179"/>
    </row>
    <row r="8621" spans="2:6" x14ac:dyDescent="0.25">
      <c r="B8621" s="172">
        <v>8610</v>
      </c>
      <c r="C8621" s="180"/>
      <c r="D8621" s="181"/>
      <c r="E8621" s="180"/>
      <c r="F8621" s="182"/>
    </row>
    <row r="8622" spans="2:6" x14ac:dyDescent="0.25">
      <c r="B8622" s="176">
        <v>8611</v>
      </c>
      <c r="C8622" s="177"/>
      <c r="D8622" s="178"/>
      <c r="E8622" s="177"/>
      <c r="F8622" s="179"/>
    </row>
    <row r="8623" spans="2:6" x14ac:dyDescent="0.25">
      <c r="B8623" s="172">
        <v>8612</v>
      </c>
      <c r="C8623" s="180"/>
      <c r="D8623" s="181"/>
      <c r="E8623" s="180"/>
      <c r="F8623" s="182"/>
    </row>
    <row r="8624" spans="2:6" x14ac:dyDescent="0.25">
      <c r="B8624" s="176">
        <v>8613</v>
      </c>
      <c r="C8624" s="177"/>
      <c r="D8624" s="178"/>
      <c r="E8624" s="177"/>
      <c r="F8624" s="179"/>
    </row>
    <row r="8625" spans="2:6" x14ac:dyDescent="0.25">
      <c r="B8625" s="172">
        <v>8614</v>
      </c>
      <c r="C8625" s="180"/>
      <c r="D8625" s="181"/>
      <c r="E8625" s="180"/>
      <c r="F8625" s="182"/>
    </row>
    <row r="8626" spans="2:6" x14ac:dyDescent="0.25">
      <c r="B8626" s="176">
        <v>8615</v>
      </c>
      <c r="C8626" s="177"/>
      <c r="D8626" s="178"/>
      <c r="E8626" s="177"/>
      <c r="F8626" s="179"/>
    </row>
    <row r="8627" spans="2:6" x14ac:dyDescent="0.25">
      <c r="B8627" s="172">
        <v>8616</v>
      </c>
      <c r="C8627" s="180"/>
      <c r="D8627" s="181"/>
      <c r="E8627" s="180"/>
      <c r="F8627" s="182"/>
    </row>
    <row r="8628" spans="2:6" x14ac:dyDescent="0.25">
      <c r="B8628" s="176">
        <v>8617</v>
      </c>
      <c r="C8628" s="177"/>
      <c r="D8628" s="178"/>
      <c r="E8628" s="177"/>
      <c r="F8628" s="179"/>
    </row>
    <row r="8629" spans="2:6" x14ac:dyDescent="0.25">
      <c r="B8629" s="172">
        <v>8618</v>
      </c>
      <c r="C8629" s="180"/>
      <c r="D8629" s="181"/>
      <c r="E8629" s="180"/>
      <c r="F8629" s="182"/>
    </row>
    <row r="8630" spans="2:6" x14ac:dyDescent="0.25">
      <c r="B8630" s="176">
        <v>8619</v>
      </c>
      <c r="C8630" s="177"/>
      <c r="D8630" s="178"/>
      <c r="E8630" s="177"/>
      <c r="F8630" s="179"/>
    </row>
    <row r="8631" spans="2:6" x14ac:dyDescent="0.25">
      <c r="B8631" s="172">
        <v>8620</v>
      </c>
      <c r="C8631" s="180"/>
      <c r="D8631" s="181"/>
      <c r="E8631" s="180"/>
      <c r="F8631" s="182"/>
    </row>
    <row r="8632" spans="2:6" x14ac:dyDescent="0.25">
      <c r="B8632" s="176">
        <v>8621</v>
      </c>
      <c r="C8632" s="177"/>
      <c r="D8632" s="178"/>
      <c r="E8632" s="177"/>
      <c r="F8632" s="179"/>
    </row>
    <row r="8633" spans="2:6" x14ac:dyDescent="0.25">
      <c r="B8633" s="172">
        <v>8622</v>
      </c>
      <c r="C8633" s="180"/>
      <c r="D8633" s="181"/>
      <c r="E8633" s="180"/>
      <c r="F8633" s="182"/>
    </row>
    <row r="8634" spans="2:6" x14ac:dyDescent="0.25">
      <c r="B8634" s="176">
        <v>8623</v>
      </c>
      <c r="C8634" s="177"/>
      <c r="D8634" s="178"/>
      <c r="E8634" s="177"/>
      <c r="F8634" s="179"/>
    </row>
    <row r="8635" spans="2:6" x14ac:dyDescent="0.25">
      <c r="B8635" s="172">
        <v>8624</v>
      </c>
      <c r="C8635" s="180"/>
      <c r="D8635" s="181"/>
      <c r="E8635" s="180"/>
      <c r="F8635" s="182"/>
    </row>
    <row r="8636" spans="2:6" x14ac:dyDescent="0.25">
      <c r="B8636" s="176">
        <v>8625</v>
      </c>
      <c r="C8636" s="177"/>
      <c r="D8636" s="178"/>
      <c r="E8636" s="177"/>
      <c r="F8636" s="179"/>
    </row>
    <row r="8637" spans="2:6" x14ac:dyDescent="0.25">
      <c r="B8637" s="172">
        <v>8626</v>
      </c>
      <c r="C8637" s="180"/>
      <c r="D8637" s="181"/>
      <c r="E8637" s="180"/>
      <c r="F8637" s="182"/>
    </row>
    <row r="8638" spans="2:6" x14ac:dyDescent="0.25">
      <c r="B8638" s="176">
        <v>8627</v>
      </c>
      <c r="C8638" s="177"/>
      <c r="D8638" s="178"/>
      <c r="E8638" s="177"/>
      <c r="F8638" s="179"/>
    </row>
    <row r="8639" spans="2:6" x14ac:dyDescent="0.25">
      <c r="B8639" s="172">
        <v>8628</v>
      </c>
      <c r="C8639" s="180"/>
      <c r="D8639" s="181"/>
      <c r="E8639" s="180"/>
      <c r="F8639" s="182"/>
    </row>
    <row r="8640" spans="2:6" x14ac:dyDescent="0.25">
      <c r="B8640" s="176">
        <v>8629</v>
      </c>
      <c r="C8640" s="177"/>
      <c r="D8640" s="178"/>
      <c r="E8640" s="177"/>
      <c r="F8640" s="179"/>
    </row>
    <row r="8641" spans="2:6" x14ac:dyDescent="0.25">
      <c r="B8641" s="172">
        <v>8630</v>
      </c>
      <c r="C8641" s="180"/>
      <c r="D8641" s="181"/>
      <c r="E8641" s="180"/>
      <c r="F8641" s="182"/>
    </row>
    <row r="8642" spans="2:6" x14ac:dyDescent="0.25">
      <c r="B8642" s="176">
        <v>8631</v>
      </c>
      <c r="C8642" s="177"/>
      <c r="D8642" s="178"/>
      <c r="E8642" s="177"/>
      <c r="F8642" s="179"/>
    </row>
    <row r="8643" spans="2:6" x14ac:dyDescent="0.25">
      <c r="B8643" s="172">
        <v>8632</v>
      </c>
      <c r="C8643" s="180"/>
      <c r="D8643" s="181"/>
      <c r="E8643" s="180"/>
      <c r="F8643" s="182"/>
    </row>
    <row r="8644" spans="2:6" x14ac:dyDescent="0.25">
      <c r="B8644" s="176">
        <v>8633</v>
      </c>
      <c r="C8644" s="177"/>
      <c r="D8644" s="178"/>
      <c r="E8644" s="177"/>
      <c r="F8644" s="179"/>
    </row>
    <row r="8645" spans="2:6" x14ac:dyDescent="0.25">
      <c r="B8645" s="172">
        <v>8634</v>
      </c>
      <c r="C8645" s="180"/>
      <c r="D8645" s="181"/>
      <c r="E8645" s="180"/>
      <c r="F8645" s="182"/>
    </row>
    <row r="8646" spans="2:6" x14ac:dyDescent="0.25">
      <c r="B8646" s="176">
        <v>8635</v>
      </c>
      <c r="C8646" s="177"/>
      <c r="D8646" s="178"/>
      <c r="E8646" s="177"/>
      <c r="F8646" s="179"/>
    </row>
    <row r="8647" spans="2:6" x14ac:dyDescent="0.25">
      <c r="B8647" s="172">
        <v>8636</v>
      </c>
      <c r="C8647" s="180"/>
      <c r="D8647" s="181"/>
      <c r="E8647" s="180"/>
      <c r="F8647" s="182"/>
    </row>
    <row r="8648" spans="2:6" x14ac:dyDescent="0.25">
      <c r="B8648" s="176">
        <v>8637</v>
      </c>
      <c r="C8648" s="177"/>
      <c r="D8648" s="178"/>
      <c r="E8648" s="177"/>
      <c r="F8648" s="179"/>
    </row>
    <row r="8649" spans="2:6" x14ac:dyDescent="0.25">
      <c r="B8649" s="172">
        <v>8638</v>
      </c>
      <c r="C8649" s="180"/>
      <c r="D8649" s="181"/>
      <c r="E8649" s="180"/>
      <c r="F8649" s="182"/>
    </row>
    <row r="8650" spans="2:6" x14ac:dyDescent="0.25">
      <c r="B8650" s="176">
        <v>8639</v>
      </c>
      <c r="C8650" s="177"/>
      <c r="D8650" s="178"/>
      <c r="E8650" s="177"/>
      <c r="F8650" s="179"/>
    </row>
    <row r="8651" spans="2:6" x14ac:dyDescent="0.25">
      <c r="B8651" s="172">
        <v>8640</v>
      </c>
      <c r="C8651" s="180"/>
      <c r="D8651" s="181"/>
      <c r="E8651" s="180"/>
      <c r="F8651" s="182"/>
    </row>
    <row r="8652" spans="2:6" x14ac:dyDescent="0.25">
      <c r="B8652" s="176">
        <v>8641</v>
      </c>
      <c r="C8652" s="177"/>
      <c r="D8652" s="178"/>
      <c r="E8652" s="177"/>
      <c r="F8652" s="179"/>
    </row>
    <row r="8653" spans="2:6" x14ac:dyDescent="0.25">
      <c r="B8653" s="172">
        <v>8642</v>
      </c>
      <c r="C8653" s="180"/>
      <c r="D8653" s="181"/>
      <c r="E8653" s="180"/>
      <c r="F8653" s="182"/>
    </row>
    <row r="8654" spans="2:6" x14ac:dyDescent="0.25">
      <c r="B8654" s="176">
        <v>8643</v>
      </c>
      <c r="C8654" s="177"/>
      <c r="D8654" s="178"/>
      <c r="E8654" s="177"/>
      <c r="F8654" s="179"/>
    </row>
    <row r="8655" spans="2:6" x14ac:dyDescent="0.25">
      <c r="B8655" s="172">
        <v>8644</v>
      </c>
      <c r="C8655" s="180"/>
      <c r="D8655" s="181"/>
      <c r="E8655" s="180"/>
      <c r="F8655" s="182"/>
    </row>
    <row r="8656" spans="2:6" x14ac:dyDescent="0.25">
      <c r="B8656" s="176">
        <v>8645</v>
      </c>
      <c r="C8656" s="177"/>
      <c r="D8656" s="178"/>
      <c r="E8656" s="177"/>
      <c r="F8656" s="179"/>
    </row>
    <row r="8657" spans="2:6" x14ac:dyDescent="0.25">
      <c r="B8657" s="172">
        <v>8646</v>
      </c>
      <c r="C8657" s="180"/>
      <c r="D8657" s="181"/>
      <c r="E8657" s="180"/>
      <c r="F8657" s="182"/>
    </row>
    <row r="8658" spans="2:6" x14ac:dyDescent="0.25">
      <c r="B8658" s="176">
        <v>8647</v>
      </c>
      <c r="C8658" s="177"/>
      <c r="D8658" s="178"/>
      <c r="E8658" s="177"/>
      <c r="F8658" s="179"/>
    </row>
    <row r="8659" spans="2:6" x14ac:dyDescent="0.25">
      <c r="B8659" s="172">
        <v>8648</v>
      </c>
      <c r="C8659" s="180"/>
      <c r="D8659" s="181"/>
      <c r="E8659" s="180"/>
      <c r="F8659" s="182"/>
    </row>
    <row r="8660" spans="2:6" x14ac:dyDescent="0.25">
      <c r="B8660" s="176">
        <v>8649</v>
      </c>
      <c r="C8660" s="177"/>
      <c r="D8660" s="178"/>
      <c r="E8660" s="177"/>
      <c r="F8660" s="179"/>
    </row>
    <row r="8661" spans="2:6" x14ac:dyDescent="0.25">
      <c r="B8661" s="172">
        <v>8650</v>
      </c>
      <c r="C8661" s="180"/>
      <c r="D8661" s="181"/>
      <c r="E8661" s="180"/>
      <c r="F8661" s="182"/>
    </row>
    <row r="8662" spans="2:6" x14ac:dyDescent="0.25">
      <c r="B8662" s="176">
        <v>8651</v>
      </c>
      <c r="C8662" s="177"/>
      <c r="D8662" s="178"/>
      <c r="E8662" s="177"/>
      <c r="F8662" s="179"/>
    </row>
    <row r="8663" spans="2:6" x14ac:dyDescent="0.25">
      <c r="B8663" s="172">
        <v>8652</v>
      </c>
      <c r="C8663" s="180"/>
      <c r="D8663" s="181"/>
      <c r="E8663" s="180"/>
      <c r="F8663" s="182"/>
    </row>
    <row r="8664" spans="2:6" x14ac:dyDescent="0.25">
      <c r="B8664" s="176">
        <v>8653</v>
      </c>
      <c r="C8664" s="177"/>
      <c r="D8664" s="178"/>
      <c r="E8664" s="177"/>
      <c r="F8664" s="179"/>
    </row>
    <row r="8665" spans="2:6" x14ac:dyDescent="0.25">
      <c r="B8665" s="172">
        <v>8654</v>
      </c>
      <c r="C8665" s="180"/>
      <c r="D8665" s="181"/>
      <c r="E8665" s="180"/>
      <c r="F8665" s="182"/>
    </row>
    <row r="8666" spans="2:6" x14ac:dyDescent="0.25">
      <c r="B8666" s="176">
        <v>8655</v>
      </c>
      <c r="C8666" s="177"/>
      <c r="D8666" s="178"/>
      <c r="E8666" s="177"/>
      <c r="F8666" s="179"/>
    </row>
    <row r="8667" spans="2:6" x14ac:dyDescent="0.25">
      <c r="B8667" s="172">
        <v>8656</v>
      </c>
      <c r="C8667" s="180"/>
      <c r="D8667" s="181"/>
      <c r="E8667" s="180"/>
      <c r="F8667" s="182"/>
    </row>
    <row r="8668" spans="2:6" x14ac:dyDescent="0.25">
      <c r="B8668" s="176">
        <v>8657</v>
      </c>
      <c r="C8668" s="177"/>
      <c r="D8668" s="178"/>
      <c r="E8668" s="177"/>
      <c r="F8668" s="179"/>
    </row>
    <row r="8669" spans="2:6" x14ac:dyDescent="0.25">
      <c r="B8669" s="172">
        <v>8658</v>
      </c>
      <c r="C8669" s="180"/>
      <c r="D8669" s="181"/>
      <c r="E8669" s="180"/>
      <c r="F8669" s="182"/>
    </row>
    <row r="8670" spans="2:6" x14ac:dyDescent="0.25">
      <c r="B8670" s="176">
        <v>8659</v>
      </c>
      <c r="C8670" s="177"/>
      <c r="D8670" s="178"/>
      <c r="E8670" s="177"/>
      <c r="F8670" s="179"/>
    </row>
    <row r="8671" spans="2:6" x14ac:dyDescent="0.25">
      <c r="B8671" s="172">
        <v>8660</v>
      </c>
      <c r="C8671" s="180"/>
      <c r="D8671" s="181"/>
      <c r="E8671" s="180"/>
      <c r="F8671" s="182"/>
    </row>
    <row r="8672" spans="2:6" x14ac:dyDescent="0.25">
      <c r="B8672" s="176">
        <v>8661</v>
      </c>
      <c r="C8672" s="177"/>
      <c r="D8672" s="178"/>
      <c r="E8672" s="177"/>
      <c r="F8672" s="179"/>
    </row>
    <row r="8673" spans="2:6" x14ac:dyDescent="0.25">
      <c r="B8673" s="172">
        <v>8662</v>
      </c>
      <c r="C8673" s="180"/>
      <c r="D8673" s="181"/>
      <c r="E8673" s="180"/>
      <c r="F8673" s="182"/>
    </row>
    <row r="8674" spans="2:6" x14ac:dyDescent="0.25">
      <c r="B8674" s="176">
        <v>8663</v>
      </c>
      <c r="C8674" s="177"/>
      <c r="D8674" s="178"/>
      <c r="E8674" s="177"/>
      <c r="F8674" s="179"/>
    </row>
    <row r="8675" spans="2:6" x14ac:dyDescent="0.25">
      <c r="B8675" s="172">
        <v>8664</v>
      </c>
      <c r="C8675" s="180"/>
      <c r="D8675" s="181"/>
      <c r="E8675" s="180"/>
      <c r="F8675" s="182"/>
    </row>
    <row r="8676" spans="2:6" x14ac:dyDescent="0.25">
      <c r="B8676" s="176">
        <v>8665</v>
      </c>
      <c r="C8676" s="177"/>
      <c r="D8676" s="178"/>
      <c r="E8676" s="177"/>
      <c r="F8676" s="179"/>
    </row>
    <row r="8677" spans="2:6" x14ac:dyDescent="0.25">
      <c r="B8677" s="172">
        <v>8666</v>
      </c>
      <c r="C8677" s="180"/>
      <c r="D8677" s="181"/>
      <c r="E8677" s="180"/>
      <c r="F8677" s="182"/>
    </row>
    <row r="8678" spans="2:6" x14ac:dyDescent="0.25">
      <c r="B8678" s="176">
        <v>8667</v>
      </c>
      <c r="C8678" s="177"/>
      <c r="D8678" s="178"/>
      <c r="E8678" s="177"/>
      <c r="F8678" s="179"/>
    </row>
    <row r="8679" spans="2:6" x14ac:dyDescent="0.25">
      <c r="B8679" s="172">
        <v>8668</v>
      </c>
      <c r="C8679" s="180"/>
      <c r="D8679" s="181"/>
      <c r="E8679" s="180"/>
      <c r="F8679" s="182"/>
    </row>
    <row r="8680" spans="2:6" x14ac:dyDescent="0.25">
      <c r="B8680" s="176">
        <v>8669</v>
      </c>
      <c r="C8680" s="177"/>
      <c r="D8680" s="178"/>
      <c r="E8680" s="177"/>
      <c r="F8680" s="179"/>
    </row>
    <row r="8681" spans="2:6" x14ac:dyDescent="0.25">
      <c r="B8681" s="172">
        <v>8670</v>
      </c>
      <c r="C8681" s="180"/>
      <c r="D8681" s="181"/>
      <c r="E8681" s="180"/>
      <c r="F8681" s="182"/>
    </row>
    <row r="8682" spans="2:6" x14ac:dyDescent="0.25">
      <c r="B8682" s="176">
        <v>8671</v>
      </c>
      <c r="C8682" s="177"/>
      <c r="D8682" s="178"/>
      <c r="E8682" s="177"/>
      <c r="F8682" s="179"/>
    </row>
    <row r="8683" spans="2:6" x14ac:dyDescent="0.25">
      <c r="B8683" s="172">
        <v>8672</v>
      </c>
      <c r="C8683" s="180"/>
      <c r="D8683" s="181"/>
      <c r="E8683" s="180"/>
      <c r="F8683" s="182"/>
    </row>
    <row r="8684" spans="2:6" x14ac:dyDescent="0.25">
      <c r="B8684" s="176">
        <v>8673</v>
      </c>
      <c r="C8684" s="177"/>
      <c r="D8684" s="178"/>
      <c r="E8684" s="177"/>
      <c r="F8684" s="179"/>
    </row>
    <row r="8685" spans="2:6" x14ac:dyDescent="0.25">
      <c r="B8685" s="172">
        <v>8674</v>
      </c>
      <c r="C8685" s="180"/>
      <c r="D8685" s="181"/>
      <c r="E8685" s="180"/>
      <c r="F8685" s="182"/>
    </row>
    <row r="8686" spans="2:6" x14ac:dyDescent="0.25">
      <c r="B8686" s="176">
        <v>8675</v>
      </c>
      <c r="C8686" s="177"/>
      <c r="D8686" s="178"/>
      <c r="E8686" s="177"/>
      <c r="F8686" s="179"/>
    </row>
    <row r="8687" spans="2:6" x14ac:dyDescent="0.25">
      <c r="B8687" s="172">
        <v>8676</v>
      </c>
      <c r="C8687" s="180"/>
      <c r="D8687" s="181"/>
      <c r="E8687" s="180"/>
      <c r="F8687" s="182"/>
    </row>
    <row r="8688" spans="2:6" x14ac:dyDescent="0.25">
      <c r="B8688" s="176">
        <v>8677</v>
      </c>
      <c r="C8688" s="177"/>
      <c r="D8688" s="178"/>
      <c r="E8688" s="177"/>
      <c r="F8688" s="179"/>
    </row>
    <row r="8689" spans="2:6" x14ac:dyDescent="0.25">
      <c r="B8689" s="172">
        <v>8678</v>
      </c>
      <c r="C8689" s="180"/>
      <c r="D8689" s="181"/>
      <c r="E8689" s="180"/>
      <c r="F8689" s="182"/>
    </row>
    <row r="8690" spans="2:6" x14ac:dyDescent="0.25">
      <c r="B8690" s="176">
        <v>8679</v>
      </c>
      <c r="C8690" s="177"/>
      <c r="D8690" s="178"/>
      <c r="E8690" s="177"/>
      <c r="F8690" s="179"/>
    </row>
    <row r="8691" spans="2:6" x14ac:dyDescent="0.25">
      <c r="B8691" s="172">
        <v>8680</v>
      </c>
      <c r="C8691" s="180"/>
      <c r="D8691" s="181"/>
      <c r="E8691" s="180"/>
      <c r="F8691" s="182"/>
    </row>
    <row r="8692" spans="2:6" x14ac:dyDescent="0.25">
      <c r="B8692" s="176">
        <v>8681</v>
      </c>
      <c r="C8692" s="177"/>
      <c r="D8692" s="178"/>
      <c r="E8692" s="177"/>
      <c r="F8692" s="179"/>
    </row>
    <row r="8693" spans="2:6" x14ac:dyDescent="0.25">
      <c r="B8693" s="172">
        <v>8682</v>
      </c>
      <c r="C8693" s="180"/>
      <c r="D8693" s="181"/>
      <c r="E8693" s="180"/>
      <c r="F8693" s="182"/>
    </row>
    <row r="8694" spans="2:6" x14ac:dyDescent="0.25">
      <c r="B8694" s="176">
        <v>8683</v>
      </c>
      <c r="C8694" s="177"/>
      <c r="D8694" s="178"/>
      <c r="E8694" s="177"/>
      <c r="F8694" s="179"/>
    </row>
    <row r="8695" spans="2:6" x14ac:dyDescent="0.25">
      <c r="B8695" s="172">
        <v>8684</v>
      </c>
      <c r="C8695" s="180"/>
      <c r="D8695" s="181"/>
      <c r="E8695" s="180"/>
      <c r="F8695" s="182"/>
    </row>
    <row r="8696" spans="2:6" x14ac:dyDescent="0.25">
      <c r="B8696" s="176">
        <v>8685</v>
      </c>
      <c r="C8696" s="177"/>
      <c r="D8696" s="178"/>
      <c r="E8696" s="177"/>
      <c r="F8696" s="179"/>
    </row>
    <row r="8697" spans="2:6" x14ac:dyDescent="0.25">
      <c r="B8697" s="172">
        <v>8686</v>
      </c>
      <c r="C8697" s="180"/>
      <c r="D8697" s="181"/>
      <c r="E8697" s="180"/>
      <c r="F8697" s="182"/>
    </row>
    <row r="8698" spans="2:6" x14ac:dyDescent="0.25">
      <c r="B8698" s="176">
        <v>8687</v>
      </c>
      <c r="C8698" s="177"/>
      <c r="D8698" s="178"/>
      <c r="E8698" s="177"/>
      <c r="F8698" s="179"/>
    </row>
    <row r="8699" spans="2:6" x14ac:dyDescent="0.25">
      <c r="B8699" s="172">
        <v>8688</v>
      </c>
      <c r="C8699" s="180"/>
      <c r="D8699" s="181"/>
      <c r="E8699" s="180"/>
      <c r="F8699" s="182"/>
    </row>
    <row r="8700" spans="2:6" x14ac:dyDescent="0.25">
      <c r="B8700" s="176">
        <v>8689</v>
      </c>
      <c r="C8700" s="177"/>
      <c r="D8700" s="178"/>
      <c r="E8700" s="177"/>
      <c r="F8700" s="179"/>
    </row>
    <row r="8701" spans="2:6" x14ac:dyDescent="0.25">
      <c r="B8701" s="172">
        <v>8690</v>
      </c>
      <c r="C8701" s="180"/>
      <c r="D8701" s="181"/>
      <c r="E8701" s="180"/>
      <c r="F8701" s="182"/>
    </row>
    <row r="8702" spans="2:6" x14ac:dyDescent="0.25">
      <c r="B8702" s="176">
        <v>8691</v>
      </c>
      <c r="C8702" s="177"/>
      <c r="D8702" s="178"/>
      <c r="E8702" s="177"/>
      <c r="F8702" s="179"/>
    </row>
    <row r="8703" spans="2:6" x14ac:dyDescent="0.25">
      <c r="B8703" s="172">
        <v>8692</v>
      </c>
      <c r="C8703" s="180"/>
      <c r="D8703" s="181"/>
      <c r="E8703" s="180"/>
      <c r="F8703" s="182"/>
    </row>
    <row r="8704" spans="2:6" x14ac:dyDescent="0.25">
      <c r="B8704" s="176">
        <v>8693</v>
      </c>
      <c r="C8704" s="177"/>
      <c r="D8704" s="178"/>
      <c r="E8704" s="177"/>
      <c r="F8704" s="179"/>
    </row>
    <row r="8705" spans="2:6" x14ac:dyDescent="0.25">
      <c r="B8705" s="172">
        <v>8694</v>
      </c>
      <c r="C8705" s="180"/>
      <c r="D8705" s="181"/>
      <c r="E8705" s="180"/>
      <c r="F8705" s="182"/>
    </row>
    <row r="8706" spans="2:6" x14ac:dyDescent="0.25">
      <c r="B8706" s="176">
        <v>8695</v>
      </c>
      <c r="C8706" s="177"/>
      <c r="D8706" s="178"/>
      <c r="E8706" s="177"/>
      <c r="F8706" s="179"/>
    </row>
    <row r="8707" spans="2:6" x14ac:dyDescent="0.25">
      <c r="B8707" s="172">
        <v>8696</v>
      </c>
      <c r="C8707" s="180"/>
      <c r="D8707" s="181"/>
      <c r="E8707" s="180"/>
      <c r="F8707" s="182"/>
    </row>
    <row r="8708" spans="2:6" x14ac:dyDescent="0.25">
      <c r="B8708" s="176">
        <v>8697</v>
      </c>
      <c r="C8708" s="177"/>
      <c r="D8708" s="178"/>
      <c r="E8708" s="177"/>
      <c r="F8708" s="179"/>
    </row>
    <row r="8709" spans="2:6" x14ac:dyDescent="0.25">
      <c r="B8709" s="172">
        <v>8698</v>
      </c>
      <c r="C8709" s="180"/>
      <c r="D8709" s="181"/>
      <c r="E8709" s="180"/>
      <c r="F8709" s="182"/>
    </row>
    <row r="8710" spans="2:6" x14ac:dyDescent="0.25">
      <c r="B8710" s="176">
        <v>8699</v>
      </c>
      <c r="C8710" s="177"/>
      <c r="D8710" s="178"/>
      <c r="E8710" s="177"/>
      <c r="F8710" s="179"/>
    </row>
    <row r="8711" spans="2:6" x14ac:dyDescent="0.25">
      <c r="B8711" s="172">
        <v>8700</v>
      </c>
      <c r="C8711" s="180"/>
      <c r="D8711" s="181"/>
      <c r="E8711" s="180"/>
      <c r="F8711" s="182"/>
    </row>
    <row r="8712" spans="2:6" x14ac:dyDescent="0.25">
      <c r="B8712" s="176">
        <v>8701</v>
      </c>
      <c r="C8712" s="177"/>
      <c r="D8712" s="178"/>
      <c r="E8712" s="177"/>
      <c r="F8712" s="179"/>
    </row>
    <row r="8713" spans="2:6" x14ac:dyDescent="0.25">
      <c r="B8713" s="172">
        <v>8702</v>
      </c>
      <c r="C8713" s="180"/>
      <c r="D8713" s="181"/>
      <c r="E8713" s="180"/>
      <c r="F8713" s="182"/>
    </row>
    <row r="8714" spans="2:6" x14ac:dyDescent="0.25">
      <c r="B8714" s="176">
        <v>8703</v>
      </c>
      <c r="C8714" s="177"/>
      <c r="D8714" s="178"/>
      <c r="E8714" s="177"/>
      <c r="F8714" s="179"/>
    </row>
    <row r="8715" spans="2:6" x14ac:dyDescent="0.25">
      <c r="B8715" s="172">
        <v>8704</v>
      </c>
      <c r="C8715" s="180"/>
      <c r="D8715" s="181"/>
      <c r="E8715" s="180"/>
      <c r="F8715" s="182"/>
    </row>
    <row r="8716" spans="2:6" x14ac:dyDescent="0.25">
      <c r="B8716" s="176">
        <v>8705</v>
      </c>
      <c r="C8716" s="177"/>
      <c r="D8716" s="178"/>
      <c r="E8716" s="177"/>
      <c r="F8716" s="179"/>
    </row>
    <row r="8717" spans="2:6" x14ac:dyDescent="0.25">
      <c r="B8717" s="172">
        <v>8706</v>
      </c>
      <c r="C8717" s="180"/>
      <c r="D8717" s="181"/>
      <c r="E8717" s="180"/>
      <c r="F8717" s="182"/>
    </row>
    <row r="8718" spans="2:6" x14ac:dyDescent="0.25">
      <c r="B8718" s="176">
        <v>8707</v>
      </c>
      <c r="C8718" s="177"/>
      <c r="D8718" s="178"/>
      <c r="E8718" s="177"/>
      <c r="F8718" s="179"/>
    </row>
    <row r="8719" spans="2:6" x14ac:dyDescent="0.25">
      <c r="B8719" s="172">
        <v>8708</v>
      </c>
      <c r="C8719" s="180"/>
      <c r="D8719" s="181"/>
      <c r="E8719" s="180"/>
      <c r="F8719" s="182"/>
    </row>
    <row r="8720" spans="2:6" x14ac:dyDescent="0.25">
      <c r="B8720" s="176">
        <v>8709</v>
      </c>
      <c r="C8720" s="177"/>
      <c r="D8720" s="178"/>
      <c r="E8720" s="177"/>
      <c r="F8720" s="179"/>
    </row>
    <row r="8721" spans="2:6" x14ac:dyDescent="0.25">
      <c r="B8721" s="172">
        <v>8710</v>
      </c>
      <c r="C8721" s="180"/>
      <c r="D8721" s="181"/>
      <c r="E8721" s="180"/>
      <c r="F8721" s="182"/>
    </row>
    <row r="8722" spans="2:6" x14ac:dyDescent="0.25">
      <c r="B8722" s="176">
        <v>8711</v>
      </c>
      <c r="C8722" s="177"/>
      <c r="D8722" s="178"/>
      <c r="E8722" s="177"/>
      <c r="F8722" s="179"/>
    </row>
    <row r="8723" spans="2:6" x14ac:dyDescent="0.25">
      <c r="B8723" s="172">
        <v>8712</v>
      </c>
      <c r="C8723" s="180"/>
      <c r="D8723" s="181"/>
      <c r="E8723" s="180"/>
      <c r="F8723" s="182"/>
    </row>
    <row r="8724" spans="2:6" x14ac:dyDescent="0.25">
      <c r="B8724" s="176">
        <v>8713</v>
      </c>
      <c r="C8724" s="177"/>
      <c r="D8724" s="178"/>
      <c r="E8724" s="177"/>
      <c r="F8724" s="179"/>
    </row>
    <row r="8725" spans="2:6" x14ac:dyDescent="0.25">
      <c r="B8725" s="172">
        <v>8714</v>
      </c>
      <c r="C8725" s="180"/>
      <c r="D8725" s="181"/>
      <c r="E8725" s="180"/>
      <c r="F8725" s="182"/>
    </row>
    <row r="8726" spans="2:6" x14ac:dyDescent="0.25">
      <c r="B8726" s="176">
        <v>8715</v>
      </c>
      <c r="C8726" s="177"/>
      <c r="D8726" s="178"/>
      <c r="E8726" s="177"/>
      <c r="F8726" s="179"/>
    </row>
    <row r="8727" spans="2:6" x14ac:dyDescent="0.25">
      <c r="B8727" s="172">
        <v>8716</v>
      </c>
      <c r="C8727" s="180"/>
      <c r="D8727" s="181"/>
      <c r="E8727" s="180"/>
      <c r="F8727" s="182"/>
    </row>
    <row r="8728" spans="2:6" x14ac:dyDescent="0.25">
      <c r="B8728" s="176">
        <v>8717</v>
      </c>
      <c r="C8728" s="177"/>
      <c r="D8728" s="178"/>
      <c r="E8728" s="177"/>
      <c r="F8728" s="179"/>
    </row>
    <row r="8729" spans="2:6" x14ac:dyDescent="0.25">
      <c r="B8729" s="172">
        <v>8718</v>
      </c>
      <c r="C8729" s="180"/>
      <c r="D8729" s="181"/>
      <c r="E8729" s="180"/>
      <c r="F8729" s="182"/>
    </row>
    <row r="8730" spans="2:6" x14ac:dyDescent="0.25">
      <c r="B8730" s="176">
        <v>8719</v>
      </c>
      <c r="C8730" s="177"/>
      <c r="D8730" s="178"/>
      <c r="E8730" s="177"/>
      <c r="F8730" s="179"/>
    </row>
    <row r="8731" spans="2:6" x14ac:dyDescent="0.25">
      <c r="B8731" s="172">
        <v>8720</v>
      </c>
      <c r="C8731" s="180"/>
      <c r="D8731" s="181"/>
      <c r="E8731" s="180"/>
      <c r="F8731" s="182"/>
    </row>
    <row r="8732" spans="2:6" x14ac:dyDescent="0.25">
      <c r="B8732" s="176">
        <v>8721</v>
      </c>
      <c r="C8732" s="177"/>
      <c r="D8732" s="178"/>
      <c r="E8732" s="177"/>
      <c r="F8732" s="179"/>
    </row>
    <row r="8733" spans="2:6" x14ac:dyDescent="0.25">
      <c r="B8733" s="172">
        <v>8722</v>
      </c>
      <c r="C8733" s="180"/>
      <c r="D8733" s="181"/>
      <c r="E8733" s="180"/>
      <c r="F8733" s="182"/>
    </row>
    <row r="8734" spans="2:6" x14ac:dyDescent="0.25">
      <c r="B8734" s="176">
        <v>8723</v>
      </c>
      <c r="C8734" s="177"/>
      <c r="D8734" s="178"/>
      <c r="E8734" s="177"/>
      <c r="F8734" s="179"/>
    </row>
    <row r="8735" spans="2:6" x14ac:dyDescent="0.25">
      <c r="B8735" s="172">
        <v>8724</v>
      </c>
      <c r="C8735" s="180"/>
      <c r="D8735" s="181"/>
      <c r="E8735" s="180"/>
      <c r="F8735" s="182"/>
    </row>
    <row r="8736" spans="2:6" x14ac:dyDescent="0.25">
      <c r="B8736" s="176">
        <v>8725</v>
      </c>
      <c r="C8736" s="177"/>
      <c r="D8736" s="178"/>
      <c r="E8736" s="177"/>
      <c r="F8736" s="179"/>
    </row>
    <row r="8737" spans="2:6" x14ac:dyDescent="0.25">
      <c r="B8737" s="172">
        <v>8726</v>
      </c>
      <c r="C8737" s="180"/>
      <c r="D8737" s="181"/>
      <c r="E8737" s="180"/>
      <c r="F8737" s="182"/>
    </row>
    <row r="8738" spans="2:6" x14ac:dyDescent="0.25">
      <c r="B8738" s="176">
        <v>8727</v>
      </c>
      <c r="C8738" s="177"/>
      <c r="D8738" s="178"/>
      <c r="E8738" s="177"/>
      <c r="F8738" s="179"/>
    </row>
    <row r="8739" spans="2:6" x14ac:dyDescent="0.25">
      <c r="B8739" s="172">
        <v>8728</v>
      </c>
      <c r="C8739" s="180"/>
      <c r="D8739" s="181"/>
      <c r="E8739" s="180"/>
      <c r="F8739" s="182"/>
    </row>
    <row r="8740" spans="2:6" x14ac:dyDescent="0.25">
      <c r="B8740" s="176">
        <v>8729</v>
      </c>
      <c r="C8740" s="177"/>
      <c r="D8740" s="178"/>
      <c r="E8740" s="177"/>
      <c r="F8740" s="179"/>
    </row>
    <row r="8741" spans="2:6" x14ac:dyDescent="0.25">
      <c r="B8741" s="172">
        <v>8730</v>
      </c>
      <c r="C8741" s="180"/>
      <c r="D8741" s="181"/>
      <c r="E8741" s="180"/>
      <c r="F8741" s="182"/>
    </row>
    <row r="8742" spans="2:6" x14ac:dyDescent="0.25">
      <c r="B8742" s="176">
        <v>8731</v>
      </c>
      <c r="C8742" s="177"/>
      <c r="D8742" s="178"/>
      <c r="E8742" s="177"/>
      <c r="F8742" s="179"/>
    </row>
    <row r="8743" spans="2:6" x14ac:dyDescent="0.25">
      <c r="B8743" s="172">
        <v>8732</v>
      </c>
      <c r="C8743" s="180"/>
      <c r="D8743" s="181"/>
      <c r="E8743" s="180"/>
      <c r="F8743" s="182"/>
    </row>
    <row r="8744" spans="2:6" x14ac:dyDescent="0.25">
      <c r="B8744" s="176">
        <v>8733</v>
      </c>
      <c r="C8744" s="177"/>
      <c r="D8744" s="178"/>
      <c r="E8744" s="177"/>
      <c r="F8744" s="179"/>
    </row>
    <row r="8745" spans="2:6" x14ac:dyDescent="0.25">
      <c r="B8745" s="172">
        <v>8734</v>
      </c>
      <c r="C8745" s="180"/>
      <c r="D8745" s="181"/>
      <c r="E8745" s="180"/>
      <c r="F8745" s="182"/>
    </row>
    <row r="8746" spans="2:6" x14ac:dyDescent="0.25">
      <c r="B8746" s="176">
        <v>8735</v>
      </c>
      <c r="C8746" s="177"/>
      <c r="D8746" s="178"/>
      <c r="E8746" s="177"/>
      <c r="F8746" s="179"/>
    </row>
    <row r="8747" spans="2:6" x14ac:dyDescent="0.25">
      <c r="B8747" s="172">
        <v>8736</v>
      </c>
      <c r="C8747" s="180"/>
      <c r="D8747" s="181"/>
      <c r="E8747" s="180"/>
      <c r="F8747" s="182"/>
    </row>
    <row r="8748" spans="2:6" x14ac:dyDescent="0.25">
      <c r="B8748" s="176">
        <v>8737</v>
      </c>
      <c r="C8748" s="177"/>
      <c r="D8748" s="178"/>
      <c r="E8748" s="177"/>
      <c r="F8748" s="179"/>
    </row>
    <row r="8749" spans="2:6" x14ac:dyDescent="0.25">
      <c r="B8749" s="172">
        <v>8738</v>
      </c>
      <c r="C8749" s="180"/>
      <c r="D8749" s="181"/>
      <c r="E8749" s="180"/>
      <c r="F8749" s="182"/>
    </row>
    <row r="8750" spans="2:6" x14ac:dyDescent="0.25">
      <c r="B8750" s="176">
        <v>8739</v>
      </c>
      <c r="C8750" s="177"/>
      <c r="D8750" s="178"/>
      <c r="E8750" s="177"/>
      <c r="F8750" s="179"/>
    </row>
    <row r="8751" spans="2:6" x14ac:dyDescent="0.25">
      <c r="B8751" s="172">
        <v>8740</v>
      </c>
      <c r="C8751" s="180"/>
      <c r="D8751" s="181"/>
      <c r="E8751" s="180"/>
      <c r="F8751" s="182"/>
    </row>
    <row r="8752" spans="2:6" x14ac:dyDescent="0.25">
      <c r="B8752" s="176">
        <v>8741</v>
      </c>
      <c r="C8752" s="177"/>
      <c r="D8752" s="178"/>
      <c r="E8752" s="177"/>
      <c r="F8752" s="179"/>
    </row>
    <row r="8753" spans="2:6" x14ac:dyDescent="0.25">
      <c r="B8753" s="172">
        <v>8742</v>
      </c>
      <c r="C8753" s="180"/>
      <c r="D8753" s="181"/>
      <c r="E8753" s="180"/>
      <c r="F8753" s="182"/>
    </row>
    <row r="8754" spans="2:6" x14ac:dyDescent="0.25">
      <c r="B8754" s="176">
        <v>8743</v>
      </c>
      <c r="C8754" s="177"/>
      <c r="D8754" s="178"/>
      <c r="E8754" s="177"/>
      <c r="F8754" s="179"/>
    </row>
    <row r="8755" spans="2:6" x14ac:dyDescent="0.25">
      <c r="B8755" s="172">
        <v>8744</v>
      </c>
      <c r="C8755" s="180"/>
      <c r="D8755" s="181"/>
      <c r="E8755" s="180"/>
      <c r="F8755" s="182"/>
    </row>
    <row r="8756" spans="2:6" x14ac:dyDescent="0.25">
      <c r="B8756" s="176">
        <v>8745</v>
      </c>
      <c r="C8756" s="177"/>
      <c r="D8756" s="178"/>
      <c r="E8756" s="177"/>
      <c r="F8756" s="179"/>
    </row>
    <row r="8757" spans="2:6" x14ac:dyDescent="0.25">
      <c r="B8757" s="172">
        <v>8746</v>
      </c>
      <c r="C8757" s="180"/>
      <c r="D8757" s="181"/>
      <c r="E8757" s="180"/>
      <c r="F8757" s="182"/>
    </row>
    <row r="8758" spans="2:6" x14ac:dyDescent="0.25">
      <c r="B8758" s="176">
        <v>8747</v>
      </c>
      <c r="C8758" s="177"/>
      <c r="D8758" s="178"/>
      <c r="E8758" s="177"/>
      <c r="F8758" s="179"/>
    </row>
    <row r="8759" spans="2:6" x14ac:dyDescent="0.25">
      <c r="B8759" s="172">
        <v>8748</v>
      </c>
      <c r="C8759" s="180"/>
      <c r="D8759" s="181"/>
      <c r="E8759" s="180"/>
      <c r="F8759" s="182"/>
    </row>
    <row r="8760" spans="2:6" x14ac:dyDescent="0.25">
      <c r="B8760" s="176">
        <v>8749</v>
      </c>
      <c r="C8760" s="177"/>
      <c r="D8760" s="178"/>
      <c r="E8760" s="177"/>
      <c r="F8760" s="179"/>
    </row>
    <row r="8761" spans="2:6" x14ac:dyDescent="0.25">
      <c r="B8761" s="172">
        <v>8750</v>
      </c>
      <c r="C8761" s="180"/>
      <c r="D8761" s="181"/>
      <c r="E8761" s="180"/>
      <c r="F8761" s="182"/>
    </row>
    <row r="8762" spans="2:6" x14ac:dyDescent="0.25">
      <c r="B8762" s="176">
        <v>8751</v>
      </c>
      <c r="C8762" s="177"/>
      <c r="D8762" s="178"/>
      <c r="E8762" s="177"/>
      <c r="F8762" s="179"/>
    </row>
    <row r="8763" spans="2:6" x14ac:dyDescent="0.25">
      <c r="B8763" s="172">
        <v>8752</v>
      </c>
      <c r="C8763" s="180"/>
      <c r="D8763" s="181"/>
      <c r="E8763" s="180"/>
      <c r="F8763" s="182"/>
    </row>
    <row r="8764" spans="2:6" x14ac:dyDescent="0.25">
      <c r="B8764" s="176">
        <v>8753</v>
      </c>
      <c r="C8764" s="177"/>
      <c r="D8764" s="178"/>
      <c r="E8764" s="177"/>
      <c r="F8764" s="179"/>
    </row>
    <row r="8765" spans="2:6" x14ac:dyDescent="0.25">
      <c r="B8765" s="172">
        <v>8754</v>
      </c>
      <c r="C8765" s="180"/>
      <c r="D8765" s="181"/>
      <c r="E8765" s="180"/>
      <c r="F8765" s="182"/>
    </row>
    <row r="8766" spans="2:6" x14ac:dyDescent="0.25">
      <c r="B8766" s="176">
        <v>8755</v>
      </c>
      <c r="C8766" s="177"/>
      <c r="D8766" s="178"/>
      <c r="E8766" s="177"/>
      <c r="F8766" s="179"/>
    </row>
    <row r="8767" spans="2:6" x14ac:dyDescent="0.25">
      <c r="B8767" s="172">
        <v>8756</v>
      </c>
      <c r="C8767" s="180"/>
      <c r="D8767" s="181"/>
      <c r="E8767" s="180"/>
      <c r="F8767" s="182"/>
    </row>
    <row r="8768" spans="2:6" x14ac:dyDescent="0.25">
      <c r="B8768" s="176">
        <v>8757</v>
      </c>
      <c r="C8768" s="177"/>
      <c r="D8768" s="178"/>
      <c r="E8768" s="177"/>
      <c r="F8768" s="179"/>
    </row>
    <row r="8769" spans="2:6" x14ac:dyDescent="0.25">
      <c r="B8769" s="172">
        <v>8758</v>
      </c>
      <c r="C8769" s="180"/>
      <c r="D8769" s="181"/>
      <c r="E8769" s="180"/>
      <c r="F8769" s="182"/>
    </row>
    <row r="8770" spans="2:6" x14ac:dyDescent="0.25">
      <c r="B8770" s="176">
        <v>8759</v>
      </c>
      <c r="C8770" s="177"/>
      <c r="D8770" s="178"/>
      <c r="E8770" s="177"/>
      <c r="F8770" s="179"/>
    </row>
    <row r="8771" spans="2:6" ht="15.75" thickBot="1" x14ac:dyDescent="0.3">
      <c r="B8771" s="183">
        <v>8760</v>
      </c>
      <c r="C8771" s="184"/>
      <c r="D8771" s="185"/>
      <c r="E8771" s="184"/>
      <c r="F8771" s="186"/>
    </row>
    <row r="8772" spans="2:6" x14ac:dyDescent="0.25">
      <c r="B8772" s="187"/>
      <c r="C8772" s="170"/>
      <c r="D8772" s="170"/>
      <c r="E8772" s="170"/>
      <c r="F8772" s="170"/>
    </row>
    <row r="8773" spans="2:6" x14ac:dyDescent="0.25">
      <c r="B8773" s="188"/>
      <c r="C8773" s="189"/>
      <c r="D8773" s="189"/>
      <c r="E8773" s="189"/>
      <c r="F8773" s="189"/>
    </row>
    <row r="8774" spans="2:6" s="66" customFormat="1" x14ac:dyDescent="0.25">
      <c r="B8774" s="188"/>
      <c r="C8774" s="189"/>
      <c r="D8774" s="189"/>
      <c r="E8774" s="189"/>
      <c r="F8774" s="189"/>
    </row>
    <row r="8775" spans="2:6" s="66" customFormat="1" x14ac:dyDescent="0.25">
      <c r="B8775" s="188"/>
      <c r="C8775" s="189"/>
      <c r="D8775" s="189"/>
      <c r="E8775" s="189"/>
      <c r="F8775" s="189"/>
    </row>
    <row r="8776" spans="2:6" s="66" customFormat="1" x14ac:dyDescent="0.25">
      <c r="B8776" s="188"/>
      <c r="C8776" s="189"/>
      <c r="D8776" s="189"/>
      <c r="E8776" s="189"/>
      <c r="F8776" s="189"/>
    </row>
    <row r="8777" spans="2:6" s="66" customFormat="1" x14ac:dyDescent="0.25">
      <c r="B8777" s="188"/>
      <c r="C8777" s="189"/>
      <c r="D8777" s="189"/>
      <c r="E8777" s="189"/>
      <c r="F8777" s="189"/>
    </row>
    <row r="8778" spans="2:6" s="66" customFormat="1" x14ac:dyDescent="0.25">
      <c r="B8778" s="188"/>
      <c r="C8778" s="189"/>
      <c r="D8778" s="189"/>
      <c r="E8778" s="189"/>
      <c r="F8778" s="189"/>
    </row>
    <row r="8779" spans="2:6" s="66" customFormat="1" x14ac:dyDescent="0.25">
      <c r="B8779" s="188"/>
      <c r="C8779" s="189"/>
      <c r="D8779" s="189"/>
      <c r="E8779" s="189"/>
      <c r="F8779" s="189"/>
    </row>
    <row r="8780" spans="2:6" s="66" customFormat="1" x14ac:dyDescent="0.25">
      <c r="B8780" s="188"/>
      <c r="C8780" s="189"/>
      <c r="D8780" s="189"/>
      <c r="E8780" s="189"/>
      <c r="F8780" s="189"/>
    </row>
    <row r="8781" spans="2:6" s="66" customFormat="1" x14ac:dyDescent="0.25">
      <c r="B8781" s="188"/>
      <c r="C8781" s="189"/>
      <c r="D8781" s="189"/>
      <c r="E8781" s="189"/>
      <c r="F8781" s="189"/>
    </row>
    <row r="8782" spans="2:6" s="66" customFormat="1" x14ac:dyDescent="0.25">
      <c r="B8782" s="188"/>
      <c r="C8782" s="189"/>
      <c r="D8782" s="189"/>
      <c r="E8782" s="189"/>
      <c r="F8782" s="189"/>
    </row>
    <row r="8783" spans="2:6" s="66" customFormat="1" x14ac:dyDescent="0.25">
      <c r="B8783" s="188"/>
      <c r="C8783" s="189"/>
      <c r="D8783" s="189"/>
      <c r="E8783" s="189"/>
      <c r="F8783" s="189"/>
    </row>
    <row r="8784" spans="2:6" s="66" customFormat="1" x14ac:dyDescent="0.25">
      <c r="B8784" s="188"/>
      <c r="C8784" s="189"/>
      <c r="D8784" s="189"/>
      <c r="E8784" s="189"/>
      <c r="F8784" s="189"/>
    </row>
    <row r="8785" spans="2:6" s="66" customFormat="1" x14ac:dyDescent="0.25">
      <c r="B8785" s="188"/>
      <c r="C8785" s="189"/>
      <c r="D8785" s="189"/>
      <c r="E8785" s="189"/>
      <c r="F8785" s="189"/>
    </row>
    <row r="8786" spans="2:6" s="66" customFormat="1" x14ac:dyDescent="0.25">
      <c r="B8786" s="188"/>
      <c r="C8786" s="189"/>
      <c r="D8786" s="189"/>
      <c r="E8786" s="189"/>
      <c r="F8786" s="189"/>
    </row>
    <row r="8787" spans="2:6" s="66" customFormat="1" x14ac:dyDescent="0.25">
      <c r="B8787" s="188"/>
      <c r="C8787" s="189"/>
      <c r="D8787" s="189"/>
      <c r="E8787" s="189"/>
      <c r="F8787" s="189"/>
    </row>
    <row r="8788" spans="2:6" s="66" customFormat="1" x14ac:dyDescent="0.25">
      <c r="B8788" s="188"/>
      <c r="C8788" s="189"/>
      <c r="D8788" s="189"/>
      <c r="E8788" s="189"/>
      <c r="F8788" s="189"/>
    </row>
    <row r="8789" spans="2:6" s="66" customFormat="1" x14ac:dyDescent="0.25">
      <c r="B8789" s="188"/>
      <c r="C8789" s="189"/>
      <c r="D8789" s="189"/>
      <c r="E8789" s="189"/>
      <c r="F8789" s="189"/>
    </row>
    <row r="8790" spans="2:6" s="66" customFormat="1" x14ac:dyDescent="0.25">
      <c r="B8790" s="188"/>
      <c r="C8790" s="189"/>
      <c r="D8790" s="189"/>
      <c r="E8790" s="189"/>
      <c r="F8790" s="189"/>
    </row>
    <row r="8791" spans="2:6" s="66" customFormat="1" x14ac:dyDescent="0.25">
      <c r="B8791" s="188"/>
      <c r="C8791" s="189"/>
      <c r="D8791" s="189"/>
      <c r="E8791" s="189"/>
      <c r="F8791" s="189"/>
    </row>
    <row r="8792" spans="2:6" s="66" customFormat="1" x14ac:dyDescent="0.25">
      <c r="B8792" s="188"/>
      <c r="C8792" s="189"/>
      <c r="D8792" s="189"/>
      <c r="E8792" s="189"/>
      <c r="F8792" s="189"/>
    </row>
    <row r="8793" spans="2:6" s="66" customFormat="1" x14ac:dyDescent="0.25">
      <c r="B8793" s="188"/>
      <c r="C8793" s="189"/>
      <c r="D8793" s="189"/>
      <c r="E8793" s="189"/>
      <c r="F8793" s="189"/>
    </row>
    <row r="8794" spans="2:6" s="66" customFormat="1" x14ac:dyDescent="0.25">
      <c r="B8794" s="188"/>
      <c r="C8794" s="189"/>
      <c r="D8794" s="189"/>
      <c r="E8794" s="189"/>
      <c r="F8794" s="189"/>
    </row>
    <row r="8795" spans="2:6" s="66" customFormat="1" x14ac:dyDescent="0.25">
      <c r="B8795" s="188"/>
      <c r="C8795" s="189"/>
      <c r="D8795" s="189"/>
      <c r="E8795" s="189"/>
      <c r="F8795" s="189"/>
    </row>
    <row r="8796" spans="2:6" s="66" customFormat="1" x14ac:dyDescent="0.25">
      <c r="B8796" s="188"/>
      <c r="C8796" s="189"/>
      <c r="D8796" s="189"/>
      <c r="E8796" s="189"/>
      <c r="F8796" s="189"/>
    </row>
    <row r="8797" spans="2:6" s="66" customFormat="1" x14ac:dyDescent="0.25">
      <c r="B8797" s="188"/>
      <c r="C8797" s="189"/>
      <c r="D8797" s="189"/>
      <c r="E8797" s="189"/>
      <c r="F8797" s="189"/>
    </row>
    <row r="8798" spans="2:6" s="66" customFormat="1" x14ac:dyDescent="0.25">
      <c r="B8798" s="188"/>
      <c r="C8798" s="189"/>
      <c r="D8798" s="189"/>
      <c r="E8798" s="189"/>
      <c r="F8798" s="189"/>
    </row>
    <row r="8799" spans="2:6" s="66" customFormat="1" x14ac:dyDescent="0.25">
      <c r="B8799" s="188"/>
      <c r="C8799" s="189"/>
      <c r="D8799" s="189"/>
      <c r="E8799" s="189"/>
      <c r="F8799" s="189"/>
    </row>
    <row r="8800" spans="2:6" s="66" customFormat="1" x14ac:dyDescent="0.25">
      <c r="B8800" s="188"/>
      <c r="C8800" s="189"/>
      <c r="D8800" s="189"/>
      <c r="E8800" s="189"/>
      <c r="F8800" s="189"/>
    </row>
    <row r="8801" spans="2:6" s="66" customFormat="1" x14ac:dyDescent="0.25">
      <c r="B8801" s="188"/>
      <c r="C8801" s="189"/>
      <c r="D8801" s="189"/>
      <c r="E8801" s="189"/>
      <c r="F8801" s="189"/>
    </row>
    <row r="8802" spans="2:6" s="66" customFormat="1" x14ac:dyDescent="0.25">
      <c r="B8802" s="188"/>
      <c r="C8802" s="189"/>
      <c r="D8802" s="189"/>
      <c r="E8802" s="189"/>
      <c r="F8802" s="189"/>
    </row>
    <row r="8803" spans="2:6" s="66" customFormat="1" x14ac:dyDescent="0.25">
      <c r="B8803" s="188"/>
      <c r="C8803" s="189"/>
      <c r="D8803" s="189"/>
      <c r="E8803" s="189"/>
      <c r="F8803" s="189"/>
    </row>
    <row r="8804" spans="2:6" s="66" customFormat="1" x14ac:dyDescent="0.25">
      <c r="B8804" s="188"/>
      <c r="C8804" s="189"/>
      <c r="D8804" s="189"/>
      <c r="E8804" s="189"/>
      <c r="F8804" s="189"/>
    </row>
    <row r="8805" spans="2:6" s="66" customFormat="1" x14ac:dyDescent="0.25">
      <c r="B8805" s="188"/>
      <c r="C8805" s="189"/>
      <c r="D8805" s="189"/>
      <c r="E8805" s="189"/>
      <c r="F8805" s="189"/>
    </row>
    <row r="8806" spans="2:6" s="66" customFormat="1" x14ac:dyDescent="0.25">
      <c r="B8806" s="188"/>
      <c r="C8806" s="189"/>
      <c r="D8806" s="189"/>
      <c r="E8806" s="189"/>
      <c r="F8806" s="189"/>
    </row>
    <row r="8807" spans="2:6" s="66" customFormat="1" x14ac:dyDescent="0.25">
      <c r="B8807" s="188"/>
      <c r="C8807" s="189"/>
      <c r="D8807" s="189"/>
      <c r="E8807" s="189"/>
      <c r="F8807" s="189"/>
    </row>
    <row r="8808" spans="2:6" s="66" customFormat="1" x14ac:dyDescent="0.25">
      <c r="B8808" s="188"/>
      <c r="C8808" s="189"/>
      <c r="D8808" s="189"/>
      <c r="E8808" s="189"/>
      <c r="F8808" s="189"/>
    </row>
    <row r="8809" spans="2:6" s="66" customFormat="1" x14ac:dyDescent="0.25">
      <c r="B8809" s="188"/>
      <c r="C8809" s="189"/>
      <c r="D8809" s="189"/>
      <c r="E8809" s="189"/>
      <c r="F8809" s="189"/>
    </row>
    <row r="8810" spans="2:6" s="66" customFormat="1" x14ac:dyDescent="0.25">
      <c r="B8810" s="188"/>
      <c r="C8810" s="189"/>
      <c r="D8810" s="189"/>
      <c r="E8810" s="189"/>
      <c r="F8810" s="189"/>
    </row>
    <row r="8811" spans="2:6" s="66" customFormat="1" x14ac:dyDescent="0.25">
      <c r="B8811" s="188"/>
      <c r="C8811" s="189"/>
      <c r="D8811" s="189"/>
      <c r="E8811" s="189"/>
      <c r="F8811" s="189"/>
    </row>
    <row r="8812" spans="2:6" s="66" customFormat="1" x14ac:dyDescent="0.25">
      <c r="B8812" s="188"/>
      <c r="C8812" s="189"/>
      <c r="D8812" s="189"/>
      <c r="E8812" s="189"/>
      <c r="F8812" s="189"/>
    </row>
    <row r="8813" spans="2:6" s="66" customFormat="1" x14ac:dyDescent="0.25">
      <c r="B8813" s="188"/>
      <c r="C8813" s="189"/>
      <c r="D8813" s="189"/>
      <c r="E8813" s="189"/>
      <c r="F8813" s="189"/>
    </row>
    <row r="8814" spans="2:6" s="66" customFormat="1" x14ac:dyDescent="0.25">
      <c r="B8814" s="188"/>
      <c r="C8814" s="189"/>
      <c r="D8814" s="189"/>
      <c r="E8814" s="189"/>
      <c r="F8814" s="189"/>
    </row>
    <row r="8815" spans="2:6" s="66" customFormat="1" x14ac:dyDescent="0.25">
      <c r="B8815" s="188"/>
      <c r="C8815" s="189"/>
      <c r="D8815" s="189"/>
      <c r="E8815" s="189"/>
      <c r="F8815" s="189"/>
    </row>
    <row r="8816" spans="2:6" s="66" customFormat="1" x14ac:dyDescent="0.25">
      <c r="B8816" s="188"/>
      <c r="C8816" s="189"/>
      <c r="D8816" s="189"/>
      <c r="E8816" s="189"/>
      <c r="F8816" s="189"/>
    </row>
    <row r="8817" spans="2:6" s="66" customFormat="1" x14ac:dyDescent="0.25">
      <c r="B8817" s="188"/>
      <c r="C8817" s="189"/>
      <c r="D8817" s="189"/>
      <c r="E8817" s="189"/>
      <c r="F8817" s="189"/>
    </row>
    <row r="8818" spans="2:6" s="66" customFormat="1" x14ac:dyDescent="0.25">
      <c r="B8818" s="188"/>
      <c r="C8818" s="189"/>
      <c r="D8818" s="189"/>
      <c r="E8818" s="189"/>
      <c r="F8818" s="189"/>
    </row>
    <row r="8819" spans="2:6" s="66" customFormat="1" x14ac:dyDescent="0.25">
      <c r="B8819" s="188"/>
      <c r="C8819" s="189"/>
      <c r="D8819" s="189"/>
      <c r="E8819" s="189"/>
      <c r="F8819" s="189"/>
    </row>
    <row r="8820" spans="2:6" s="66" customFormat="1" x14ac:dyDescent="0.25">
      <c r="B8820" s="188"/>
      <c r="C8820" s="189"/>
      <c r="D8820" s="189"/>
      <c r="E8820" s="189"/>
      <c r="F8820" s="189"/>
    </row>
    <row r="8821" spans="2:6" s="66" customFormat="1" x14ac:dyDescent="0.25">
      <c r="B8821" s="188"/>
      <c r="C8821" s="189"/>
      <c r="D8821" s="189"/>
      <c r="E8821" s="189"/>
      <c r="F8821" s="189"/>
    </row>
    <row r="8822" spans="2:6" s="66" customFormat="1" x14ac:dyDescent="0.25">
      <c r="B8822" s="188"/>
      <c r="C8822" s="189"/>
      <c r="D8822" s="189"/>
      <c r="E8822" s="189"/>
      <c r="F8822" s="189"/>
    </row>
    <row r="8823" spans="2:6" s="66" customFormat="1" x14ac:dyDescent="0.25">
      <c r="B8823" s="188"/>
      <c r="C8823" s="189"/>
      <c r="D8823" s="189"/>
      <c r="E8823" s="189"/>
      <c r="F8823" s="189"/>
    </row>
    <row r="8824" spans="2:6" s="66" customFormat="1" x14ac:dyDescent="0.25">
      <c r="B8824" s="188"/>
      <c r="C8824" s="189"/>
      <c r="D8824" s="189"/>
      <c r="E8824" s="189"/>
      <c r="F8824" s="189"/>
    </row>
    <row r="8825" spans="2:6" s="66" customFormat="1" x14ac:dyDescent="0.25">
      <c r="B8825" s="188"/>
      <c r="C8825" s="189"/>
      <c r="D8825" s="189"/>
      <c r="E8825" s="189"/>
      <c r="F8825" s="189"/>
    </row>
    <row r="8826" spans="2:6" s="66" customFormat="1" x14ac:dyDescent="0.25">
      <c r="B8826" s="188"/>
      <c r="C8826" s="189"/>
      <c r="D8826" s="189"/>
      <c r="E8826" s="189"/>
      <c r="F8826" s="189"/>
    </row>
    <row r="8827" spans="2:6" s="66" customFormat="1" x14ac:dyDescent="0.25">
      <c r="B8827" s="188"/>
      <c r="C8827" s="189"/>
      <c r="D8827" s="189"/>
      <c r="E8827" s="189"/>
      <c r="F8827" s="189"/>
    </row>
    <row r="8828" spans="2:6" s="66" customFormat="1" x14ac:dyDescent="0.25">
      <c r="B8828" s="188"/>
      <c r="C8828" s="189"/>
      <c r="D8828" s="189"/>
      <c r="E8828" s="189"/>
      <c r="F8828" s="189"/>
    </row>
    <row r="8829" spans="2:6" s="66" customFormat="1" x14ac:dyDescent="0.25">
      <c r="B8829" s="188"/>
      <c r="C8829" s="189"/>
      <c r="D8829" s="189"/>
      <c r="E8829" s="189"/>
      <c r="F8829" s="189"/>
    </row>
    <row r="8830" spans="2:6" s="66" customFormat="1" x14ac:dyDescent="0.25">
      <c r="B8830" s="188"/>
      <c r="C8830" s="189"/>
      <c r="D8830" s="189"/>
      <c r="E8830" s="189"/>
      <c r="F8830" s="189"/>
    </row>
    <row r="8831" spans="2:6" s="66" customFormat="1" x14ac:dyDescent="0.25">
      <c r="B8831" s="188"/>
      <c r="C8831" s="189"/>
      <c r="D8831" s="189"/>
      <c r="E8831" s="189"/>
      <c r="F8831" s="189"/>
    </row>
    <row r="8832" spans="2:6" s="66" customFormat="1" x14ac:dyDescent="0.25">
      <c r="B8832" s="188"/>
      <c r="C8832" s="189"/>
      <c r="D8832" s="189"/>
      <c r="E8832" s="189"/>
      <c r="F8832" s="189"/>
    </row>
    <row r="8833" spans="2:6" s="66" customFormat="1" x14ac:dyDescent="0.25">
      <c r="B8833" s="188"/>
      <c r="C8833" s="189"/>
      <c r="D8833" s="189"/>
      <c r="E8833" s="189"/>
      <c r="F8833" s="189"/>
    </row>
    <row r="8834" spans="2:6" s="66" customFormat="1" x14ac:dyDescent="0.25">
      <c r="B8834" s="188"/>
      <c r="C8834" s="189"/>
      <c r="D8834" s="189"/>
      <c r="E8834" s="189"/>
      <c r="F8834" s="189"/>
    </row>
    <row r="8835" spans="2:6" s="66" customFormat="1" x14ac:dyDescent="0.25">
      <c r="B8835" s="188"/>
      <c r="C8835" s="189"/>
      <c r="D8835" s="189"/>
      <c r="E8835" s="189"/>
      <c r="F8835" s="189"/>
    </row>
    <row r="8836" spans="2:6" s="66" customFormat="1" x14ac:dyDescent="0.25">
      <c r="B8836" s="188"/>
      <c r="C8836" s="189"/>
      <c r="D8836" s="189"/>
      <c r="E8836" s="189"/>
      <c r="F8836" s="189"/>
    </row>
    <row r="8837" spans="2:6" s="66" customFormat="1" x14ac:dyDescent="0.25">
      <c r="B8837" s="188"/>
      <c r="C8837" s="189"/>
      <c r="D8837" s="189"/>
      <c r="E8837" s="189"/>
      <c r="F8837" s="189"/>
    </row>
    <row r="8838" spans="2:6" s="66" customFormat="1" x14ac:dyDescent="0.25">
      <c r="B8838" s="188"/>
      <c r="C8838" s="189"/>
      <c r="D8838" s="189"/>
      <c r="E8838" s="189"/>
      <c r="F8838" s="189"/>
    </row>
    <row r="8839" spans="2:6" s="66" customFormat="1" x14ac:dyDescent="0.25">
      <c r="B8839" s="188"/>
      <c r="C8839" s="189"/>
      <c r="D8839" s="189"/>
      <c r="E8839" s="189"/>
      <c r="F8839" s="189"/>
    </row>
    <row r="8840" spans="2:6" s="66" customFormat="1" x14ac:dyDescent="0.25">
      <c r="B8840" s="188"/>
      <c r="C8840" s="189"/>
      <c r="D8840" s="189"/>
      <c r="E8840" s="189"/>
      <c r="F8840" s="189"/>
    </row>
    <row r="8841" spans="2:6" s="66" customFormat="1" x14ac:dyDescent="0.25">
      <c r="B8841" s="188"/>
      <c r="C8841" s="189"/>
      <c r="D8841" s="189"/>
      <c r="E8841" s="189"/>
      <c r="F8841" s="189"/>
    </row>
    <row r="8842" spans="2:6" s="66" customFormat="1" x14ac:dyDescent="0.25">
      <c r="B8842" s="188"/>
      <c r="C8842" s="189"/>
      <c r="D8842" s="189"/>
      <c r="E8842" s="189"/>
      <c r="F8842" s="189"/>
    </row>
    <row r="8843" spans="2:6" s="66" customFormat="1" x14ac:dyDescent="0.25">
      <c r="B8843" s="188"/>
      <c r="C8843" s="189"/>
      <c r="D8843" s="189"/>
      <c r="E8843" s="189"/>
      <c r="F8843" s="189"/>
    </row>
    <row r="8844" spans="2:6" s="66" customFormat="1" x14ac:dyDescent="0.25">
      <c r="B8844" s="188"/>
      <c r="C8844" s="189"/>
      <c r="D8844" s="189"/>
      <c r="E8844" s="189"/>
      <c r="F8844" s="189"/>
    </row>
    <row r="8845" spans="2:6" s="66" customFormat="1" x14ac:dyDescent="0.25">
      <c r="B8845" s="188"/>
      <c r="C8845" s="189"/>
      <c r="D8845" s="189"/>
      <c r="E8845" s="189"/>
      <c r="F8845" s="189"/>
    </row>
    <row r="8846" spans="2:6" s="66" customFormat="1" x14ac:dyDescent="0.25">
      <c r="B8846" s="188"/>
      <c r="C8846" s="189"/>
      <c r="D8846" s="189"/>
      <c r="E8846" s="189"/>
      <c r="F8846" s="189"/>
    </row>
    <row r="8847" spans="2:6" s="66" customFormat="1" x14ac:dyDescent="0.25">
      <c r="B8847" s="188"/>
      <c r="C8847" s="189"/>
      <c r="D8847" s="189"/>
      <c r="E8847" s="189"/>
      <c r="F8847" s="189"/>
    </row>
    <row r="8848" spans="2:6" s="66" customFormat="1" x14ac:dyDescent="0.25">
      <c r="B8848" s="188"/>
      <c r="C8848" s="189"/>
      <c r="D8848" s="189"/>
      <c r="E8848" s="189"/>
      <c r="F8848" s="189"/>
    </row>
    <row r="8849" spans="2:6" s="66" customFormat="1" x14ac:dyDescent="0.25">
      <c r="B8849" s="188"/>
      <c r="C8849" s="189"/>
      <c r="D8849" s="189"/>
      <c r="E8849" s="189"/>
      <c r="F8849" s="189"/>
    </row>
    <row r="8850" spans="2:6" s="66" customFormat="1" x14ac:dyDescent="0.25">
      <c r="B8850" s="188"/>
      <c r="C8850" s="189"/>
      <c r="D8850" s="189"/>
      <c r="E8850" s="189"/>
      <c r="F8850" s="189"/>
    </row>
    <row r="8851" spans="2:6" s="66" customFormat="1" x14ac:dyDescent="0.25">
      <c r="B8851" s="188"/>
      <c r="C8851" s="189"/>
      <c r="D8851" s="189"/>
      <c r="E8851" s="189"/>
      <c r="F8851" s="189"/>
    </row>
    <row r="8852" spans="2:6" s="66" customFormat="1" x14ac:dyDescent="0.25">
      <c r="B8852" s="188"/>
      <c r="C8852" s="189"/>
      <c r="D8852" s="189"/>
      <c r="E8852" s="189"/>
      <c r="F8852" s="189"/>
    </row>
    <row r="8853" spans="2:6" s="66" customFormat="1" x14ac:dyDescent="0.25">
      <c r="B8853" s="188"/>
      <c r="C8853" s="189"/>
      <c r="D8853" s="189"/>
      <c r="E8853" s="189"/>
      <c r="F8853" s="189"/>
    </row>
    <row r="8854" spans="2:6" s="66" customFormat="1" x14ac:dyDescent="0.25">
      <c r="B8854" s="188"/>
      <c r="C8854" s="189"/>
      <c r="D8854" s="189"/>
      <c r="E8854" s="189"/>
      <c r="F8854" s="189"/>
    </row>
    <row r="8855" spans="2:6" s="66" customFormat="1" x14ac:dyDescent="0.25">
      <c r="B8855" s="188"/>
      <c r="C8855" s="189"/>
      <c r="D8855" s="189"/>
      <c r="E8855" s="189"/>
      <c r="F8855" s="189"/>
    </row>
    <row r="8856" spans="2:6" s="66" customFormat="1" x14ac:dyDescent="0.25">
      <c r="B8856" s="188"/>
      <c r="C8856" s="189"/>
      <c r="D8856" s="189"/>
      <c r="E8856" s="189"/>
      <c r="F8856" s="189"/>
    </row>
    <row r="8857" spans="2:6" s="66" customFormat="1" x14ac:dyDescent="0.25">
      <c r="B8857" s="188"/>
      <c r="C8857" s="189"/>
      <c r="D8857" s="189"/>
      <c r="E8857" s="189"/>
      <c r="F8857" s="189"/>
    </row>
    <row r="8858" spans="2:6" s="66" customFormat="1" x14ac:dyDescent="0.25">
      <c r="B8858" s="188"/>
      <c r="C8858" s="189"/>
      <c r="D8858" s="189"/>
      <c r="E8858" s="189"/>
      <c r="F8858" s="189"/>
    </row>
    <row r="8859" spans="2:6" s="66" customFormat="1" x14ac:dyDescent="0.25">
      <c r="B8859" s="188"/>
      <c r="C8859" s="189"/>
      <c r="D8859" s="189"/>
      <c r="E8859" s="189"/>
      <c r="F8859" s="189"/>
    </row>
    <row r="8860" spans="2:6" s="66" customFormat="1" x14ac:dyDescent="0.25">
      <c r="B8860" s="188"/>
      <c r="C8860" s="189"/>
      <c r="D8860" s="189"/>
      <c r="E8860" s="189"/>
      <c r="F8860" s="189"/>
    </row>
    <row r="8861" spans="2:6" s="66" customFormat="1" x14ac:dyDescent="0.25">
      <c r="B8861" s="188"/>
      <c r="C8861" s="189"/>
      <c r="D8861" s="189"/>
      <c r="E8861" s="189"/>
      <c r="F8861" s="189"/>
    </row>
    <row r="8862" spans="2:6" s="66" customFormat="1" x14ac:dyDescent="0.25">
      <c r="B8862" s="188"/>
      <c r="C8862" s="189"/>
      <c r="D8862" s="189"/>
      <c r="E8862" s="189"/>
      <c r="F8862" s="189"/>
    </row>
    <row r="8863" spans="2:6" s="66" customFormat="1" x14ac:dyDescent="0.25">
      <c r="B8863" s="188"/>
      <c r="C8863" s="189"/>
      <c r="D8863" s="189"/>
      <c r="E8863" s="189"/>
      <c r="F8863" s="189"/>
    </row>
    <row r="8864" spans="2:6" s="66" customFormat="1" x14ac:dyDescent="0.25">
      <c r="B8864" s="188"/>
      <c r="C8864" s="189"/>
      <c r="D8864" s="189"/>
      <c r="E8864" s="189"/>
      <c r="F8864" s="189"/>
    </row>
    <row r="8865" spans="2:6" s="66" customFormat="1" x14ac:dyDescent="0.25">
      <c r="B8865" s="188"/>
      <c r="C8865" s="189"/>
      <c r="D8865" s="189"/>
      <c r="E8865" s="189"/>
      <c r="F8865" s="189"/>
    </row>
    <row r="8866" spans="2:6" s="66" customFormat="1" x14ac:dyDescent="0.25">
      <c r="B8866" s="188"/>
      <c r="C8866" s="189"/>
      <c r="D8866" s="189"/>
      <c r="E8866" s="189"/>
      <c r="F8866" s="189"/>
    </row>
    <row r="8867" spans="2:6" s="66" customFormat="1" x14ac:dyDescent="0.25">
      <c r="B8867" s="188"/>
      <c r="C8867" s="189"/>
      <c r="D8867" s="189"/>
      <c r="E8867" s="189"/>
      <c r="F8867" s="189"/>
    </row>
    <row r="8868" spans="2:6" s="66" customFormat="1" x14ac:dyDescent="0.25">
      <c r="B8868" s="188"/>
      <c r="C8868" s="189"/>
      <c r="D8868" s="189"/>
      <c r="E8868" s="189"/>
      <c r="F8868" s="189"/>
    </row>
    <row r="8869" spans="2:6" s="66" customFormat="1" x14ac:dyDescent="0.25">
      <c r="B8869" s="188"/>
      <c r="C8869" s="189"/>
      <c r="D8869" s="189"/>
      <c r="E8869" s="189"/>
      <c r="F8869" s="189"/>
    </row>
    <row r="8870" spans="2:6" s="66" customFormat="1" x14ac:dyDescent="0.25">
      <c r="B8870" s="188"/>
      <c r="C8870" s="189"/>
      <c r="D8870" s="189"/>
      <c r="E8870" s="189"/>
      <c r="F8870" s="189"/>
    </row>
    <row r="8871" spans="2:6" s="66" customFormat="1" x14ac:dyDescent="0.25">
      <c r="B8871" s="188"/>
      <c r="C8871" s="189"/>
      <c r="D8871" s="189"/>
      <c r="E8871" s="189"/>
      <c r="F8871" s="189"/>
    </row>
    <row r="8872" spans="2:6" s="66" customFormat="1" x14ac:dyDescent="0.25">
      <c r="B8872" s="188"/>
      <c r="C8872" s="189"/>
      <c r="D8872" s="189"/>
      <c r="E8872" s="189"/>
      <c r="F8872" s="189"/>
    </row>
    <row r="8873" spans="2:6" s="66" customFormat="1" x14ac:dyDescent="0.25">
      <c r="B8873" s="188"/>
      <c r="C8873" s="189"/>
      <c r="D8873" s="189"/>
      <c r="E8873" s="189"/>
      <c r="F8873" s="189"/>
    </row>
    <row r="8874" spans="2:6" s="66" customFormat="1" x14ac:dyDescent="0.25">
      <c r="B8874" s="188"/>
      <c r="C8874" s="189"/>
      <c r="D8874" s="189"/>
      <c r="E8874" s="189"/>
      <c r="F8874" s="189"/>
    </row>
    <row r="8875" spans="2:6" s="66" customFormat="1" x14ac:dyDescent="0.25">
      <c r="B8875" s="188"/>
      <c r="C8875" s="189"/>
      <c r="D8875" s="189"/>
      <c r="E8875" s="189"/>
      <c r="F8875" s="189"/>
    </row>
    <row r="8876" spans="2:6" s="66" customFormat="1" x14ac:dyDescent="0.25">
      <c r="B8876" s="188"/>
      <c r="C8876" s="189"/>
      <c r="D8876" s="189"/>
      <c r="E8876" s="189"/>
      <c r="F8876" s="189"/>
    </row>
    <row r="8877" spans="2:6" s="66" customFormat="1" x14ac:dyDescent="0.25">
      <c r="B8877" s="188"/>
      <c r="C8877" s="189"/>
      <c r="D8877" s="189"/>
      <c r="E8877" s="189"/>
      <c r="F8877" s="189"/>
    </row>
    <row r="8878" spans="2:6" s="66" customFormat="1" x14ac:dyDescent="0.25">
      <c r="B8878" s="188"/>
      <c r="C8878" s="189"/>
      <c r="D8878" s="189"/>
      <c r="E8878" s="189"/>
      <c r="F8878" s="189"/>
    </row>
    <row r="8879" spans="2:6" s="66" customFormat="1" x14ac:dyDescent="0.25">
      <c r="B8879" s="188"/>
      <c r="C8879" s="189"/>
      <c r="D8879" s="189"/>
      <c r="E8879" s="189"/>
      <c r="F8879" s="189"/>
    </row>
    <row r="8880" spans="2:6" s="66" customFormat="1" x14ac:dyDescent="0.25">
      <c r="B8880" s="188"/>
      <c r="C8880" s="189"/>
      <c r="D8880" s="189"/>
      <c r="E8880" s="189"/>
      <c r="F8880" s="189"/>
    </row>
    <row r="8881" spans="2:6" s="66" customFormat="1" x14ac:dyDescent="0.25">
      <c r="B8881" s="188"/>
      <c r="C8881" s="189"/>
      <c r="D8881" s="189"/>
      <c r="E8881" s="189"/>
      <c r="F8881" s="189"/>
    </row>
    <row r="8882" spans="2:6" s="66" customFormat="1" x14ac:dyDescent="0.25">
      <c r="B8882" s="188"/>
      <c r="C8882" s="189"/>
      <c r="D8882" s="189"/>
      <c r="E8882" s="189"/>
      <c r="F8882" s="189"/>
    </row>
    <row r="8883" spans="2:6" s="66" customFormat="1" x14ac:dyDescent="0.25">
      <c r="B8883" s="188"/>
      <c r="C8883" s="189"/>
      <c r="D8883" s="189"/>
      <c r="E8883" s="189"/>
      <c r="F8883" s="189"/>
    </row>
    <row r="8884" spans="2:6" s="66" customFormat="1" x14ac:dyDescent="0.25">
      <c r="B8884" s="188"/>
      <c r="C8884" s="189"/>
      <c r="D8884" s="189"/>
      <c r="E8884" s="189"/>
      <c r="F8884" s="189"/>
    </row>
    <row r="8885" spans="2:6" s="66" customFormat="1" x14ac:dyDescent="0.25">
      <c r="B8885" s="188"/>
      <c r="C8885" s="189"/>
      <c r="D8885" s="189"/>
      <c r="E8885" s="189"/>
      <c r="F8885" s="189"/>
    </row>
    <row r="8886" spans="2:6" s="66" customFormat="1" x14ac:dyDescent="0.25">
      <c r="B8886" s="188"/>
      <c r="C8886" s="189"/>
      <c r="D8886" s="189"/>
      <c r="E8886" s="189"/>
      <c r="F8886" s="189"/>
    </row>
    <row r="8887" spans="2:6" s="66" customFormat="1" x14ac:dyDescent="0.25">
      <c r="B8887" s="188"/>
      <c r="C8887" s="189"/>
      <c r="D8887" s="189"/>
      <c r="E8887" s="189"/>
      <c r="F8887" s="189"/>
    </row>
    <row r="8888" spans="2:6" s="66" customFormat="1" x14ac:dyDescent="0.25">
      <c r="B8888" s="188"/>
      <c r="C8888" s="189"/>
      <c r="D8888" s="189"/>
      <c r="E8888" s="189"/>
      <c r="F8888" s="189"/>
    </row>
    <row r="8889" spans="2:6" s="66" customFormat="1" x14ac:dyDescent="0.25">
      <c r="B8889" s="188"/>
      <c r="C8889" s="189"/>
      <c r="D8889" s="189"/>
      <c r="E8889" s="189"/>
      <c r="F8889" s="189"/>
    </row>
    <row r="8890" spans="2:6" s="66" customFormat="1" x14ac:dyDescent="0.25">
      <c r="B8890" s="188"/>
      <c r="C8890" s="189"/>
      <c r="D8890" s="189"/>
      <c r="E8890" s="189"/>
      <c r="F8890" s="189"/>
    </row>
    <row r="8891" spans="2:6" s="66" customFormat="1" x14ac:dyDescent="0.25">
      <c r="B8891" s="188"/>
      <c r="C8891" s="189"/>
      <c r="D8891" s="189"/>
      <c r="E8891" s="189"/>
      <c r="F8891" s="189"/>
    </row>
    <row r="8892" spans="2:6" s="66" customFormat="1" x14ac:dyDescent="0.25">
      <c r="B8892" s="188"/>
      <c r="C8892" s="189"/>
      <c r="D8892" s="189"/>
      <c r="E8892" s="189"/>
      <c r="F8892" s="189"/>
    </row>
    <row r="8893" spans="2:6" s="66" customFormat="1" x14ac:dyDescent="0.25">
      <c r="B8893" s="188"/>
      <c r="C8893" s="189"/>
      <c r="D8893" s="189"/>
      <c r="E8893" s="189"/>
      <c r="F8893" s="189"/>
    </row>
    <row r="8894" spans="2:6" s="66" customFormat="1" x14ac:dyDescent="0.25">
      <c r="B8894" s="188"/>
      <c r="C8894" s="189"/>
      <c r="D8894" s="189"/>
      <c r="E8894" s="189"/>
      <c r="F8894" s="189"/>
    </row>
    <row r="8895" spans="2:6" s="66" customFormat="1" x14ac:dyDescent="0.25">
      <c r="B8895" s="188"/>
      <c r="C8895" s="189"/>
      <c r="D8895" s="189"/>
      <c r="E8895" s="189"/>
      <c r="F8895" s="189"/>
    </row>
    <row r="8896" spans="2:6" s="66" customFormat="1" x14ac:dyDescent="0.25">
      <c r="B8896" s="188"/>
      <c r="C8896" s="189"/>
      <c r="D8896" s="189"/>
      <c r="E8896" s="189"/>
      <c r="F8896" s="189"/>
    </row>
    <row r="8897" spans="2:6" s="66" customFormat="1" x14ac:dyDescent="0.25">
      <c r="B8897" s="188"/>
      <c r="C8897" s="189"/>
      <c r="D8897" s="189"/>
      <c r="E8897" s="189"/>
      <c r="F8897" s="189"/>
    </row>
    <row r="8898" spans="2:6" s="66" customFormat="1" x14ac:dyDescent="0.25">
      <c r="B8898" s="188"/>
      <c r="C8898" s="189"/>
      <c r="D8898" s="189"/>
      <c r="E8898" s="189"/>
      <c r="F8898" s="189"/>
    </row>
    <row r="8899" spans="2:6" s="66" customFormat="1" x14ac:dyDescent="0.25">
      <c r="B8899" s="188"/>
      <c r="C8899" s="189"/>
      <c r="D8899" s="189"/>
      <c r="E8899" s="189"/>
      <c r="F8899" s="189"/>
    </row>
    <row r="8900" spans="2:6" s="66" customFormat="1" x14ac:dyDescent="0.25">
      <c r="B8900" s="188"/>
      <c r="C8900" s="189"/>
      <c r="D8900" s="189"/>
      <c r="E8900" s="189"/>
      <c r="F8900" s="189"/>
    </row>
    <row r="8901" spans="2:6" s="66" customFormat="1" x14ac:dyDescent="0.25">
      <c r="B8901" s="188"/>
      <c r="C8901" s="189"/>
      <c r="D8901" s="189"/>
      <c r="E8901" s="189"/>
      <c r="F8901" s="189"/>
    </row>
    <row r="8902" spans="2:6" s="66" customFormat="1" x14ac:dyDescent="0.25">
      <c r="B8902" s="188"/>
      <c r="C8902" s="189"/>
      <c r="D8902" s="189"/>
      <c r="E8902" s="189"/>
      <c r="F8902" s="189"/>
    </row>
    <row r="8903" spans="2:6" s="66" customFormat="1" x14ac:dyDescent="0.25">
      <c r="B8903" s="188"/>
      <c r="C8903" s="189"/>
      <c r="D8903" s="189"/>
      <c r="E8903" s="189"/>
      <c r="F8903" s="189"/>
    </row>
    <row r="8904" spans="2:6" s="66" customFormat="1" x14ac:dyDescent="0.25">
      <c r="B8904" s="188"/>
      <c r="C8904" s="189"/>
      <c r="D8904" s="189"/>
      <c r="E8904" s="189"/>
      <c r="F8904" s="189"/>
    </row>
    <row r="8905" spans="2:6" s="66" customFormat="1" x14ac:dyDescent="0.25">
      <c r="B8905" s="188"/>
      <c r="C8905" s="189"/>
      <c r="D8905" s="189"/>
      <c r="E8905" s="189"/>
      <c r="F8905" s="189"/>
    </row>
    <row r="8906" spans="2:6" s="66" customFormat="1" x14ac:dyDescent="0.25">
      <c r="B8906" s="188"/>
      <c r="C8906" s="189"/>
      <c r="D8906" s="189"/>
      <c r="E8906" s="189"/>
      <c r="F8906" s="189"/>
    </row>
    <row r="8907" spans="2:6" s="66" customFormat="1" x14ac:dyDescent="0.25">
      <c r="B8907" s="188"/>
      <c r="C8907" s="189"/>
      <c r="D8907" s="189"/>
      <c r="E8907" s="189"/>
      <c r="F8907" s="189"/>
    </row>
    <row r="8908" spans="2:6" s="66" customFormat="1" x14ac:dyDescent="0.25">
      <c r="B8908" s="188"/>
      <c r="C8908" s="189"/>
      <c r="D8908" s="189"/>
      <c r="E8908" s="189"/>
      <c r="F8908" s="189"/>
    </row>
    <row r="8909" spans="2:6" s="66" customFormat="1" x14ac:dyDescent="0.25">
      <c r="B8909" s="188"/>
      <c r="C8909" s="189"/>
      <c r="D8909" s="189"/>
      <c r="E8909" s="189"/>
      <c r="F8909" s="189"/>
    </row>
    <row r="8910" spans="2:6" s="66" customFormat="1" x14ac:dyDescent="0.25">
      <c r="B8910" s="188"/>
      <c r="C8910" s="189"/>
      <c r="D8910" s="189"/>
      <c r="E8910" s="189"/>
      <c r="F8910" s="189"/>
    </row>
    <row r="8911" spans="2:6" s="66" customFormat="1" x14ac:dyDescent="0.25">
      <c r="B8911" s="188"/>
      <c r="C8911" s="189"/>
      <c r="D8911" s="189"/>
      <c r="E8911" s="189"/>
      <c r="F8911" s="189"/>
    </row>
    <row r="8912" spans="2:6" s="66" customFormat="1" x14ac:dyDescent="0.25">
      <c r="B8912" s="188"/>
      <c r="C8912" s="189"/>
      <c r="D8912" s="189"/>
      <c r="E8912" s="189"/>
      <c r="F8912" s="189"/>
    </row>
    <row r="8913" spans="2:6" s="66" customFormat="1" x14ac:dyDescent="0.25">
      <c r="B8913" s="188"/>
      <c r="C8913" s="189"/>
      <c r="D8913" s="189"/>
      <c r="E8913" s="189"/>
      <c r="F8913" s="189"/>
    </row>
    <row r="8914" spans="2:6" s="66" customFormat="1" x14ac:dyDescent="0.25">
      <c r="B8914" s="188"/>
      <c r="C8914" s="189"/>
      <c r="D8914" s="189"/>
      <c r="E8914" s="189"/>
      <c r="F8914" s="189"/>
    </row>
    <row r="8915" spans="2:6" s="66" customFormat="1" x14ac:dyDescent="0.25">
      <c r="B8915" s="188"/>
      <c r="C8915" s="189"/>
      <c r="D8915" s="189"/>
      <c r="E8915" s="189"/>
      <c r="F8915" s="189"/>
    </row>
    <row r="8916" spans="2:6" s="66" customFormat="1" x14ac:dyDescent="0.25">
      <c r="B8916" s="188"/>
      <c r="C8916" s="189"/>
      <c r="D8916" s="189"/>
      <c r="E8916" s="189"/>
      <c r="F8916" s="189"/>
    </row>
    <row r="8917" spans="2:6" s="66" customFormat="1" x14ac:dyDescent="0.25">
      <c r="B8917" s="188"/>
      <c r="C8917" s="189"/>
      <c r="D8917" s="189"/>
      <c r="E8917" s="189"/>
      <c r="F8917" s="189"/>
    </row>
    <row r="8918" spans="2:6" s="66" customFormat="1" x14ac:dyDescent="0.25">
      <c r="B8918" s="188"/>
      <c r="C8918" s="189"/>
      <c r="D8918" s="189"/>
      <c r="E8918" s="189"/>
      <c r="F8918" s="189"/>
    </row>
    <row r="8919" spans="2:6" s="66" customFormat="1" x14ac:dyDescent="0.25">
      <c r="B8919" s="188"/>
      <c r="C8919" s="189"/>
      <c r="D8919" s="189"/>
      <c r="E8919" s="189"/>
      <c r="F8919" s="189"/>
    </row>
    <row r="8920" spans="2:6" s="66" customFormat="1" x14ac:dyDescent="0.25">
      <c r="B8920" s="188"/>
      <c r="C8920" s="189"/>
      <c r="D8920" s="189"/>
      <c r="E8920" s="189"/>
      <c r="F8920" s="189"/>
    </row>
    <row r="8921" spans="2:6" s="66" customFormat="1" x14ac:dyDescent="0.25">
      <c r="B8921" s="188"/>
      <c r="C8921" s="189"/>
      <c r="D8921" s="189"/>
      <c r="E8921" s="189"/>
      <c r="F8921" s="189"/>
    </row>
    <row r="8922" spans="2:6" s="66" customFormat="1" x14ac:dyDescent="0.25">
      <c r="B8922" s="188"/>
      <c r="C8922" s="189"/>
      <c r="D8922" s="189"/>
      <c r="E8922" s="189"/>
      <c r="F8922" s="189"/>
    </row>
    <row r="8923" spans="2:6" s="66" customFormat="1" x14ac:dyDescent="0.25">
      <c r="B8923" s="188"/>
      <c r="C8923" s="189"/>
      <c r="D8923" s="189"/>
      <c r="E8923" s="189"/>
      <c r="F8923" s="189"/>
    </row>
    <row r="8924" spans="2:6" s="66" customFormat="1" x14ac:dyDescent="0.25">
      <c r="B8924" s="188"/>
      <c r="C8924" s="189"/>
      <c r="D8924" s="189"/>
      <c r="E8924" s="189"/>
      <c r="F8924" s="189"/>
    </row>
    <row r="8925" spans="2:6" s="66" customFormat="1" x14ac:dyDescent="0.25">
      <c r="B8925" s="188"/>
      <c r="C8925" s="189"/>
      <c r="D8925" s="189"/>
      <c r="E8925" s="189"/>
      <c r="F8925" s="189"/>
    </row>
    <row r="8926" spans="2:6" s="66" customFormat="1" x14ac:dyDescent="0.25">
      <c r="B8926" s="188"/>
      <c r="C8926" s="189"/>
      <c r="D8926" s="189"/>
      <c r="E8926" s="189"/>
      <c r="F8926" s="189"/>
    </row>
    <row r="8927" spans="2:6" s="66" customFormat="1" x14ac:dyDescent="0.25">
      <c r="B8927" s="188"/>
      <c r="C8927" s="189"/>
      <c r="D8927" s="189"/>
      <c r="E8927" s="189"/>
      <c r="F8927" s="189"/>
    </row>
    <row r="8928" spans="2:6" s="66" customFormat="1" x14ac:dyDescent="0.25">
      <c r="B8928" s="188"/>
      <c r="C8928" s="189"/>
      <c r="D8928" s="189"/>
      <c r="E8928" s="189"/>
      <c r="F8928" s="189"/>
    </row>
    <row r="8929" spans="2:6" s="66" customFormat="1" x14ac:dyDescent="0.25">
      <c r="B8929" s="188"/>
      <c r="C8929" s="189"/>
      <c r="D8929" s="189"/>
      <c r="E8929" s="189"/>
      <c r="F8929" s="189"/>
    </row>
    <row r="8930" spans="2:6" s="66" customFormat="1" x14ac:dyDescent="0.25">
      <c r="B8930" s="188"/>
      <c r="C8930" s="189"/>
      <c r="D8930" s="189"/>
      <c r="E8930" s="189"/>
      <c r="F8930" s="189"/>
    </row>
    <row r="8931" spans="2:6" s="66" customFormat="1" x14ac:dyDescent="0.25">
      <c r="B8931" s="188"/>
      <c r="C8931" s="189"/>
      <c r="D8931" s="189"/>
      <c r="E8931" s="189"/>
      <c r="F8931" s="189"/>
    </row>
    <row r="8932" spans="2:6" s="66" customFormat="1" x14ac:dyDescent="0.25">
      <c r="B8932" s="188"/>
      <c r="C8932" s="189"/>
      <c r="D8932" s="189"/>
      <c r="E8932" s="189"/>
      <c r="F8932" s="189"/>
    </row>
    <row r="8933" spans="2:6" s="66" customFormat="1" x14ac:dyDescent="0.25">
      <c r="B8933" s="188"/>
      <c r="C8933" s="189"/>
      <c r="D8933" s="189"/>
      <c r="E8933" s="189"/>
      <c r="F8933" s="189"/>
    </row>
    <row r="8934" spans="2:6" s="66" customFormat="1" x14ac:dyDescent="0.25">
      <c r="B8934" s="188"/>
      <c r="C8934" s="189"/>
      <c r="D8934" s="189"/>
      <c r="E8934" s="189"/>
      <c r="F8934" s="189"/>
    </row>
    <row r="8935" spans="2:6" s="66" customFormat="1" x14ac:dyDescent="0.25">
      <c r="B8935" s="188"/>
      <c r="C8935" s="189"/>
      <c r="D8935" s="189"/>
      <c r="E8935" s="189"/>
      <c r="F8935" s="189"/>
    </row>
    <row r="8936" spans="2:6" s="66" customFormat="1" x14ac:dyDescent="0.25">
      <c r="B8936" s="188"/>
      <c r="C8936" s="189"/>
      <c r="D8936" s="189"/>
      <c r="E8936" s="189"/>
      <c r="F8936" s="189"/>
    </row>
    <row r="8937" spans="2:6" s="66" customFormat="1" x14ac:dyDescent="0.25">
      <c r="B8937" s="188"/>
      <c r="C8937" s="189"/>
      <c r="D8937" s="189"/>
      <c r="E8937" s="189"/>
      <c r="F8937" s="189"/>
    </row>
    <row r="8938" spans="2:6" s="66" customFormat="1" x14ac:dyDescent="0.25">
      <c r="B8938" s="188"/>
      <c r="C8938" s="189"/>
      <c r="D8938" s="189"/>
      <c r="E8938" s="189"/>
      <c r="F8938" s="189"/>
    </row>
    <row r="8939" spans="2:6" s="66" customFormat="1" x14ac:dyDescent="0.25">
      <c r="B8939" s="188"/>
      <c r="C8939" s="189"/>
      <c r="D8939" s="189"/>
      <c r="E8939" s="189"/>
      <c r="F8939" s="189"/>
    </row>
    <row r="8940" spans="2:6" s="66" customFormat="1" x14ac:dyDescent="0.25">
      <c r="B8940" s="188"/>
      <c r="C8940" s="189"/>
      <c r="D8940" s="189"/>
      <c r="E8940" s="189"/>
      <c r="F8940" s="189"/>
    </row>
    <row r="8941" spans="2:6" s="66" customFormat="1" x14ac:dyDescent="0.25">
      <c r="B8941" s="188"/>
      <c r="C8941" s="189"/>
      <c r="D8941" s="189"/>
      <c r="E8941" s="189"/>
      <c r="F8941" s="189"/>
    </row>
    <row r="8942" spans="2:6" s="66" customFormat="1" x14ac:dyDescent="0.25">
      <c r="B8942" s="188"/>
      <c r="C8942" s="189"/>
      <c r="D8942" s="189"/>
      <c r="E8942" s="189"/>
      <c r="F8942" s="189"/>
    </row>
    <row r="8943" spans="2:6" s="66" customFormat="1" x14ac:dyDescent="0.25">
      <c r="B8943" s="188"/>
      <c r="C8943" s="189"/>
      <c r="D8943" s="189"/>
      <c r="E8943" s="189"/>
      <c r="F8943" s="189"/>
    </row>
    <row r="8944" spans="2:6" s="66" customFormat="1" x14ac:dyDescent="0.25">
      <c r="B8944" s="188"/>
      <c r="C8944" s="189"/>
      <c r="D8944" s="189"/>
      <c r="E8944" s="189"/>
      <c r="F8944" s="189"/>
    </row>
    <row r="8945" spans="2:6" s="66" customFormat="1" x14ac:dyDescent="0.25">
      <c r="B8945" s="188"/>
      <c r="C8945" s="189"/>
      <c r="D8945" s="189"/>
      <c r="E8945" s="189"/>
      <c r="F8945" s="189"/>
    </row>
    <row r="8946" spans="2:6" s="66" customFormat="1" x14ac:dyDescent="0.25">
      <c r="B8946" s="188"/>
      <c r="C8946" s="189"/>
      <c r="D8946" s="189"/>
      <c r="E8946" s="189"/>
      <c r="F8946" s="189"/>
    </row>
    <row r="8947" spans="2:6" s="66" customFormat="1" x14ac:dyDescent="0.25">
      <c r="B8947" s="188"/>
      <c r="C8947" s="189"/>
      <c r="D8947" s="189"/>
      <c r="E8947" s="189"/>
      <c r="F8947" s="189"/>
    </row>
    <row r="8948" spans="2:6" s="66" customFormat="1" x14ac:dyDescent="0.25">
      <c r="B8948" s="188"/>
      <c r="C8948" s="189"/>
      <c r="D8948" s="189"/>
      <c r="E8948" s="189"/>
      <c r="F8948" s="189"/>
    </row>
    <row r="8949" spans="2:6" s="66" customFormat="1" x14ac:dyDescent="0.25">
      <c r="B8949" s="188"/>
      <c r="C8949" s="189"/>
      <c r="D8949" s="189"/>
      <c r="E8949" s="189"/>
      <c r="F8949" s="189"/>
    </row>
    <row r="8950" spans="2:6" s="66" customFormat="1" x14ac:dyDescent="0.25">
      <c r="B8950" s="188"/>
      <c r="C8950" s="189"/>
      <c r="D8950" s="189"/>
      <c r="E8950" s="189"/>
      <c r="F8950" s="189"/>
    </row>
    <row r="8951" spans="2:6" s="66" customFormat="1" x14ac:dyDescent="0.25">
      <c r="B8951" s="188"/>
      <c r="C8951" s="189"/>
      <c r="D8951" s="189"/>
      <c r="E8951" s="189"/>
      <c r="F8951" s="189"/>
    </row>
    <row r="8952" spans="2:6" s="66" customFormat="1" x14ac:dyDescent="0.25">
      <c r="B8952" s="188"/>
      <c r="C8952" s="189"/>
      <c r="D8952" s="189"/>
      <c r="E8952" s="189"/>
      <c r="F8952" s="189"/>
    </row>
    <row r="8953" spans="2:6" s="66" customFormat="1" x14ac:dyDescent="0.25">
      <c r="B8953" s="188"/>
      <c r="C8953" s="189"/>
      <c r="D8953" s="189"/>
      <c r="E8953" s="189"/>
      <c r="F8953" s="189"/>
    </row>
    <row r="8954" spans="2:6" s="66" customFormat="1" x14ac:dyDescent="0.25">
      <c r="B8954" s="188"/>
      <c r="C8954" s="189"/>
      <c r="D8954" s="189"/>
      <c r="E8954" s="189"/>
      <c r="F8954" s="189"/>
    </row>
    <row r="8955" spans="2:6" s="66" customFormat="1" x14ac:dyDescent="0.25">
      <c r="B8955" s="188"/>
      <c r="C8955" s="189"/>
      <c r="D8955" s="189"/>
      <c r="E8955" s="189"/>
      <c r="F8955" s="189"/>
    </row>
    <row r="8956" spans="2:6" s="66" customFormat="1" x14ac:dyDescent="0.25">
      <c r="B8956" s="188"/>
      <c r="C8956" s="189"/>
      <c r="D8956" s="189"/>
      <c r="E8956" s="189"/>
      <c r="F8956" s="189"/>
    </row>
    <row r="8957" spans="2:6" s="66" customFormat="1" x14ac:dyDescent="0.25">
      <c r="B8957" s="188"/>
      <c r="C8957" s="189"/>
      <c r="D8957" s="189"/>
      <c r="E8957" s="189"/>
      <c r="F8957" s="189"/>
    </row>
    <row r="8958" spans="2:6" s="66" customFormat="1" x14ac:dyDescent="0.25">
      <c r="B8958" s="188"/>
      <c r="C8958" s="189"/>
      <c r="D8958" s="189"/>
      <c r="E8958" s="189"/>
      <c r="F8958" s="189"/>
    </row>
    <row r="8959" spans="2:6" s="66" customFormat="1" x14ac:dyDescent="0.25">
      <c r="B8959" s="188"/>
      <c r="C8959" s="189"/>
      <c r="D8959" s="189"/>
      <c r="E8959" s="189"/>
      <c r="F8959" s="189"/>
    </row>
    <row r="8960" spans="2:6" s="66" customFormat="1" x14ac:dyDescent="0.25">
      <c r="B8960" s="188"/>
      <c r="C8960" s="189"/>
      <c r="D8960" s="189"/>
      <c r="E8960" s="189"/>
      <c r="F8960" s="189"/>
    </row>
    <row r="8961" spans="2:6" s="66" customFormat="1" x14ac:dyDescent="0.25">
      <c r="B8961" s="188"/>
      <c r="C8961" s="189"/>
      <c r="D8961" s="189"/>
      <c r="E8961" s="189"/>
      <c r="F8961" s="189"/>
    </row>
    <row r="8962" spans="2:6" s="66" customFormat="1" x14ac:dyDescent="0.25">
      <c r="B8962" s="188"/>
      <c r="C8962" s="189"/>
      <c r="D8962" s="189"/>
      <c r="E8962" s="189"/>
      <c r="F8962" s="189"/>
    </row>
    <row r="8963" spans="2:6" s="66" customFormat="1" x14ac:dyDescent="0.25">
      <c r="B8963" s="188"/>
      <c r="C8963" s="189"/>
      <c r="D8963" s="189"/>
      <c r="E8963" s="189"/>
      <c r="F8963" s="189"/>
    </row>
    <row r="8964" spans="2:6" s="66" customFormat="1" x14ac:dyDescent="0.25">
      <c r="B8964" s="188"/>
      <c r="C8964" s="189"/>
      <c r="D8964" s="189"/>
      <c r="E8964" s="189"/>
      <c r="F8964" s="189"/>
    </row>
    <row r="8965" spans="2:6" s="66" customFormat="1" x14ac:dyDescent="0.25">
      <c r="B8965" s="188"/>
      <c r="C8965" s="189"/>
      <c r="D8965" s="189"/>
      <c r="E8965" s="189"/>
      <c r="F8965" s="189"/>
    </row>
    <row r="8966" spans="2:6" s="66" customFormat="1" x14ac:dyDescent="0.25">
      <c r="B8966" s="188"/>
      <c r="C8966" s="189"/>
      <c r="D8966" s="189"/>
      <c r="E8966" s="189"/>
      <c r="F8966" s="189"/>
    </row>
    <row r="8967" spans="2:6" s="66" customFormat="1" x14ac:dyDescent="0.25">
      <c r="B8967" s="188"/>
      <c r="C8967" s="189"/>
      <c r="D8967" s="189"/>
      <c r="E8967" s="189"/>
      <c r="F8967" s="189"/>
    </row>
    <row r="8968" spans="2:6" s="66" customFormat="1" x14ac:dyDescent="0.25">
      <c r="B8968" s="188"/>
      <c r="C8968" s="189"/>
      <c r="D8968" s="189"/>
      <c r="E8968" s="189"/>
      <c r="F8968" s="189"/>
    </row>
    <row r="8969" spans="2:6" s="66" customFormat="1" x14ac:dyDescent="0.25">
      <c r="B8969" s="188"/>
      <c r="C8969" s="189"/>
      <c r="D8969" s="189"/>
      <c r="E8969" s="189"/>
      <c r="F8969" s="189"/>
    </row>
    <row r="8970" spans="2:6" s="66" customFormat="1" x14ac:dyDescent="0.25">
      <c r="B8970" s="188"/>
      <c r="C8970" s="189"/>
      <c r="D8970" s="189"/>
      <c r="E8970" s="189"/>
      <c r="F8970" s="189"/>
    </row>
    <row r="8971" spans="2:6" s="66" customFormat="1" x14ac:dyDescent="0.25">
      <c r="B8971" s="188"/>
      <c r="C8971" s="189"/>
      <c r="D8971" s="189"/>
      <c r="E8971" s="189"/>
      <c r="F8971" s="189"/>
    </row>
    <row r="8972" spans="2:6" s="66" customFormat="1" x14ac:dyDescent="0.25">
      <c r="B8972" s="188"/>
      <c r="C8972" s="189"/>
      <c r="D8972" s="189"/>
      <c r="E8972" s="189"/>
      <c r="F8972" s="189"/>
    </row>
    <row r="8973" spans="2:6" s="66" customFormat="1" x14ac:dyDescent="0.25">
      <c r="B8973" s="188"/>
      <c r="C8973" s="189"/>
      <c r="D8973" s="189"/>
      <c r="E8973" s="189"/>
      <c r="F8973" s="189"/>
    </row>
    <row r="8974" spans="2:6" s="66" customFormat="1" x14ac:dyDescent="0.25">
      <c r="B8974" s="188"/>
      <c r="C8974" s="189"/>
      <c r="D8974" s="189"/>
      <c r="E8974" s="189"/>
      <c r="F8974" s="189"/>
    </row>
    <row r="8975" spans="2:6" s="66" customFormat="1" x14ac:dyDescent="0.25">
      <c r="B8975" s="188"/>
      <c r="C8975" s="189"/>
      <c r="D8975" s="189"/>
      <c r="E8975" s="189"/>
      <c r="F8975" s="189"/>
    </row>
    <row r="8976" spans="2:6" s="66" customFormat="1" x14ac:dyDescent="0.25">
      <c r="B8976" s="188"/>
      <c r="C8976" s="189"/>
      <c r="D8976" s="189"/>
      <c r="E8976" s="189"/>
      <c r="F8976" s="189"/>
    </row>
    <row r="8977" spans="2:6" s="66" customFormat="1" x14ac:dyDescent="0.25">
      <c r="B8977" s="188"/>
      <c r="C8977" s="189"/>
      <c r="D8977" s="189"/>
      <c r="E8977" s="189"/>
      <c r="F8977" s="189"/>
    </row>
    <row r="8978" spans="2:6" s="66" customFormat="1" x14ac:dyDescent="0.25">
      <c r="B8978" s="188"/>
      <c r="C8978" s="189"/>
      <c r="D8978" s="189"/>
      <c r="E8978" s="189"/>
      <c r="F8978" s="189"/>
    </row>
    <row r="8979" spans="2:6" s="66" customFormat="1" x14ac:dyDescent="0.25">
      <c r="B8979" s="188"/>
      <c r="C8979" s="189"/>
      <c r="D8979" s="189"/>
      <c r="E8979" s="189"/>
      <c r="F8979" s="189"/>
    </row>
    <row r="8980" spans="2:6" s="66" customFormat="1" x14ac:dyDescent="0.25">
      <c r="B8980" s="188"/>
      <c r="C8980" s="189"/>
      <c r="D8980" s="189"/>
      <c r="E8980" s="189"/>
      <c r="F8980" s="189"/>
    </row>
    <row r="8981" spans="2:6" s="66" customFormat="1" x14ac:dyDescent="0.25">
      <c r="B8981" s="188"/>
      <c r="C8981" s="189"/>
      <c r="D8981" s="189"/>
      <c r="E8981" s="189"/>
      <c r="F8981" s="189"/>
    </row>
    <row r="8982" spans="2:6" s="66" customFormat="1" x14ac:dyDescent="0.25">
      <c r="B8982" s="188"/>
      <c r="C8982" s="189"/>
      <c r="D8982" s="189"/>
      <c r="E8982" s="189"/>
      <c r="F8982" s="189"/>
    </row>
    <row r="8983" spans="2:6" s="66" customFormat="1" x14ac:dyDescent="0.25">
      <c r="B8983" s="188"/>
      <c r="C8983" s="189"/>
      <c r="D8983" s="189"/>
      <c r="E8983" s="189"/>
      <c r="F8983" s="189"/>
    </row>
    <row r="8984" spans="2:6" s="66" customFormat="1" x14ac:dyDescent="0.25">
      <c r="B8984" s="188"/>
      <c r="C8984" s="189"/>
      <c r="D8984" s="189"/>
      <c r="E8984" s="189"/>
      <c r="F8984" s="189"/>
    </row>
    <row r="8985" spans="2:6" s="66" customFormat="1" x14ac:dyDescent="0.25">
      <c r="B8985" s="188"/>
      <c r="C8985" s="189"/>
      <c r="D8985" s="189"/>
      <c r="E8985" s="189"/>
      <c r="F8985" s="189"/>
    </row>
    <row r="8986" spans="2:6" s="66" customFormat="1" x14ac:dyDescent="0.25">
      <c r="B8986" s="188"/>
      <c r="C8986" s="189"/>
      <c r="D8986" s="189"/>
      <c r="E8986" s="189"/>
      <c r="F8986" s="189"/>
    </row>
    <row r="8987" spans="2:6" s="66" customFormat="1" x14ac:dyDescent="0.25">
      <c r="B8987" s="188"/>
      <c r="C8987" s="189"/>
      <c r="D8987" s="189"/>
      <c r="E8987" s="189"/>
      <c r="F8987" s="189"/>
    </row>
    <row r="8988" spans="2:6" s="66" customFormat="1" x14ac:dyDescent="0.25">
      <c r="B8988" s="188"/>
      <c r="C8988" s="189"/>
      <c r="D8988" s="189"/>
      <c r="E8988" s="189"/>
      <c r="F8988" s="189"/>
    </row>
    <row r="8989" spans="2:6" s="66" customFormat="1" x14ac:dyDescent="0.25">
      <c r="B8989" s="188"/>
      <c r="C8989" s="189"/>
      <c r="D8989" s="189"/>
      <c r="E8989" s="189"/>
      <c r="F8989" s="189"/>
    </row>
    <row r="8990" spans="2:6" s="66" customFormat="1" x14ac:dyDescent="0.25">
      <c r="B8990" s="188"/>
      <c r="C8990" s="189"/>
      <c r="D8990" s="189"/>
      <c r="E8990" s="189"/>
      <c r="F8990" s="189"/>
    </row>
    <row r="8991" spans="2:6" s="66" customFormat="1" x14ac:dyDescent="0.25">
      <c r="B8991" s="188"/>
      <c r="C8991" s="189"/>
      <c r="D8991" s="189"/>
      <c r="E8991" s="189"/>
      <c r="F8991" s="189"/>
    </row>
    <row r="8992" spans="2:6" s="66" customFormat="1" x14ac:dyDescent="0.25">
      <c r="B8992" s="188"/>
      <c r="C8992" s="189"/>
      <c r="D8992" s="189"/>
      <c r="E8992" s="189"/>
      <c r="F8992" s="189"/>
    </row>
    <row r="8993" spans="2:6" s="66" customFormat="1" x14ac:dyDescent="0.25">
      <c r="B8993" s="188"/>
      <c r="C8993" s="189"/>
      <c r="D8993" s="189"/>
      <c r="E8993" s="189"/>
      <c r="F8993" s="189"/>
    </row>
    <row r="8994" spans="2:6" s="66" customFormat="1" x14ac:dyDescent="0.25">
      <c r="B8994" s="188"/>
      <c r="C8994" s="189"/>
      <c r="D8994" s="189"/>
      <c r="E8994" s="189"/>
      <c r="F8994" s="189"/>
    </row>
    <row r="8995" spans="2:6" s="66" customFormat="1" x14ac:dyDescent="0.25">
      <c r="B8995" s="188"/>
      <c r="C8995" s="189"/>
      <c r="D8995" s="189"/>
      <c r="E8995" s="189"/>
      <c r="F8995" s="189"/>
    </row>
    <row r="8996" spans="2:6" s="66" customFormat="1" x14ac:dyDescent="0.25">
      <c r="B8996" s="188"/>
      <c r="C8996" s="189"/>
      <c r="D8996" s="189"/>
      <c r="E8996" s="189"/>
      <c r="F8996" s="189"/>
    </row>
    <row r="8997" spans="2:6" s="66" customFormat="1" x14ac:dyDescent="0.25">
      <c r="B8997" s="188"/>
      <c r="C8997" s="189"/>
      <c r="D8997" s="189"/>
      <c r="E8997" s="189"/>
      <c r="F8997" s="189"/>
    </row>
    <row r="8998" spans="2:6" s="66" customFormat="1" x14ac:dyDescent="0.25">
      <c r="B8998" s="188"/>
      <c r="C8998" s="189"/>
      <c r="D8998" s="189"/>
      <c r="E8998" s="189"/>
      <c r="F8998" s="189"/>
    </row>
    <row r="8999" spans="2:6" s="66" customFormat="1" x14ac:dyDescent="0.25">
      <c r="B8999" s="188"/>
      <c r="C8999" s="189"/>
      <c r="D8999" s="189"/>
      <c r="E8999" s="189"/>
      <c r="F8999" s="189"/>
    </row>
    <row r="9000" spans="2:6" s="66" customFormat="1" x14ac:dyDescent="0.25">
      <c r="B9000" s="188"/>
      <c r="C9000" s="189"/>
      <c r="D9000" s="189"/>
      <c r="E9000" s="189"/>
      <c r="F9000" s="189"/>
    </row>
    <row r="9001" spans="2:6" s="66" customFormat="1" x14ac:dyDescent="0.25">
      <c r="B9001" s="188"/>
      <c r="C9001" s="189"/>
      <c r="D9001" s="189"/>
      <c r="E9001" s="189"/>
      <c r="F9001" s="189"/>
    </row>
    <row r="9002" spans="2:6" s="66" customFormat="1" x14ac:dyDescent="0.25">
      <c r="B9002" s="188"/>
      <c r="C9002" s="189"/>
      <c r="D9002" s="189"/>
      <c r="E9002" s="189"/>
      <c r="F9002" s="189"/>
    </row>
    <row r="9003" spans="2:6" s="66" customFormat="1" x14ac:dyDescent="0.25">
      <c r="B9003" s="188"/>
      <c r="C9003" s="189"/>
      <c r="D9003" s="189"/>
      <c r="E9003" s="189"/>
      <c r="F9003" s="189"/>
    </row>
    <row r="9004" spans="2:6" s="66" customFormat="1" x14ac:dyDescent="0.25">
      <c r="B9004" s="188"/>
      <c r="C9004" s="189"/>
      <c r="D9004" s="189"/>
      <c r="E9004" s="189"/>
      <c r="F9004" s="189"/>
    </row>
    <row r="9005" spans="2:6" s="66" customFormat="1" x14ac:dyDescent="0.25">
      <c r="B9005" s="188"/>
      <c r="C9005" s="189"/>
      <c r="D9005" s="189"/>
      <c r="E9005" s="189"/>
      <c r="F9005" s="189"/>
    </row>
    <row r="9006" spans="2:6" s="66" customFormat="1" x14ac:dyDescent="0.25">
      <c r="B9006" s="188"/>
      <c r="C9006" s="189"/>
      <c r="D9006" s="189"/>
      <c r="E9006" s="189"/>
      <c r="F9006" s="189"/>
    </row>
    <row r="9007" spans="2:6" s="66" customFormat="1" x14ac:dyDescent="0.25">
      <c r="B9007" s="188"/>
      <c r="C9007" s="189"/>
      <c r="D9007" s="189"/>
      <c r="E9007" s="189"/>
      <c r="F9007" s="189"/>
    </row>
    <row r="9008" spans="2:6" s="66" customFormat="1" x14ac:dyDescent="0.25">
      <c r="B9008" s="188"/>
      <c r="C9008" s="189"/>
      <c r="D9008" s="189"/>
      <c r="E9008" s="189"/>
      <c r="F9008" s="189"/>
    </row>
    <row r="9009" spans="2:6" s="66" customFormat="1" x14ac:dyDescent="0.25">
      <c r="B9009" s="188"/>
      <c r="C9009" s="189"/>
      <c r="D9009" s="189"/>
      <c r="E9009" s="189"/>
      <c r="F9009" s="189"/>
    </row>
    <row r="9010" spans="2:6" s="66" customFormat="1" x14ac:dyDescent="0.25">
      <c r="B9010" s="188"/>
      <c r="C9010" s="189"/>
      <c r="D9010" s="189"/>
      <c r="E9010" s="189"/>
      <c r="F9010" s="189"/>
    </row>
    <row r="9011" spans="2:6" s="66" customFormat="1" x14ac:dyDescent="0.25">
      <c r="B9011" s="188"/>
      <c r="C9011" s="189"/>
      <c r="D9011" s="189"/>
      <c r="E9011" s="189"/>
      <c r="F9011" s="189"/>
    </row>
    <row r="9012" spans="2:6" s="66" customFormat="1" x14ac:dyDescent="0.25">
      <c r="B9012" s="188"/>
      <c r="C9012" s="189"/>
      <c r="D9012" s="189"/>
      <c r="E9012" s="189"/>
      <c r="F9012" s="189"/>
    </row>
    <row r="9013" spans="2:6" s="66" customFormat="1" x14ac:dyDescent="0.25">
      <c r="B9013" s="188"/>
      <c r="C9013" s="189"/>
      <c r="D9013" s="189"/>
      <c r="E9013" s="189"/>
      <c r="F9013" s="189"/>
    </row>
    <row r="9014" spans="2:6" s="66" customFormat="1" x14ac:dyDescent="0.25">
      <c r="B9014" s="188"/>
      <c r="C9014" s="189"/>
      <c r="D9014" s="189"/>
      <c r="E9014" s="189"/>
      <c r="F9014" s="189"/>
    </row>
    <row r="9015" spans="2:6" s="66" customFormat="1" x14ac:dyDescent="0.25">
      <c r="B9015" s="188"/>
      <c r="C9015" s="189"/>
      <c r="D9015" s="189"/>
      <c r="E9015" s="189"/>
      <c r="F9015" s="189"/>
    </row>
    <row r="9016" spans="2:6" s="66" customFormat="1" x14ac:dyDescent="0.25">
      <c r="B9016" s="188"/>
      <c r="C9016" s="189"/>
      <c r="D9016" s="189"/>
      <c r="E9016" s="189"/>
      <c r="F9016" s="189"/>
    </row>
    <row r="9017" spans="2:6" s="66" customFormat="1" x14ac:dyDescent="0.25">
      <c r="B9017" s="188"/>
      <c r="C9017" s="189"/>
      <c r="D9017" s="189"/>
      <c r="E9017" s="189"/>
      <c r="F9017" s="189"/>
    </row>
    <row r="9018" spans="2:6" s="66" customFormat="1" x14ac:dyDescent="0.25">
      <c r="B9018" s="188"/>
      <c r="C9018" s="189"/>
      <c r="D9018" s="189"/>
      <c r="E9018" s="189"/>
      <c r="F9018" s="189"/>
    </row>
    <row r="9019" spans="2:6" s="66" customFormat="1" x14ac:dyDescent="0.25">
      <c r="B9019" s="188"/>
      <c r="C9019" s="189"/>
      <c r="D9019" s="189"/>
      <c r="E9019" s="189"/>
      <c r="F9019" s="189"/>
    </row>
    <row r="9020" spans="2:6" s="66" customFormat="1" x14ac:dyDescent="0.25">
      <c r="B9020" s="188"/>
      <c r="C9020" s="189"/>
      <c r="D9020" s="189"/>
      <c r="E9020" s="189"/>
      <c r="F9020" s="189"/>
    </row>
    <row r="9021" spans="2:6" s="66" customFormat="1" x14ac:dyDescent="0.25">
      <c r="B9021" s="188"/>
      <c r="C9021" s="189"/>
      <c r="D9021" s="189"/>
      <c r="E9021" s="189"/>
      <c r="F9021" s="189"/>
    </row>
    <row r="9022" spans="2:6" s="66" customFormat="1" x14ac:dyDescent="0.25">
      <c r="B9022" s="188"/>
      <c r="C9022" s="189"/>
      <c r="D9022" s="189"/>
      <c r="E9022" s="189"/>
      <c r="F9022" s="189"/>
    </row>
    <row r="9023" spans="2:6" s="66" customFormat="1" x14ac:dyDescent="0.25">
      <c r="B9023" s="188"/>
      <c r="C9023" s="189"/>
      <c r="D9023" s="189"/>
      <c r="E9023" s="189"/>
      <c r="F9023" s="189"/>
    </row>
    <row r="9024" spans="2:6" s="66" customFormat="1" x14ac:dyDescent="0.25">
      <c r="B9024" s="188"/>
      <c r="C9024" s="189"/>
      <c r="D9024" s="189"/>
      <c r="E9024" s="189"/>
      <c r="F9024" s="189"/>
    </row>
    <row r="9025" spans="2:6" s="66" customFormat="1" x14ac:dyDescent="0.25">
      <c r="B9025" s="188"/>
      <c r="C9025" s="189"/>
      <c r="D9025" s="189"/>
      <c r="E9025" s="189"/>
      <c r="F9025" s="189"/>
    </row>
    <row r="9026" spans="2:6" s="66" customFormat="1" x14ac:dyDescent="0.25">
      <c r="B9026" s="188"/>
      <c r="C9026" s="189"/>
      <c r="D9026" s="189"/>
      <c r="E9026" s="189"/>
      <c r="F9026" s="189"/>
    </row>
    <row r="9027" spans="2:6" s="66" customFormat="1" x14ac:dyDescent="0.25">
      <c r="B9027" s="188"/>
      <c r="C9027" s="189"/>
      <c r="D9027" s="189"/>
      <c r="E9027" s="189"/>
      <c r="F9027" s="189"/>
    </row>
    <row r="9028" spans="2:6" s="66" customFormat="1" x14ac:dyDescent="0.25">
      <c r="B9028" s="188"/>
      <c r="C9028" s="189"/>
      <c r="D9028" s="189"/>
      <c r="E9028" s="189"/>
      <c r="F9028" s="189"/>
    </row>
    <row r="9029" spans="2:6" s="66" customFormat="1" x14ac:dyDescent="0.25">
      <c r="B9029" s="188"/>
      <c r="C9029" s="189"/>
      <c r="D9029" s="189"/>
      <c r="E9029" s="189"/>
      <c r="F9029" s="189"/>
    </row>
    <row r="9030" spans="2:6" s="66" customFormat="1" x14ac:dyDescent="0.25">
      <c r="B9030" s="188"/>
      <c r="C9030" s="189"/>
      <c r="D9030" s="189"/>
      <c r="E9030" s="189"/>
      <c r="F9030" s="189"/>
    </row>
    <row r="9031" spans="2:6" s="66" customFormat="1" x14ac:dyDescent="0.25">
      <c r="B9031" s="188"/>
      <c r="C9031" s="189"/>
      <c r="D9031" s="189"/>
      <c r="E9031" s="189"/>
      <c r="F9031" s="189"/>
    </row>
    <row r="9032" spans="2:6" s="66" customFormat="1" x14ac:dyDescent="0.25">
      <c r="B9032" s="188"/>
      <c r="C9032" s="189"/>
      <c r="D9032" s="189"/>
      <c r="E9032" s="189"/>
      <c r="F9032" s="189"/>
    </row>
    <row r="9033" spans="2:6" s="66" customFormat="1" x14ac:dyDescent="0.25">
      <c r="B9033" s="188"/>
      <c r="C9033" s="189"/>
      <c r="D9033" s="189"/>
      <c r="E9033" s="189"/>
      <c r="F9033" s="189"/>
    </row>
    <row r="9034" spans="2:6" s="66" customFormat="1" x14ac:dyDescent="0.25">
      <c r="B9034" s="188"/>
      <c r="C9034" s="189"/>
      <c r="D9034" s="189"/>
      <c r="E9034" s="189"/>
      <c r="F9034" s="189"/>
    </row>
    <row r="9035" spans="2:6" s="66" customFormat="1" x14ac:dyDescent="0.25">
      <c r="B9035" s="188"/>
      <c r="C9035" s="189"/>
      <c r="D9035" s="189"/>
      <c r="E9035" s="189"/>
      <c r="F9035" s="189"/>
    </row>
    <row r="9036" spans="2:6" s="66" customFormat="1" x14ac:dyDescent="0.25">
      <c r="B9036" s="188"/>
      <c r="C9036" s="189"/>
      <c r="D9036" s="189"/>
      <c r="E9036" s="189"/>
      <c r="F9036" s="189"/>
    </row>
    <row r="9037" spans="2:6" s="66" customFormat="1" x14ac:dyDescent="0.25">
      <c r="B9037" s="188"/>
      <c r="C9037" s="189"/>
      <c r="D9037" s="189"/>
      <c r="E9037" s="189"/>
      <c r="F9037" s="189"/>
    </row>
    <row r="9038" spans="2:6" s="66" customFormat="1" x14ac:dyDescent="0.25">
      <c r="B9038" s="188"/>
      <c r="C9038" s="189"/>
      <c r="D9038" s="189"/>
      <c r="E9038" s="189"/>
      <c r="F9038" s="189"/>
    </row>
    <row r="9039" spans="2:6" s="66" customFormat="1" x14ac:dyDescent="0.25">
      <c r="B9039" s="188"/>
      <c r="C9039" s="189"/>
      <c r="D9039" s="189"/>
      <c r="E9039" s="189"/>
      <c r="F9039" s="189"/>
    </row>
    <row r="9040" spans="2:6" s="66" customFormat="1" x14ac:dyDescent="0.25">
      <c r="B9040" s="187"/>
      <c r="C9040" s="189"/>
      <c r="D9040" s="189"/>
      <c r="E9040" s="189"/>
      <c r="F9040" s="189"/>
    </row>
    <row r="9041" spans="2:6" s="66" customFormat="1" x14ac:dyDescent="0.25">
      <c r="B9041" s="187"/>
      <c r="C9041" s="189"/>
      <c r="D9041" s="189"/>
      <c r="E9041" s="189"/>
      <c r="F9041" s="189"/>
    </row>
    <row r="9042" spans="2:6" s="66" customFormat="1" x14ac:dyDescent="0.25">
      <c r="B9042" s="187"/>
      <c r="C9042" s="189"/>
      <c r="D9042" s="189"/>
      <c r="E9042" s="189"/>
      <c r="F9042" s="189"/>
    </row>
    <row r="9043" spans="2:6" s="66" customFormat="1" x14ac:dyDescent="0.25">
      <c r="B9043" s="187"/>
      <c r="C9043" s="189"/>
      <c r="D9043" s="189"/>
      <c r="E9043" s="189"/>
      <c r="F9043" s="189"/>
    </row>
    <row r="9044" spans="2:6" s="66" customFormat="1" x14ac:dyDescent="0.25">
      <c r="B9044" s="187"/>
      <c r="C9044" s="189"/>
      <c r="D9044" s="189"/>
      <c r="E9044" s="189"/>
      <c r="F9044" s="189"/>
    </row>
    <row r="9045" spans="2:6" s="66" customFormat="1" x14ac:dyDescent="0.25">
      <c r="B9045" s="187"/>
      <c r="C9045" s="189"/>
      <c r="D9045" s="189"/>
      <c r="E9045" s="189"/>
      <c r="F9045" s="189"/>
    </row>
    <row r="9046" spans="2:6" s="66" customFormat="1" x14ac:dyDescent="0.25">
      <c r="B9046" s="187"/>
      <c r="C9046" s="189"/>
      <c r="D9046" s="189"/>
      <c r="E9046" s="189"/>
      <c r="F9046" s="189"/>
    </row>
    <row r="9047" spans="2:6" s="66" customFormat="1" x14ac:dyDescent="0.25">
      <c r="B9047" s="187"/>
      <c r="C9047" s="189"/>
      <c r="D9047" s="189"/>
      <c r="E9047" s="189"/>
      <c r="F9047" s="189"/>
    </row>
    <row r="9048" spans="2:6" s="66" customFormat="1" x14ac:dyDescent="0.25">
      <c r="B9048" s="187"/>
      <c r="C9048" s="189"/>
      <c r="D9048" s="189"/>
      <c r="E9048" s="189"/>
      <c r="F9048" s="189"/>
    </row>
    <row r="9049" spans="2:6" s="66" customFormat="1" x14ac:dyDescent="0.25">
      <c r="B9049" s="187"/>
      <c r="C9049" s="189"/>
      <c r="D9049" s="189"/>
      <c r="E9049" s="189"/>
      <c r="F9049" s="189"/>
    </row>
    <row r="9050" spans="2:6" s="66" customFormat="1" x14ac:dyDescent="0.25">
      <c r="B9050" s="187"/>
      <c r="C9050" s="189"/>
      <c r="D9050" s="189"/>
      <c r="E9050" s="189"/>
      <c r="F9050" s="189"/>
    </row>
    <row r="9051" spans="2:6" s="66" customFormat="1" x14ac:dyDescent="0.25">
      <c r="B9051" s="187"/>
      <c r="C9051" s="189"/>
      <c r="D9051" s="189"/>
      <c r="E9051" s="189"/>
      <c r="F9051" s="189"/>
    </row>
    <row r="9052" spans="2:6" s="66" customFormat="1" x14ac:dyDescent="0.25">
      <c r="B9052" s="187"/>
      <c r="C9052" s="189"/>
      <c r="D9052" s="189"/>
      <c r="E9052" s="189"/>
      <c r="F9052" s="189"/>
    </row>
    <row r="9053" spans="2:6" s="66" customFormat="1" x14ac:dyDescent="0.25">
      <c r="B9053" s="187"/>
      <c r="C9053" s="189"/>
      <c r="D9053" s="189"/>
      <c r="E9053" s="189"/>
      <c r="F9053" s="189"/>
    </row>
    <row r="9054" spans="2:6" s="66" customFormat="1" x14ac:dyDescent="0.25">
      <c r="B9054" s="187"/>
      <c r="C9054" s="189"/>
      <c r="D9054" s="189"/>
      <c r="E9054" s="189"/>
      <c r="F9054" s="189"/>
    </row>
    <row r="9055" spans="2:6" s="66" customFormat="1" x14ac:dyDescent="0.25">
      <c r="B9055" s="187"/>
      <c r="C9055" s="189"/>
      <c r="D9055" s="189"/>
      <c r="E9055" s="189"/>
      <c r="F9055" s="189"/>
    </row>
    <row r="9056" spans="2:6" s="66" customFormat="1" x14ac:dyDescent="0.25">
      <c r="B9056" s="187"/>
      <c r="C9056" s="189"/>
      <c r="D9056" s="189"/>
      <c r="E9056" s="189"/>
      <c r="F9056" s="189"/>
    </row>
    <row r="9057" spans="2:6" s="66" customFormat="1" x14ac:dyDescent="0.25">
      <c r="B9057" s="187"/>
      <c r="C9057" s="189"/>
      <c r="D9057" s="189"/>
      <c r="E9057" s="189"/>
      <c r="F9057" s="189"/>
    </row>
    <row r="9058" spans="2:6" s="66" customFormat="1" x14ac:dyDescent="0.25">
      <c r="B9058" s="187"/>
      <c r="C9058" s="189"/>
      <c r="D9058" s="189"/>
      <c r="E9058" s="189"/>
      <c r="F9058" s="189"/>
    </row>
    <row r="9059" spans="2:6" s="66" customFormat="1" x14ac:dyDescent="0.25">
      <c r="B9059" s="187"/>
      <c r="C9059" s="189"/>
      <c r="D9059" s="189"/>
      <c r="E9059" s="189"/>
      <c r="F9059" s="189"/>
    </row>
    <row r="9060" spans="2:6" s="66" customFormat="1" x14ac:dyDescent="0.25">
      <c r="B9060" s="187"/>
      <c r="C9060" s="189"/>
      <c r="D9060" s="189"/>
      <c r="E9060" s="189"/>
      <c r="F9060" s="189"/>
    </row>
    <row r="9061" spans="2:6" s="66" customFormat="1" x14ac:dyDescent="0.25">
      <c r="B9061" s="187"/>
      <c r="C9061" s="189"/>
      <c r="D9061" s="189"/>
      <c r="E9061" s="189"/>
      <c r="F9061" s="189"/>
    </row>
    <row r="9062" spans="2:6" s="66" customFormat="1" x14ac:dyDescent="0.25">
      <c r="B9062" s="187"/>
      <c r="C9062" s="189"/>
      <c r="D9062" s="189"/>
      <c r="E9062" s="189"/>
      <c r="F9062" s="189"/>
    </row>
    <row r="9063" spans="2:6" s="66" customFormat="1" x14ac:dyDescent="0.25">
      <c r="B9063" s="187"/>
      <c r="C9063" s="189"/>
      <c r="D9063" s="189"/>
      <c r="E9063" s="189"/>
      <c r="F9063" s="189"/>
    </row>
    <row r="9064" spans="2:6" s="66" customFormat="1" x14ac:dyDescent="0.25">
      <c r="B9064" s="187"/>
      <c r="C9064" s="189"/>
      <c r="D9064" s="189"/>
      <c r="E9064" s="189"/>
      <c r="F9064" s="189"/>
    </row>
    <row r="9065" spans="2:6" s="66" customFormat="1" x14ac:dyDescent="0.25">
      <c r="B9065" s="187"/>
      <c r="C9065" s="189"/>
      <c r="D9065" s="189"/>
      <c r="E9065" s="189"/>
      <c r="F9065" s="189"/>
    </row>
    <row r="9066" spans="2:6" s="66" customFormat="1" x14ac:dyDescent="0.25">
      <c r="B9066" s="187"/>
      <c r="C9066" s="189"/>
      <c r="D9066" s="189"/>
      <c r="E9066" s="189"/>
      <c r="F9066" s="189"/>
    </row>
    <row r="9067" spans="2:6" s="66" customFormat="1" x14ac:dyDescent="0.25">
      <c r="B9067" s="187"/>
      <c r="C9067" s="189"/>
      <c r="D9067" s="189"/>
      <c r="E9067" s="189"/>
      <c r="F9067" s="189"/>
    </row>
    <row r="9068" spans="2:6" s="66" customFormat="1" x14ac:dyDescent="0.25">
      <c r="B9068" s="187"/>
      <c r="C9068" s="189"/>
      <c r="D9068" s="189"/>
      <c r="E9068" s="189"/>
      <c r="F9068" s="189"/>
    </row>
    <row r="9069" spans="2:6" s="66" customFormat="1" x14ac:dyDescent="0.25">
      <c r="B9069" s="187"/>
      <c r="C9069" s="189"/>
      <c r="D9069" s="189"/>
      <c r="E9069" s="189"/>
      <c r="F9069" s="189"/>
    </row>
    <row r="9070" spans="2:6" s="66" customFormat="1" x14ac:dyDescent="0.25">
      <c r="B9070" s="187"/>
      <c r="C9070" s="189"/>
      <c r="D9070" s="189"/>
      <c r="E9070" s="189"/>
      <c r="F9070" s="189"/>
    </row>
    <row r="9071" spans="2:6" s="66" customFormat="1" x14ac:dyDescent="0.25">
      <c r="B9071" s="187"/>
      <c r="C9071" s="189"/>
      <c r="D9071" s="189"/>
      <c r="E9071" s="189"/>
      <c r="F9071" s="189"/>
    </row>
    <row r="9072" spans="2:6" s="66" customFormat="1" x14ac:dyDescent="0.25">
      <c r="B9072" s="187"/>
      <c r="C9072" s="189"/>
      <c r="D9072" s="189"/>
      <c r="E9072" s="189"/>
      <c r="F9072" s="189"/>
    </row>
    <row r="9073" spans="2:6" s="66" customFormat="1" x14ac:dyDescent="0.25">
      <c r="B9073" s="187"/>
      <c r="C9073" s="189"/>
      <c r="D9073" s="189"/>
      <c r="E9073" s="189"/>
      <c r="F9073" s="189"/>
    </row>
    <row r="9074" spans="2:6" s="66" customFormat="1" x14ac:dyDescent="0.25">
      <c r="B9074" s="187"/>
      <c r="C9074" s="189"/>
      <c r="D9074" s="189"/>
      <c r="E9074" s="189"/>
      <c r="F9074" s="189"/>
    </row>
    <row r="9075" spans="2:6" s="66" customFormat="1" x14ac:dyDescent="0.25">
      <c r="B9075" s="187"/>
      <c r="C9075" s="189"/>
      <c r="D9075" s="189"/>
      <c r="E9075" s="189"/>
      <c r="F9075" s="189"/>
    </row>
    <row r="9076" spans="2:6" s="66" customFormat="1" x14ac:dyDescent="0.25">
      <c r="B9076" s="187"/>
      <c r="C9076" s="189"/>
      <c r="D9076" s="189"/>
      <c r="E9076" s="189"/>
      <c r="F9076" s="189"/>
    </row>
    <row r="9077" spans="2:6" s="66" customFormat="1" x14ac:dyDescent="0.25">
      <c r="B9077" s="187"/>
      <c r="C9077" s="189"/>
      <c r="D9077" s="189"/>
      <c r="E9077" s="189"/>
      <c r="F9077" s="189"/>
    </row>
    <row r="9078" spans="2:6" s="66" customFormat="1" x14ac:dyDescent="0.25">
      <c r="B9078" s="187"/>
      <c r="C9078" s="189"/>
      <c r="D9078" s="189"/>
      <c r="E9078" s="189"/>
      <c r="F9078" s="189"/>
    </row>
    <row r="9079" spans="2:6" s="66" customFormat="1" x14ac:dyDescent="0.25">
      <c r="B9079" s="187"/>
      <c r="C9079" s="189"/>
      <c r="D9079" s="189"/>
      <c r="E9079" s="189"/>
      <c r="F9079" s="189"/>
    </row>
    <row r="9080" spans="2:6" s="66" customFormat="1" x14ac:dyDescent="0.25">
      <c r="B9080" s="187"/>
      <c r="C9080" s="189"/>
      <c r="D9080" s="189"/>
      <c r="E9080" s="189"/>
      <c r="F9080" s="189"/>
    </row>
    <row r="9081" spans="2:6" s="66" customFormat="1" x14ac:dyDescent="0.25">
      <c r="B9081" s="187"/>
      <c r="C9081" s="189"/>
      <c r="D9081" s="189"/>
      <c r="E9081" s="189"/>
      <c r="F9081" s="189"/>
    </row>
    <row r="9082" spans="2:6" s="66" customFormat="1" x14ac:dyDescent="0.25">
      <c r="B9082" s="187"/>
      <c r="C9082" s="189"/>
      <c r="D9082" s="189"/>
      <c r="E9082" s="189"/>
      <c r="F9082" s="189"/>
    </row>
    <row r="9083" spans="2:6" s="66" customFormat="1" x14ac:dyDescent="0.25">
      <c r="B9083" s="187"/>
      <c r="C9083" s="189"/>
      <c r="D9083" s="189"/>
      <c r="E9083" s="189"/>
      <c r="F9083" s="189"/>
    </row>
    <row r="9084" spans="2:6" s="66" customFormat="1" x14ac:dyDescent="0.25">
      <c r="B9084" s="187"/>
      <c r="C9084" s="189"/>
      <c r="D9084" s="189"/>
      <c r="E9084" s="189"/>
      <c r="F9084" s="189"/>
    </row>
    <row r="9085" spans="2:6" s="66" customFormat="1" x14ac:dyDescent="0.25">
      <c r="B9085" s="187"/>
      <c r="C9085" s="189"/>
      <c r="D9085" s="189"/>
      <c r="E9085" s="189"/>
      <c r="F9085" s="189"/>
    </row>
    <row r="9086" spans="2:6" s="66" customFormat="1" x14ac:dyDescent="0.25">
      <c r="B9086" s="187"/>
      <c r="C9086" s="189"/>
      <c r="D9086" s="189"/>
      <c r="E9086" s="189"/>
      <c r="F9086" s="189"/>
    </row>
    <row r="9087" spans="2:6" s="66" customFormat="1" x14ac:dyDescent="0.25">
      <c r="B9087" s="187"/>
      <c r="C9087" s="189"/>
      <c r="D9087" s="189"/>
      <c r="E9087" s="189"/>
      <c r="F9087" s="189"/>
    </row>
    <row r="9088" spans="2:6" s="66" customFormat="1" x14ac:dyDescent="0.25">
      <c r="B9088" s="187"/>
      <c r="C9088" s="189"/>
      <c r="D9088" s="189"/>
      <c r="E9088" s="189"/>
      <c r="F9088" s="189"/>
    </row>
    <row r="9089" spans="2:6" s="66" customFormat="1" x14ac:dyDescent="0.25">
      <c r="B9089" s="187"/>
      <c r="C9089" s="189"/>
      <c r="D9089" s="189"/>
      <c r="E9089" s="189"/>
      <c r="F9089" s="189"/>
    </row>
    <row r="9090" spans="2:6" s="66" customFormat="1" x14ac:dyDescent="0.25">
      <c r="B9090" s="187"/>
      <c r="C9090" s="189"/>
      <c r="D9090" s="189"/>
      <c r="E9090" s="189"/>
      <c r="F9090" s="189"/>
    </row>
    <row r="9091" spans="2:6" s="66" customFormat="1" x14ac:dyDescent="0.25">
      <c r="B9091" s="187"/>
      <c r="C9091" s="189"/>
      <c r="D9091" s="189"/>
      <c r="E9091" s="189"/>
      <c r="F9091" s="189"/>
    </row>
    <row r="9092" spans="2:6" s="66" customFormat="1" x14ac:dyDescent="0.25">
      <c r="B9092" s="187"/>
      <c r="C9092" s="189"/>
      <c r="D9092" s="189"/>
      <c r="E9092" s="189"/>
      <c r="F9092" s="189"/>
    </row>
    <row r="9093" spans="2:6" s="66" customFormat="1" x14ac:dyDescent="0.25">
      <c r="B9093" s="187"/>
      <c r="C9093" s="189"/>
      <c r="D9093" s="189"/>
      <c r="E9093" s="189"/>
      <c r="F9093" s="189"/>
    </row>
    <row r="9094" spans="2:6" s="66" customFormat="1" x14ac:dyDescent="0.25">
      <c r="B9094" s="187"/>
      <c r="C9094" s="189"/>
      <c r="D9094" s="189"/>
      <c r="E9094" s="189"/>
      <c r="F9094" s="189"/>
    </row>
    <row r="9095" spans="2:6" s="66" customFormat="1" x14ac:dyDescent="0.25">
      <c r="B9095" s="187"/>
      <c r="C9095" s="189"/>
      <c r="D9095" s="189"/>
      <c r="E9095" s="189"/>
      <c r="F9095" s="189"/>
    </row>
    <row r="9096" spans="2:6" s="66" customFormat="1" x14ac:dyDescent="0.25">
      <c r="B9096" s="187"/>
      <c r="C9096" s="189"/>
      <c r="D9096" s="189"/>
      <c r="E9096" s="189"/>
      <c r="F9096" s="189"/>
    </row>
    <row r="9097" spans="2:6" s="66" customFormat="1" x14ac:dyDescent="0.25">
      <c r="B9097" s="187"/>
      <c r="C9097" s="189"/>
      <c r="D9097" s="189"/>
      <c r="E9097" s="189"/>
      <c r="F9097" s="189"/>
    </row>
    <row r="9098" spans="2:6" s="66" customFormat="1" x14ac:dyDescent="0.25">
      <c r="B9098" s="187"/>
      <c r="C9098" s="189"/>
      <c r="D9098" s="189"/>
      <c r="E9098" s="189"/>
      <c r="F9098" s="189"/>
    </row>
    <row r="9099" spans="2:6" s="66" customFormat="1" x14ac:dyDescent="0.25">
      <c r="B9099" s="187"/>
      <c r="C9099" s="189"/>
      <c r="D9099" s="189"/>
      <c r="E9099" s="189"/>
      <c r="F9099" s="189"/>
    </row>
    <row r="9100" spans="2:6" s="66" customFormat="1" x14ac:dyDescent="0.25">
      <c r="B9100" s="187"/>
      <c r="C9100" s="189"/>
      <c r="D9100" s="189"/>
      <c r="E9100" s="189"/>
      <c r="F9100" s="189"/>
    </row>
    <row r="9101" spans="2:6" s="66" customFormat="1" x14ac:dyDescent="0.25">
      <c r="B9101" s="187"/>
      <c r="C9101" s="189"/>
      <c r="D9101" s="189"/>
      <c r="E9101" s="189"/>
      <c r="F9101" s="189"/>
    </row>
    <row r="9102" spans="2:6" s="66" customFormat="1" x14ac:dyDescent="0.25">
      <c r="B9102" s="187"/>
      <c r="C9102" s="189"/>
      <c r="D9102" s="189"/>
      <c r="E9102" s="189"/>
      <c r="F9102" s="189"/>
    </row>
    <row r="9103" spans="2:6" s="66" customFormat="1" x14ac:dyDescent="0.25">
      <c r="B9103" s="187"/>
      <c r="C9103" s="189"/>
      <c r="D9103" s="189"/>
      <c r="E9103" s="189"/>
      <c r="F9103" s="189"/>
    </row>
    <row r="9104" spans="2:6" s="66" customFormat="1" x14ac:dyDescent="0.25">
      <c r="B9104" s="187"/>
      <c r="C9104" s="189"/>
      <c r="D9104" s="189"/>
      <c r="E9104" s="189"/>
      <c r="F9104" s="189"/>
    </row>
    <row r="9105" spans="2:6" s="66" customFormat="1" x14ac:dyDescent="0.25">
      <c r="B9105" s="187"/>
      <c r="C9105" s="189"/>
      <c r="D9105" s="189"/>
      <c r="E9105" s="189"/>
      <c r="F9105" s="189"/>
    </row>
    <row r="9106" spans="2:6" s="66" customFormat="1" x14ac:dyDescent="0.25">
      <c r="B9106" s="187"/>
      <c r="C9106" s="170"/>
      <c r="D9106" s="170"/>
      <c r="E9106" s="170"/>
      <c r="F9106" s="170"/>
    </row>
    <row r="9107" spans="2:6" s="66" customFormat="1" x14ac:dyDescent="0.25">
      <c r="B9107" s="187"/>
      <c r="C9107" s="170"/>
      <c r="D9107" s="170"/>
      <c r="E9107" s="170"/>
      <c r="F9107" s="170"/>
    </row>
    <row r="9108" spans="2:6" s="66" customFormat="1" x14ac:dyDescent="0.25">
      <c r="B9108" s="187"/>
      <c r="C9108" s="189"/>
      <c r="D9108" s="189"/>
      <c r="E9108" s="189"/>
      <c r="F9108" s="189"/>
    </row>
    <row r="9109" spans="2:6" s="66" customFormat="1" x14ac:dyDescent="0.25">
      <c r="B9109" s="187"/>
      <c r="C9109" s="189"/>
      <c r="D9109" s="189"/>
      <c r="E9109" s="189"/>
      <c r="F9109" s="189"/>
    </row>
    <row r="9110" spans="2:6" s="66" customFormat="1" x14ac:dyDescent="0.25">
      <c r="B9110" s="187"/>
      <c r="C9110" s="189"/>
      <c r="D9110" s="189"/>
      <c r="E9110" s="189"/>
      <c r="F9110" s="189"/>
    </row>
    <row r="9111" spans="2:6" s="66" customFormat="1" x14ac:dyDescent="0.25">
      <c r="B9111" s="187"/>
      <c r="C9111" s="189"/>
      <c r="D9111" s="189"/>
      <c r="E9111" s="189"/>
      <c r="F9111" s="189"/>
    </row>
    <row r="9112" spans="2:6" s="66" customFormat="1" x14ac:dyDescent="0.25">
      <c r="B9112" s="187"/>
      <c r="C9112" s="189"/>
      <c r="D9112" s="189"/>
      <c r="E9112" s="189"/>
      <c r="F9112" s="189"/>
    </row>
    <row r="9113" spans="2:6" s="66" customFormat="1" x14ac:dyDescent="0.25">
      <c r="B9113" s="187"/>
      <c r="C9113" s="189"/>
      <c r="D9113" s="189"/>
      <c r="E9113" s="189"/>
      <c r="F9113" s="189"/>
    </row>
    <row r="9114" spans="2:6" s="66" customFormat="1" x14ac:dyDescent="0.25">
      <c r="B9114" s="187"/>
      <c r="C9114" s="189"/>
      <c r="D9114" s="189"/>
      <c r="E9114" s="189"/>
      <c r="F9114" s="189"/>
    </row>
    <row r="9115" spans="2:6" s="66" customFormat="1" x14ac:dyDescent="0.25">
      <c r="B9115" s="187"/>
      <c r="C9115" s="189"/>
      <c r="D9115" s="189"/>
      <c r="E9115" s="189"/>
      <c r="F9115" s="189"/>
    </row>
    <row r="9116" spans="2:6" s="66" customFormat="1" x14ac:dyDescent="0.25">
      <c r="B9116" s="187"/>
      <c r="C9116" s="189"/>
      <c r="D9116" s="189"/>
      <c r="E9116" s="189"/>
      <c r="F9116" s="189"/>
    </row>
    <row r="9117" spans="2:6" s="66" customFormat="1" x14ac:dyDescent="0.25">
      <c r="B9117" s="187"/>
      <c r="C9117" s="189"/>
      <c r="D9117" s="189"/>
      <c r="E9117" s="189"/>
      <c r="F9117" s="189"/>
    </row>
    <row r="9118" spans="2:6" s="66" customFormat="1" x14ac:dyDescent="0.25">
      <c r="B9118" s="187"/>
      <c r="C9118" s="189"/>
      <c r="D9118" s="189"/>
      <c r="E9118" s="189"/>
      <c r="F9118" s="189"/>
    </row>
    <row r="9119" spans="2:6" s="66" customFormat="1" x14ac:dyDescent="0.25">
      <c r="B9119" s="187"/>
      <c r="C9119" s="189"/>
      <c r="D9119" s="189"/>
      <c r="E9119" s="189"/>
      <c r="F9119" s="189"/>
    </row>
    <row r="9120" spans="2:6" s="66" customFormat="1" x14ac:dyDescent="0.25">
      <c r="B9120" s="187"/>
      <c r="C9120" s="189"/>
      <c r="D9120" s="189"/>
      <c r="E9120" s="189"/>
      <c r="F9120" s="189"/>
    </row>
    <row r="9121" spans="2:6" s="66" customFormat="1" x14ac:dyDescent="0.25">
      <c r="B9121" s="187"/>
      <c r="C9121" s="189"/>
      <c r="D9121" s="189"/>
      <c r="E9121" s="189"/>
      <c r="F9121" s="189"/>
    </row>
    <row r="9122" spans="2:6" s="66" customFormat="1" x14ac:dyDescent="0.25">
      <c r="B9122" s="187"/>
      <c r="C9122" s="189"/>
      <c r="D9122" s="189"/>
      <c r="E9122" s="189"/>
      <c r="F9122" s="189"/>
    </row>
    <row r="9123" spans="2:6" s="66" customFormat="1" x14ac:dyDescent="0.25">
      <c r="B9123" s="187"/>
      <c r="C9123" s="189"/>
      <c r="D9123" s="189"/>
      <c r="E9123" s="189"/>
      <c r="F9123" s="189"/>
    </row>
    <row r="9124" spans="2:6" s="66" customFormat="1" x14ac:dyDescent="0.25">
      <c r="B9124" s="187"/>
      <c r="C9124" s="189"/>
      <c r="D9124" s="189"/>
      <c r="E9124" s="189"/>
      <c r="F9124" s="189"/>
    </row>
    <row r="9125" spans="2:6" s="66" customFormat="1" x14ac:dyDescent="0.25">
      <c r="B9125" s="187"/>
      <c r="C9125" s="189"/>
      <c r="D9125" s="189"/>
      <c r="E9125" s="189"/>
      <c r="F9125" s="189"/>
    </row>
    <row r="9126" spans="2:6" s="66" customFormat="1" x14ac:dyDescent="0.25">
      <c r="B9126" s="187"/>
      <c r="C9126" s="189"/>
      <c r="D9126" s="189"/>
      <c r="E9126" s="189"/>
      <c r="F9126" s="189"/>
    </row>
    <row r="9127" spans="2:6" s="66" customFormat="1" x14ac:dyDescent="0.25">
      <c r="B9127" s="187"/>
      <c r="C9127" s="189"/>
      <c r="D9127" s="189"/>
      <c r="E9127" s="189"/>
      <c r="F9127" s="189"/>
    </row>
    <row r="9128" spans="2:6" s="66" customFormat="1" x14ac:dyDescent="0.25">
      <c r="B9128" s="187"/>
      <c r="C9128" s="189"/>
      <c r="D9128" s="189"/>
      <c r="E9128" s="189"/>
      <c r="F9128" s="189"/>
    </row>
    <row r="9129" spans="2:6" s="66" customFormat="1" x14ac:dyDescent="0.25">
      <c r="B9129" s="187"/>
      <c r="C9129" s="189"/>
      <c r="D9129" s="189"/>
      <c r="E9129" s="189"/>
      <c r="F9129" s="189"/>
    </row>
    <row r="9130" spans="2:6" s="66" customFormat="1" x14ac:dyDescent="0.25">
      <c r="B9130" s="187"/>
      <c r="C9130" s="189"/>
      <c r="D9130" s="189"/>
      <c r="E9130" s="189"/>
      <c r="F9130" s="189"/>
    </row>
    <row r="9131" spans="2:6" s="66" customFormat="1" x14ac:dyDescent="0.25">
      <c r="B9131" s="187"/>
      <c r="C9131" s="189"/>
      <c r="D9131" s="189"/>
      <c r="E9131" s="189"/>
      <c r="F9131" s="189"/>
    </row>
    <row r="9132" spans="2:6" s="66" customFormat="1" x14ac:dyDescent="0.25">
      <c r="B9132" s="187"/>
      <c r="C9132" s="189"/>
      <c r="D9132" s="189"/>
      <c r="E9132" s="189"/>
      <c r="F9132" s="189"/>
    </row>
    <row r="9133" spans="2:6" s="66" customFormat="1" x14ac:dyDescent="0.25">
      <c r="B9133" s="187"/>
      <c r="C9133" s="189"/>
      <c r="D9133" s="189"/>
      <c r="E9133" s="189"/>
      <c r="F9133" s="189"/>
    </row>
    <row r="9134" spans="2:6" s="66" customFormat="1" x14ac:dyDescent="0.25">
      <c r="B9134" s="187"/>
      <c r="C9134" s="189"/>
      <c r="D9134" s="189"/>
      <c r="E9134" s="189"/>
      <c r="F9134" s="189"/>
    </row>
    <row r="9135" spans="2:6" s="66" customFormat="1" x14ac:dyDescent="0.25">
      <c r="B9135" s="187"/>
      <c r="C9135" s="189"/>
      <c r="D9135" s="189"/>
      <c r="E9135" s="189"/>
      <c r="F9135" s="189"/>
    </row>
    <row r="9136" spans="2:6" s="66" customFormat="1" x14ac:dyDescent="0.25">
      <c r="B9136" s="187"/>
      <c r="C9136" s="189"/>
      <c r="D9136" s="189"/>
      <c r="E9136" s="189"/>
      <c r="F9136" s="189"/>
    </row>
    <row r="9137" spans="2:6" s="66" customFormat="1" x14ac:dyDescent="0.25">
      <c r="B9137" s="187"/>
      <c r="C9137" s="189"/>
      <c r="D9137" s="189"/>
      <c r="E9137" s="189"/>
      <c r="F9137" s="189"/>
    </row>
    <row r="9138" spans="2:6" s="66" customFormat="1" x14ac:dyDescent="0.25">
      <c r="B9138" s="187"/>
      <c r="C9138" s="189"/>
      <c r="D9138" s="189"/>
      <c r="E9138" s="189"/>
      <c r="F9138" s="189"/>
    </row>
    <row r="9139" spans="2:6" s="66" customFormat="1" x14ac:dyDescent="0.25">
      <c r="B9139" s="187"/>
      <c r="C9139" s="189"/>
      <c r="D9139" s="189"/>
      <c r="E9139" s="189"/>
      <c r="F9139" s="189"/>
    </row>
    <row r="9140" spans="2:6" s="66" customFormat="1" x14ac:dyDescent="0.25">
      <c r="B9140" s="187"/>
      <c r="C9140" s="189"/>
      <c r="D9140" s="189"/>
      <c r="E9140" s="189"/>
      <c r="F9140" s="189"/>
    </row>
    <row r="9141" spans="2:6" s="66" customFormat="1" x14ac:dyDescent="0.25">
      <c r="B9141" s="187"/>
      <c r="C9141" s="189"/>
      <c r="D9141" s="189"/>
      <c r="E9141" s="189"/>
      <c r="F9141" s="189"/>
    </row>
    <row r="9142" spans="2:6" s="66" customFormat="1" x14ac:dyDescent="0.25">
      <c r="B9142" s="187"/>
      <c r="C9142" s="189"/>
      <c r="D9142" s="189"/>
      <c r="E9142" s="189"/>
      <c r="F9142" s="189"/>
    </row>
    <row r="9143" spans="2:6" s="66" customFormat="1" x14ac:dyDescent="0.25">
      <c r="B9143" s="187"/>
      <c r="C9143" s="189"/>
      <c r="D9143" s="189"/>
      <c r="E9143" s="189"/>
      <c r="F9143" s="189"/>
    </row>
    <row r="9144" spans="2:6" s="66" customFormat="1" x14ac:dyDescent="0.25">
      <c r="B9144" s="187"/>
      <c r="C9144" s="189"/>
      <c r="D9144" s="189"/>
      <c r="E9144" s="189"/>
      <c r="F9144" s="189"/>
    </row>
    <row r="9145" spans="2:6" s="66" customFormat="1" x14ac:dyDescent="0.25">
      <c r="B9145" s="187"/>
      <c r="C9145" s="189"/>
      <c r="D9145" s="189"/>
      <c r="E9145" s="189"/>
      <c r="F9145" s="189"/>
    </row>
    <row r="9146" spans="2:6" s="66" customFormat="1" x14ac:dyDescent="0.25">
      <c r="B9146" s="187"/>
      <c r="C9146" s="189"/>
      <c r="D9146" s="189"/>
      <c r="E9146" s="189"/>
      <c r="F9146" s="189"/>
    </row>
    <row r="9147" spans="2:6" s="66" customFormat="1" x14ac:dyDescent="0.25">
      <c r="B9147" s="187"/>
      <c r="C9147" s="189"/>
      <c r="D9147" s="189"/>
      <c r="E9147" s="189"/>
      <c r="F9147" s="189"/>
    </row>
    <row r="9148" spans="2:6" s="66" customFormat="1" x14ac:dyDescent="0.25">
      <c r="B9148" s="187"/>
      <c r="C9148" s="189"/>
      <c r="D9148" s="189"/>
      <c r="E9148" s="189"/>
      <c r="F9148" s="189"/>
    </row>
    <row r="9149" spans="2:6" s="66" customFormat="1" x14ac:dyDescent="0.25">
      <c r="B9149" s="187"/>
      <c r="C9149" s="189"/>
      <c r="D9149" s="189"/>
      <c r="E9149" s="189"/>
      <c r="F9149" s="189"/>
    </row>
    <row r="9150" spans="2:6" s="66" customFormat="1" x14ac:dyDescent="0.25">
      <c r="B9150" s="187"/>
      <c r="C9150" s="189"/>
      <c r="D9150" s="189"/>
      <c r="E9150" s="189"/>
      <c r="F9150" s="189"/>
    </row>
    <row r="9151" spans="2:6" s="66" customFormat="1" x14ac:dyDescent="0.25">
      <c r="B9151" s="187"/>
      <c r="C9151" s="189"/>
      <c r="D9151" s="189"/>
      <c r="E9151" s="189"/>
      <c r="F9151" s="189"/>
    </row>
    <row r="9152" spans="2:6" s="66" customFormat="1" x14ac:dyDescent="0.25">
      <c r="B9152" s="187"/>
      <c r="C9152" s="189"/>
      <c r="D9152" s="189"/>
      <c r="E9152" s="189"/>
      <c r="F9152" s="189"/>
    </row>
    <row r="9153" spans="2:6" s="66" customFormat="1" x14ac:dyDescent="0.25">
      <c r="B9153" s="187"/>
      <c r="C9153" s="189"/>
      <c r="D9153" s="189"/>
      <c r="E9153" s="189"/>
      <c r="F9153" s="189"/>
    </row>
    <row r="9154" spans="2:6" s="66" customFormat="1" x14ac:dyDescent="0.25">
      <c r="B9154" s="187"/>
      <c r="C9154" s="189"/>
      <c r="D9154" s="189"/>
      <c r="E9154" s="189"/>
      <c r="F9154" s="189"/>
    </row>
    <row r="9155" spans="2:6" s="66" customFormat="1" x14ac:dyDescent="0.25">
      <c r="B9155" s="187"/>
      <c r="C9155" s="189"/>
      <c r="D9155" s="189"/>
      <c r="E9155" s="189"/>
      <c r="F9155" s="189"/>
    </row>
    <row r="9156" spans="2:6" s="66" customFormat="1" x14ac:dyDescent="0.25">
      <c r="B9156" s="187"/>
      <c r="C9156" s="189"/>
      <c r="D9156" s="189"/>
      <c r="E9156" s="189"/>
      <c r="F9156" s="189"/>
    </row>
    <row r="9157" spans="2:6" s="66" customFormat="1" x14ac:dyDescent="0.25">
      <c r="B9157" s="187"/>
      <c r="C9157" s="189"/>
      <c r="D9157" s="189"/>
      <c r="E9157" s="189"/>
      <c r="F9157" s="189"/>
    </row>
    <row r="9158" spans="2:6" s="66" customFormat="1" x14ac:dyDescent="0.25">
      <c r="B9158" s="187"/>
      <c r="C9158" s="189"/>
      <c r="D9158" s="189"/>
      <c r="E9158" s="189"/>
      <c r="F9158" s="189"/>
    </row>
    <row r="9159" spans="2:6" s="66" customFormat="1" x14ac:dyDescent="0.25">
      <c r="B9159" s="187"/>
      <c r="C9159" s="189"/>
      <c r="D9159" s="189"/>
      <c r="E9159" s="189"/>
      <c r="F9159" s="189"/>
    </row>
    <row r="9160" spans="2:6" s="66" customFormat="1" x14ac:dyDescent="0.25">
      <c r="B9160" s="187"/>
      <c r="C9160" s="189"/>
      <c r="D9160" s="189"/>
      <c r="E9160" s="189"/>
      <c r="F9160" s="189"/>
    </row>
    <row r="9161" spans="2:6" s="66" customFormat="1" x14ac:dyDescent="0.25">
      <c r="B9161" s="187"/>
      <c r="C9161" s="189"/>
      <c r="D9161" s="189"/>
      <c r="E9161" s="189"/>
      <c r="F9161" s="189"/>
    </row>
    <row r="9162" spans="2:6" s="66" customFormat="1" x14ac:dyDescent="0.25">
      <c r="B9162" s="187"/>
      <c r="C9162" s="189"/>
      <c r="D9162" s="189"/>
      <c r="E9162" s="189"/>
      <c r="F9162" s="189"/>
    </row>
    <row r="9163" spans="2:6" s="66" customFormat="1" x14ac:dyDescent="0.25">
      <c r="B9163" s="187"/>
      <c r="C9163" s="189"/>
      <c r="D9163" s="189"/>
      <c r="E9163" s="189"/>
      <c r="F9163" s="189"/>
    </row>
    <row r="9164" spans="2:6" s="66" customFormat="1" x14ac:dyDescent="0.25">
      <c r="B9164" s="187"/>
      <c r="C9164" s="189"/>
      <c r="D9164" s="189"/>
      <c r="E9164" s="189"/>
      <c r="F9164" s="189"/>
    </row>
    <row r="9165" spans="2:6" s="66" customFormat="1" x14ac:dyDescent="0.25">
      <c r="B9165" s="187"/>
      <c r="C9165" s="189"/>
      <c r="D9165" s="189"/>
      <c r="E9165" s="189"/>
      <c r="F9165" s="189"/>
    </row>
    <row r="9166" spans="2:6" s="66" customFormat="1" x14ac:dyDescent="0.25">
      <c r="B9166" s="187"/>
      <c r="C9166" s="189"/>
      <c r="D9166" s="189"/>
      <c r="E9166" s="189"/>
      <c r="F9166" s="189"/>
    </row>
    <row r="9167" spans="2:6" s="66" customFormat="1" x14ac:dyDescent="0.25">
      <c r="B9167" s="187"/>
      <c r="C9167" s="189"/>
      <c r="D9167" s="189"/>
      <c r="E9167" s="189"/>
      <c r="F9167" s="189"/>
    </row>
    <row r="9168" spans="2:6" s="66" customFormat="1" x14ac:dyDescent="0.25">
      <c r="B9168" s="187"/>
      <c r="C9168" s="189"/>
      <c r="D9168" s="189"/>
      <c r="E9168" s="189"/>
      <c r="F9168" s="189"/>
    </row>
    <row r="9169" spans="2:6" s="66" customFormat="1" x14ac:dyDescent="0.25">
      <c r="B9169" s="187"/>
      <c r="C9169" s="189"/>
      <c r="D9169" s="189"/>
      <c r="E9169" s="189"/>
      <c r="F9169" s="189"/>
    </row>
    <row r="9170" spans="2:6" s="66" customFormat="1" x14ac:dyDescent="0.25">
      <c r="B9170" s="187"/>
      <c r="C9170" s="189"/>
      <c r="D9170" s="189"/>
      <c r="E9170" s="189"/>
      <c r="F9170" s="189"/>
    </row>
    <row r="9171" spans="2:6" s="66" customFormat="1" x14ac:dyDescent="0.25">
      <c r="B9171" s="187"/>
      <c r="C9171" s="189"/>
      <c r="D9171" s="189"/>
      <c r="E9171" s="189"/>
      <c r="F9171" s="189"/>
    </row>
    <row r="9172" spans="2:6" s="66" customFormat="1" x14ac:dyDescent="0.25">
      <c r="B9172" s="187"/>
      <c r="C9172" s="189"/>
      <c r="D9172" s="189"/>
      <c r="E9172" s="189"/>
      <c r="F9172" s="189"/>
    </row>
    <row r="9173" spans="2:6" s="66" customFormat="1" x14ac:dyDescent="0.25">
      <c r="B9173" s="187"/>
      <c r="C9173" s="189"/>
      <c r="D9173" s="189"/>
      <c r="E9173" s="189"/>
      <c r="F9173" s="189"/>
    </row>
    <row r="9174" spans="2:6" s="66" customFormat="1" x14ac:dyDescent="0.25">
      <c r="B9174" s="187"/>
      <c r="C9174" s="189"/>
      <c r="D9174" s="189"/>
      <c r="E9174" s="189"/>
      <c r="F9174" s="189"/>
    </row>
    <row r="9175" spans="2:6" s="66" customFormat="1" x14ac:dyDescent="0.25">
      <c r="B9175" s="187"/>
      <c r="C9175" s="189"/>
      <c r="D9175" s="189"/>
      <c r="E9175" s="189"/>
      <c r="F9175" s="189"/>
    </row>
    <row r="9176" spans="2:6" s="66" customFormat="1" x14ac:dyDescent="0.25">
      <c r="B9176" s="187"/>
      <c r="C9176" s="189"/>
      <c r="D9176" s="189"/>
      <c r="E9176" s="189"/>
      <c r="F9176" s="189"/>
    </row>
    <row r="9177" spans="2:6" s="66" customFormat="1" x14ac:dyDescent="0.25">
      <c r="B9177" s="187"/>
      <c r="C9177" s="189"/>
      <c r="D9177" s="189"/>
      <c r="E9177" s="189"/>
      <c r="F9177" s="189"/>
    </row>
    <row r="9178" spans="2:6" s="66" customFormat="1" x14ac:dyDescent="0.25">
      <c r="B9178" s="187"/>
      <c r="C9178" s="189"/>
      <c r="D9178" s="189"/>
      <c r="E9178" s="189"/>
      <c r="F9178" s="189"/>
    </row>
    <row r="9179" spans="2:6" s="66" customFormat="1" x14ac:dyDescent="0.25">
      <c r="B9179" s="187"/>
      <c r="C9179" s="189"/>
      <c r="D9179" s="189"/>
      <c r="E9179" s="189"/>
      <c r="F9179" s="189"/>
    </row>
    <row r="9180" spans="2:6" s="66" customFormat="1" x14ac:dyDescent="0.25">
      <c r="B9180" s="187"/>
      <c r="C9180" s="189"/>
      <c r="D9180" s="189"/>
      <c r="E9180" s="189"/>
      <c r="F9180" s="189"/>
    </row>
    <row r="9181" spans="2:6" s="66" customFormat="1" x14ac:dyDescent="0.25">
      <c r="B9181" s="187"/>
      <c r="C9181" s="189"/>
      <c r="D9181" s="189"/>
      <c r="E9181" s="189"/>
      <c r="F9181" s="189"/>
    </row>
    <row r="9182" spans="2:6" s="66" customFormat="1" x14ac:dyDescent="0.25">
      <c r="B9182" s="187"/>
      <c r="C9182" s="189"/>
      <c r="D9182" s="189"/>
      <c r="E9182" s="189"/>
      <c r="F9182" s="189"/>
    </row>
    <row r="9183" spans="2:6" s="66" customFormat="1" x14ac:dyDescent="0.25">
      <c r="B9183" s="187"/>
      <c r="C9183" s="189"/>
      <c r="D9183" s="189"/>
      <c r="E9183" s="189"/>
      <c r="F9183" s="189"/>
    </row>
    <row r="9184" spans="2:6" s="66" customFormat="1" x14ac:dyDescent="0.25">
      <c r="B9184" s="187"/>
      <c r="C9184" s="189"/>
      <c r="D9184" s="189"/>
      <c r="E9184" s="189"/>
      <c r="F9184" s="189"/>
    </row>
    <row r="9185" spans="2:6" s="66" customFormat="1" x14ac:dyDescent="0.25">
      <c r="B9185" s="187"/>
      <c r="C9185" s="189"/>
      <c r="D9185" s="189"/>
      <c r="E9185" s="189"/>
      <c r="F9185" s="189"/>
    </row>
    <row r="9186" spans="2:6" s="66" customFormat="1" x14ac:dyDescent="0.25">
      <c r="B9186" s="187"/>
      <c r="C9186" s="189"/>
      <c r="D9186" s="189"/>
      <c r="E9186" s="189"/>
      <c r="F9186" s="189"/>
    </row>
    <row r="9187" spans="2:6" s="66" customFormat="1" x14ac:dyDescent="0.25">
      <c r="B9187" s="187"/>
      <c r="C9187" s="189"/>
      <c r="D9187" s="189"/>
      <c r="E9187" s="189"/>
      <c r="F9187" s="189"/>
    </row>
    <row r="9188" spans="2:6" s="66" customFormat="1" x14ac:dyDescent="0.25">
      <c r="B9188" s="187"/>
      <c r="C9188" s="189"/>
      <c r="D9188" s="189"/>
      <c r="E9188" s="189"/>
      <c r="F9188" s="189"/>
    </row>
    <row r="9189" spans="2:6" s="66" customFormat="1" x14ac:dyDescent="0.25">
      <c r="B9189" s="187"/>
      <c r="C9189" s="189"/>
      <c r="D9189" s="189"/>
      <c r="E9189" s="189"/>
      <c r="F9189" s="189"/>
    </row>
    <row r="9190" spans="2:6" s="66" customFormat="1" x14ac:dyDescent="0.25">
      <c r="B9190" s="187"/>
      <c r="C9190" s="189"/>
      <c r="D9190" s="189"/>
      <c r="E9190" s="189"/>
      <c r="F9190" s="189"/>
    </row>
    <row r="9191" spans="2:6" s="66" customFormat="1" x14ac:dyDescent="0.25">
      <c r="B9191" s="187"/>
      <c r="C9191" s="189"/>
      <c r="D9191" s="189"/>
      <c r="E9191" s="189"/>
      <c r="F9191" s="189"/>
    </row>
    <row r="9192" spans="2:6" s="66" customFormat="1" x14ac:dyDescent="0.25">
      <c r="B9192" s="187"/>
      <c r="C9192" s="189"/>
      <c r="D9192" s="189"/>
      <c r="E9192" s="189"/>
      <c r="F9192" s="189"/>
    </row>
    <row r="9193" spans="2:6" s="66" customFormat="1" x14ac:dyDescent="0.25">
      <c r="B9193" s="187"/>
      <c r="C9193" s="189"/>
      <c r="D9193" s="189"/>
      <c r="E9193" s="189"/>
      <c r="F9193" s="189"/>
    </row>
    <row r="9194" spans="2:6" s="66" customFormat="1" x14ac:dyDescent="0.25">
      <c r="B9194" s="187"/>
      <c r="C9194" s="189"/>
      <c r="D9194" s="189"/>
      <c r="E9194" s="189"/>
      <c r="F9194" s="189"/>
    </row>
    <row r="9195" spans="2:6" s="66" customFormat="1" x14ac:dyDescent="0.25">
      <c r="B9195" s="187"/>
      <c r="C9195" s="189"/>
      <c r="D9195" s="189"/>
      <c r="E9195" s="189"/>
      <c r="F9195" s="189"/>
    </row>
    <row r="9196" spans="2:6" s="66" customFormat="1" x14ac:dyDescent="0.25">
      <c r="B9196" s="187"/>
      <c r="C9196" s="189"/>
      <c r="D9196" s="189"/>
      <c r="E9196" s="189"/>
      <c r="F9196" s="189"/>
    </row>
    <row r="9197" spans="2:6" s="66" customFormat="1" x14ac:dyDescent="0.25">
      <c r="B9197" s="187"/>
      <c r="C9197" s="189"/>
      <c r="D9197" s="189"/>
      <c r="E9197" s="189"/>
      <c r="F9197" s="189"/>
    </row>
    <row r="9198" spans="2:6" s="66" customFormat="1" x14ac:dyDescent="0.25">
      <c r="B9198" s="187"/>
      <c r="C9198" s="189"/>
      <c r="D9198" s="189"/>
      <c r="E9198" s="189"/>
      <c r="F9198" s="189"/>
    </row>
    <row r="9199" spans="2:6" s="66" customFormat="1" x14ac:dyDescent="0.25">
      <c r="B9199" s="187"/>
      <c r="C9199" s="189"/>
      <c r="D9199" s="189"/>
      <c r="E9199" s="189"/>
      <c r="F9199" s="189"/>
    </row>
    <row r="9200" spans="2:6" s="66" customFormat="1" x14ac:dyDescent="0.25">
      <c r="B9200" s="187"/>
      <c r="C9200" s="189"/>
      <c r="D9200" s="189"/>
      <c r="E9200" s="189"/>
      <c r="F9200" s="189"/>
    </row>
    <row r="9201" spans="2:6" s="66" customFormat="1" x14ac:dyDescent="0.25">
      <c r="B9201" s="187"/>
      <c r="C9201" s="189"/>
      <c r="D9201" s="189"/>
      <c r="E9201" s="189"/>
      <c r="F9201" s="189"/>
    </row>
    <row r="9202" spans="2:6" s="66" customFormat="1" x14ac:dyDescent="0.25">
      <c r="B9202" s="187"/>
      <c r="C9202" s="189"/>
      <c r="D9202" s="189"/>
      <c r="E9202" s="189"/>
      <c r="F9202" s="189"/>
    </row>
    <row r="9203" spans="2:6" s="66" customFormat="1" x14ac:dyDescent="0.25">
      <c r="B9203" s="187"/>
      <c r="C9203" s="189"/>
      <c r="D9203" s="189"/>
      <c r="E9203" s="189"/>
      <c r="F9203" s="189"/>
    </row>
    <row r="9204" spans="2:6" s="66" customFormat="1" x14ac:dyDescent="0.25">
      <c r="B9204" s="187"/>
      <c r="C9204" s="189"/>
      <c r="D9204" s="189"/>
      <c r="E9204" s="189"/>
      <c r="F9204" s="189"/>
    </row>
    <row r="9205" spans="2:6" s="66" customFormat="1" x14ac:dyDescent="0.25">
      <c r="B9205" s="187"/>
      <c r="C9205" s="189"/>
      <c r="D9205" s="189"/>
      <c r="E9205" s="189"/>
      <c r="F9205" s="189"/>
    </row>
    <row r="9206" spans="2:6" s="66" customFormat="1" x14ac:dyDescent="0.25">
      <c r="B9206" s="187"/>
      <c r="C9206" s="189"/>
      <c r="D9206" s="189"/>
      <c r="E9206" s="189"/>
      <c r="F9206" s="189"/>
    </row>
    <row r="9207" spans="2:6" s="66" customFormat="1" x14ac:dyDescent="0.25">
      <c r="B9207" s="187"/>
      <c r="C9207" s="189"/>
      <c r="D9207" s="189"/>
      <c r="E9207" s="189"/>
      <c r="F9207" s="189"/>
    </row>
    <row r="9208" spans="2:6" s="66" customFormat="1" x14ac:dyDescent="0.25">
      <c r="B9208" s="187"/>
      <c r="C9208" s="189"/>
      <c r="D9208" s="189"/>
      <c r="E9208" s="189"/>
      <c r="F9208" s="189"/>
    </row>
    <row r="9209" spans="2:6" s="66" customFormat="1" x14ac:dyDescent="0.25">
      <c r="B9209" s="187"/>
      <c r="C9209" s="189"/>
      <c r="D9209" s="189"/>
      <c r="E9209" s="189"/>
      <c r="F9209" s="189"/>
    </row>
    <row r="9210" spans="2:6" s="66" customFormat="1" x14ac:dyDescent="0.25">
      <c r="B9210" s="187"/>
      <c r="C9210" s="189"/>
      <c r="D9210" s="189"/>
      <c r="E9210" s="189"/>
      <c r="F9210" s="189"/>
    </row>
    <row r="9211" spans="2:6" s="66" customFormat="1" x14ac:dyDescent="0.25">
      <c r="B9211" s="187"/>
      <c r="C9211" s="189"/>
      <c r="D9211" s="189"/>
      <c r="E9211" s="189"/>
      <c r="F9211" s="189"/>
    </row>
    <row r="9212" spans="2:6" s="66" customFormat="1" x14ac:dyDescent="0.25">
      <c r="B9212" s="187"/>
      <c r="C9212" s="189"/>
      <c r="D9212" s="189"/>
      <c r="E9212" s="189"/>
      <c r="F9212" s="189"/>
    </row>
    <row r="9213" spans="2:6" s="66" customFormat="1" x14ac:dyDescent="0.25">
      <c r="B9213" s="187"/>
      <c r="C9213" s="189"/>
      <c r="D9213" s="189"/>
      <c r="E9213" s="189"/>
      <c r="F9213" s="189"/>
    </row>
    <row r="9214" spans="2:6" s="66" customFormat="1" x14ac:dyDescent="0.25">
      <c r="B9214" s="187"/>
      <c r="C9214" s="189"/>
      <c r="D9214" s="189"/>
      <c r="E9214" s="189"/>
      <c r="F9214" s="189"/>
    </row>
    <row r="9215" spans="2:6" s="66" customFormat="1" x14ac:dyDescent="0.25">
      <c r="B9215" s="187"/>
      <c r="C9215" s="189"/>
      <c r="D9215" s="189"/>
      <c r="E9215" s="189"/>
      <c r="F9215" s="189"/>
    </row>
    <row r="9216" spans="2:6" s="66" customFormat="1" x14ac:dyDescent="0.25">
      <c r="B9216" s="187"/>
      <c r="C9216" s="189"/>
      <c r="D9216" s="189"/>
      <c r="E9216" s="189"/>
      <c r="F9216" s="189"/>
    </row>
    <row r="9217" spans="2:6" s="66" customFormat="1" x14ac:dyDescent="0.25">
      <c r="B9217" s="187"/>
      <c r="C9217" s="189"/>
      <c r="D9217" s="189"/>
      <c r="E9217" s="189"/>
      <c r="F9217" s="189"/>
    </row>
    <row r="9218" spans="2:6" s="66" customFormat="1" x14ac:dyDescent="0.25">
      <c r="B9218" s="187"/>
      <c r="C9218" s="189"/>
      <c r="D9218" s="189"/>
      <c r="E9218" s="189"/>
      <c r="F9218" s="189"/>
    </row>
    <row r="9219" spans="2:6" s="66" customFormat="1" x14ac:dyDescent="0.25">
      <c r="B9219" s="187"/>
      <c r="C9219" s="189"/>
      <c r="D9219" s="189"/>
      <c r="E9219" s="189"/>
      <c r="F9219" s="189"/>
    </row>
    <row r="9220" spans="2:6" s="66" customFormat="1" x14ac:dyDescent="0.25">
      <c r="B9220" s="187"/>
      <c r="C9220" s="189"/>
      <c r="D9220" s="189"/>
      <c r="E9220" s="189"/>
      <c r="F9220" s="189"/>
    </row>
    <row r="9221" spans="2:6" s="66" customFormat="1" x14ac:dyDescent="0.25">
      <c r="B9221" s="187"/>
      <c r="C9221" s="189"/>
      <c r="D9221" s="189"/>
      <c r="E9221" s="189"/>
      <c r="F9221" s="189"/>
    </row>
    <row r="9222" spans="2:6" s="66" customFormat="1" x14ac:dyDescent="0.25">
      <c r="B9222" s="187"/>
      <c r="C9222" s="189"/>
      <c r="D9222" s="189"/>
      <c r="E9222" s="189"/>
      <c r="F9222" s="189"/>
    </row>
    <row r="9223" spans="2:6" s="66" customFormat="1" x14ac:dyDescent="0.25">
      <c r="B9223" s="187"/>
      <c r="C9223" s="189"/>
      <c r="D9223" s="189"/>
      <c r="E9223" s="189"/>
      <c r="F9223" s="189"/>
    </row>
    <row r="9224" spans="2:6" s="66" customFormat="1" x14ac:dyDescent="0.25">
      <c r="B9224" s="187"/>
      <c r="C9224" s="189"/>
      <c r="D9224" s="189"/>
      <c r="E9224" s="189"/>
      <c r="F9224" s="189"/>
    </row>
    <row r="9225" spans="2:6" s="66" customFormat="1" x14ac:dyDescent="0.25">
      <c r="B9225" s="187"/>
      <c r="C9225" s="189"/>
      <c r="D9225" s="189"/>
      <c r="E9225" s="189"/>
      <c r="F9225" s="189"/>
    </row>
    <row r="9226" spans="2:6" s="66" customFormat="1" x14ac:dyDescent="0.25">
      <c r="B9226" s="187"/>
      <c r="C9226" s="189"/>
      <c r="D9226" s="189"/>
      <c r="E9226" s="189"/>
      <c r="F9226" s="189"/>
    </row>
    <row r="9227" spans="2:6" s="66" customFormat="1" x14ac:dyDescent="0.25">
      <c r="B9227" s="187"/>
      <c r="C9227" s="189"/>
      <c r="D9227" s="189"/>
      <c r="E9227" s="189"/>
      <c r="F9227" s="189"/>
    </row>
    <row r="9228" spans="2:6" s="66" customFormat="1" x14ac:dyDescent="0.25">
      <c r="B9228" s="187"/>
      <c r="C9228" s="189"/>
      <c r="D9228" s="189"/>
      <c r="E9228" s="189"/>
      <c r="F9228" s="189"/>
    </row>
    <row r="9229" spans="2:6" s="66" customFormat="1" x14ac:dyDescent="0.25">
      <c r="B9229" s="187"/>
      <c r="C9229" s="189"/>
      <c r="D9229" s="189"/>
      <c r="E9229" s="189"/>
      <c r="F9229" s="189"/>
    </row>
    <row r="9230" spans="2:6" s="66" customFormat="1" x14ac:dyDescent="0.25">
      <c r="B9230" s="187"/>
      <c r="C9230" s="189"/>
      <c r="D9230" s="189"/>
      <c r="E9230" s="189"/>
      <c r="F9230" s="189"/>
    </row>
    <row r="9231" spans="2:6" s="66" customFormat="1" x14ac:dyDescent="0.25">
      <c r="B9231" s="187"/>
      <c r="C9231" s="189"/>
      <c r="D9231" s="189"/>
      <c r="E9231" s="189"/>
      <c r="F9231" s="189"/>
    </row>
    <row r="9232" spans="2:6" s="66" customFormat="1" x14ac:dyDescent="0.25">
      <c r="B9232" s="187"/>
      <c r="C9232" s="189"/>
      <c r="D9232" s="189"/>
      <c r="E9232" s="189"/>
      <c r="F9232" s="189"/>
    </row>
    <row r="9233" spans="2:6" s="66" customFormat="1" x14ac:dyDescent="0.25">
      <c r="B9233" s="187"/>
      <c r="C9233" s="189"/>
      <c r="D9233" s="189"/>
      <c r="E9233" s="189"/>
      <c r="F9233" s="189"/>
    </row>
    <row r="9234" spans="2:6" s="66" customFormat="1" x14ac:dyDescent="0.25">
      <c r="B9234" s="187"/>
      <c r="C9234" s="189"/>
      <c r="D9234" s="189"/>
      <c r="E9234" s="189"/>
      <c r="F9234" s="189"/>
    </row>
    <row r="9235" spans="2:6" s="66" customFormat="1" x14ac:dyDescent="0.25">
      <c r="B9235" s="187"/>
      <c r="C9235" s="189"/>
      <c r="D9235" s="189"/>
      <c r="E9235" s="189"/>
      <c r="F9235" s="189"/>
    </row>
    <row r="9236" spans="2:6" s="66" customFormat="1" x14ac:dyDescent="0.25">
      <c r="B9236" s="187"/>
      <c r="C9236" s="189"/>
      <c r="D9236" s="189"/>
      <c r="E9236" s="189"/>
      <c r="F9236" s="189"/>
    </row>
    <row r="9237" spans="2:6" s="66" customFormat="1" x14ac:dyDescent="0.25">
      <c r="B9237" s="187"/>
      <c r="C9237" s="189"/>
      <c r="D9237" s="189"/>
      <c r="E9237" s="189"/>
      <c r="F9237" s="189"/>
    </row>
    <row r="9238" spans="2:6" s="66" customFormat="1" x14ac:dyDescent="0.25">
      <c r="B9238" s="187"/>
      <c r="C9238" s="189"/>
      <c r="D9238" s="189"/>
      <c r="E9238" s="189"/>
      <c r="F9238" s="189"/>
    </row>
    <row r="9239" spans="2:6" s="66" customFormat="1" x14ac:dyDescent="0.25">
      <c r="B9239" s="187"/>
      <c r="C9239" s="189"/>
      <c r="D9239" s="189"/>
      <c r="E9239" s="189"/>
      <c r="F9239" s="189"/>
    </row>
    <row r="9240" spans="2:6" s="66" customFormat="1" x14ac:dyDescent="0.25">
      <c r="B9240" s="187"/>
      <c r="C9240" s="189"/>
      <c r="D9240" s="189"/>
      <c r="E9240" s="189"/>
      <c r="F9240" s="189"/>
    </row>
    <row r="9241" spans="2:6" s="66" customFormat="1" x14ac:dyDescent="0.25">
      <c r="B9241" s="187"/>
      <c r="C9241" s="189"/>
      <c r="D9241" s="189"/>
      <c r="E9241" s="189"/>
      <c r="F9241" s="189"/>
    </row>
    <row r="9242" spans="2:6" s="66" customFormat="1" x14ac:dyDescent="0.25">
      <c r="B9242" s="187"/>
      <c r="C9242" s="189"/>
      <c r="D9242" s="189"/>
      <c r="E9242" s="189"/>
      <c r="F9242" s="189"/>
    </row>
    <row r="9243" spans="2:6" s="66" customFormat="1" x14ac:dyDescent="0.25">
      <c r="B9243" s="187"/>
      <c r="C9243" s="189"/>
      <c r="D9243" s="189"/>
      <c r="E9243" s="189"/>
      <c r="F9243" s="189"/>
    </row>
    <row r="9244" spans="2:6" s="66" customFormat="1" x14ac:dyDescent="0.25">
      <c r="B9244" s="187"/>
      <c r="C9244" s="189"/>
      <c r="D9244" s="189"/>
      <c r="E9244" s="189"/>
      <c r="F9244" s="189"/>
    </row>
    <row r="9245" spans="2:6" s="66" customFormat="1" x14ac:dyDescent="0.25">
      <c r="B9245" s="187"/>
      <c r="C9245" s="189"/>
      <c r="D9245" s="189"/>
      <c r="E9245" s="189"/>
      <c r="F9245" s="189"/>
    </row>
    <row r="9246" spans="2:6" s="66" customFormat="1" x14ac:dyDescent="0.25">
      <c r="B9246" s="187"/>
      <c r="C9246" s="189"/>
      <c r="D9246" s="189"/>
      <c r="E9246" s="189"/>
      <c r="F9246" s="189"/>
    </row>
    <row r="9247" spans="2:6" s="66" customFormat="1" x14ac:dyDescent="0.25">
      <c r="B9247" s="187"/>
      <c r="C9247" s="189"/>
      <c r="D9247" s="189"/>
      <c r="E9247" s="189"/>
      <c r="F9247" s="189"/>
    </row>
    <row r="9248" spans="2:6" s="66" customFormat="1" x14ac:dyDescent="0.25">
      <c r="B9248" s="187"/>
      <c r="C9248" s="189"/>
      <c r="D9248" s="189"/>
      <c r="E9248" s="189"/>
      <c r="F9248" s="189"/>
    </row>
    <row r="9249" spans="2:6" s="66" customFormat="1" x14ac:dyDescent="0.25">
      <c r="B9249" s="187"/>
      <c r="C9249" s="189"/>
      <c r="D9249" s="189"/>
      <c r="E9249" s="189"/>
      <c r="F9249" s="189"/>
    </row>
    <row r="9250" spans="2:6" s="66" customFormat="1" x14ac:dyDescent="0.25">
      <c r="B9250" s="187"/>
      <c r="C9250" s="189"/>
      <c r="D9250" s="189"/>
      <c r="E9250" s="189"/>
      <c r="F9250" s="189"/>
    </row>
    <row r="9251" spans="2:6" s="66" customFormat="1" x14ac:dyDescent="0.25">
      <c r="B9251" s="187"/>
      <c r="C9251" s="189"/>
      <c r="D9251" s="189"/>
      <c r="E9251" s="189"/>
      <c r="F9251" s="189"/>
    </row>
    <row r="9252" spans="2:6" s="66" customFormat="1" x14ac:dyDescent="0.25">
      <c r="B9252" s="187"/>
      <c r="C9252" s="189"/>
      <c r="D9252" s="189"/>
      <c r="E9252" s="189"/>
      <c r="F9252" s="189"/>
    </row>
    <row r="9253" spans="2:6" s="66" customFormat="1" x14ac:dyDescent="0.25">
      <c r="B9253" s="187"/>
      <c r="C9253" s="189"/>
      <c r="D9253" s="189"/>
      <c r="E9253" s="189"/>
      <c r="F9253" s="189"/>
    </row>
    <row r="9254" spans="2:6" s="66" customFormat="1" x14ac:dyDescent="0.25">
      <c r="B9254" s="187"/>
      <c r="C9254" s="189"/>
      <c r="D9254" s="189"/>
      <c r="E9254" s="189"/>
      <c r="F9254" s="189"/>
    </row>
    <row r="9255" spans="2:6" s="66" customFormat="1" x14ac:dyDescent="0.25">
      <c r="B9255" s="187"/>
      <c r="C9255" s="189"/>
      <c r="D9255" s="189"/>
      <c r="E9255" s="189"/>
      <c r="F9255" s="189"/>
    </row>
    <row r="9256" spans="2:6" s="66" customFormat="1" x14ac:dyDescent="0.25">
      <c r="B9256" s="187"/>
      <c r="C9256" s="189"/>
      <c r="D9256" s="189"/>
      <c r="E9256" s="189"/>
      <c r="F9256" s="189"/>
    </row>
    <row r="9257" spans="2:6" s="66" customFormat="1" x14ac:dyDescent="0.25">
      <c r="B9257" s="187"/>
      <c r="C9257" s="189"/>
      <c r="D9257" s="189"/>
      <c r="E9257" s="189"/>
      <c r="F9257" s="189"/>
    </row>
    <row r="9258" spans="2:6" s="66" customFormat="1" x14ac:dyDescent="0.25">
      <c r="B9258" s="187"/>
      <c r="C9258" s="189"/>
      <c r="D9258" s="189"/>
      <c r="E9258" s="189"/>
      <c r="F9258" s="189"/>
    </row>
    <row r="9259" spans="2:6" s="66" customFormat="1" x14ac:dyDescent="0.25">
      <c r="B9259" s="187"/>
      <c r="C9259" s="189"/>
      <c r="D9259" s="189"/>
      <c r="E9259" s="189"/>
      <c r="F9259" s="189"/>
    </row>
    <row r="9260" spans="2:6" s="66" customFormat="1" x14ac:dyDescent="0.25">
      <c r="B9260" s="187"/>
      <c r="C9260" s="189"/>
      <c r="D9260" s="189"/>
      <c r="E9260" s="189"/>
      <c r="F9260" s="189"/>
    </row>
    <row r="9261" spans="2:6" s="66" customFormat="1" x14ac:dyDescent="0.25">
      <c r="B9261" s="187"/>
      <c r="C9261" s="189"/>
      <c r="D9261" s="189"/>
      <c r="E9261" s="189"/>
      <c r="F9261" s="189"/>
    </row>
    <row r="9262" spans="2:6" s="66" customFormat="1" x14ac:dyDescent="0.25">
      <c r="B9262" s="187"/>
      <c r="C9262" s="189"/>
      <c r="D9262" s="189"/>
      <c r="E9262" s="189"/>
      <c r="F9262" s="189"/>
    </row>
    <row r="9263" spans="2:6" s="66" customFormat="1" x14ac:dyDescent="0.25">
      <c r="B9263" s="187"/>
      <c r="C9263" s="189"/>
      <c r="D9263" s="189"/>
      <c r="E9263" s="189"/>
      <c r="F9263" s="189"/>
    </row>
    <row r="9264" spans="2:6" s="66" customFormat="1" x14ac:dyDescent="0.25">
      <c r="B9264" s="187"/>
      <c r="C9264" s="189"/>
      <c r="D9264" s="189"/>
      <c r="E9264" s="189"/>
      <c r="F9264" s="189"/>
    </row>
    <row r="9265" spans="2:6" s="66" customFormat="1" x14ac:dyDescent="0.25">
      <c r="B9265" s="187"/>
      <c r="C9265" s="189"/>
      <c r="D9265" s="189"/>
      <c r="E9265" s="189"/>
      <c r="F9265" s="189"/>
    </row>
    <row r="9266" spans="2:6" s="66" customFormat="1" x14ac:dyDescent="0.25">
      <c r="B9266" s="187"/>
      <c r="C9266" s="189"/>
      <c r="D9266" s="189"/>
      <c r="E9266" s="189"/>
      <c r="F9266" s="189"/>
    </row>
    <row r="9267" spans="2:6" s="66" customFormat="1" x14ac:dyDescent="0.25">
      <c r="B9267" s="187"/>
      <c r="C9267" s="189"/>
      <c r="D9267" s="189"/>
      <c r="E9267" s="189"/>
      <c r="F9267" s="189"/>
    </row>
    <row r="9268" spans="2:6" s="66" customFormat="1" x14ac:dyDescent="0.25">
      <c r="B9268" s="187"/>
      <c r="C9268" s="189"/>
      <c r="D9268" s="189"/>
      <c r="E9268" s="189"/>
      <c r="F9268" s="189"/>
    </row>
    <row r="9269" spans="2:6" s="66" customFormat="1" x14ac:dyDescent="0.25">
      <c r="B9269" s="187"/>
      <c r="C9269" s="189"/>
      <c r="D9269" s="189"/>
      <c r="E9269" s="189"/>
      <c r="F9269" s="189"/>
    </row>
    <row r="9270" spans="2:6" s="66" customFormat="1" x14ac:dyDescent="0.25">
      <c r="B9270" s="187"/>
      <c r="C9270" s="189"/>
      <c r="D9270" s="189"/>
      <c r="E9270" s="189"/>
      <c r="F9270" s="189"/>
    </row>
    <row r="9271" spans="2:6" s="66" customFormat="1" x14ac:dyDescent="0.25">
      <c r="B9271" s="187"/>
      <c r="C9271" s="189"/>
      <c r="D9271" s="189"/>
      <c r="E9271" s="189"/>
      <c r="F9271" s="189"/>
    </row>
    <row r="9272" spans="2:6" s="66" customFormat="1" x14ac:dyDescent="0.25">
      <c r="B9272" s="187"/>
      <c r="C9272" s="189"/>
      <c r="D9272" s="189"/>
      <c r="E9272" s="189"/>
      <c r="F9272" s="189"/>
    </row>
    <row r="9273" spans="2:6" s="66" customFormat="1" x14ac:dyDescent="0.25">
      <c r="B9273" s="187"/>
      <c r="C9273" s="189"/>
      <c r="D9273" s="189"/>
      <c r="E9273" s="189"/>
      <c r="F9273" s="189"/>
    </row>
    <row r="9274" spans="2:6" s="66" customFormat="1" x14ac:dyDescent="0.25">
      <c r="B9274" s="187"/>
      <c r="C9274" s="189"/>
      <c r="D9274" s="189"/>
      <c r="E9274" s="189"/>
      <c r="F9274" s="189"/>
    </row>
    <row r="9275" spans="2:6" s="66" customFormat="1" x14ac:dyDescent="0.25">
      <c r="B9275" s="187"/>
      <c r="C9275" s="189"/>
      <c r="D9275" s="189"/>
      <c r="E9275" s="189"/>
      <c r="F9275" s="189"/>
    </row>
    <row r="9276" spans="2:6" s="66" customFormat="1" x14ac:dyDescent="0.25">
      <c r="B9276" s="187"/>
      <c r="C9276" s="189"/>
      <c r="D9276" s="189"/>
      <c r="E9276" s="189"/>
      <c r="F9276" s="189"/>
    </row>
    <row r="9277" spans="2:6" s="66" customFormat="1" x14ac:dyDescent="0.25">
      <c r="B9277" s="187"/>
      <c r="C9277" s="189"/>
      <c r="D9277" s="189"/>
      <c r="E9277" s="189"/>
      <c r="F9277" s="189"/>
    </row>
    <row r="9278" spans="2:6" s="66" customFormat="1" x14ac:dyDescent="0.25">
      <c r="B9278" s="187"/>
      <c r="C9278" s="189"/>
      <c r="D9278" s="189"/>
      <c r="E9278" s="189"/>
      <c r="F9278" s="189"/>
    </row>
    <row r="9279" spans="2:6" s="66" customFormat="1" x14ac:dyDescent="0.25">
      <c r="B9279" s="187"/>
      <c r="C9279" s="189"/>
      <c r="D9279" s="189"/>
      <c r="E9279" s="189"/>
      <c r="F9279" s="189"/>
    </row>
    <row r="9280" spans="2:6" s="66" customFormat="1" x14ac:dyDescent="0.25">
      <c r="B9280" s="187"/>
      <c r="C9280" s="189"/>
      <c r="D9280" s="189"/>
      <c r="E9280" s="189"/>
      <c r="F9280" s="189"/>
    </row>
    <row r="9281" spans="2:6" s="66" customFormat="1" x14ac:dyDescent="0.25">
      <c r="B9281" s="187"/>
      <c r="C9281" s="189"/>
      <c r="D9281" s="189"/>
      <c r="E9281" s="189"/>
      <c r="F9281" s="189"/>
    </row>
    <row r="9282" spans="2:6" s="66" customFormat="1" x14ac:dyDescent="0.25">
      <c r="B9282" s="187"/>
      <c r="C9282" s="189"/>
      <c r="D9282" s="189"/>
      <c r="E9282" s="189"/>
      <c r="F9282" s="189"/>
    </row>
    <row r="9283" spans="2:6" s="66" customFormat="1" x14ac:dyDescent="0.25">
      <c r="B9283" s="187"/>
      <c r="C9283" s="189"/>
      <c r="D9283" s="189"/>
      <c r="E9283" s="189"/>
      <c r="F9283" s="189"/>
    </row>
    <row r="9284" spans="2:6" s="66" customFormat="1" x14ac:dyDescent="0.25">
      <c r="B9284" s="187"/>
      <c r="C9284" s="189"/>
      <c r="D9284" s="189"/>
      <c r="E9284" s="189"/>
      <c r="F9284" s="189"/>
    </row>
    <row r="9285" spans="2:6" s="66" customFormat="1" x14ac:dyDescent="0.25">
      <c r="B9285" s="170"/>
      <c r="C9285" s="189"/>
      <c r="D9285" s="189"/>
      <c r="E9285" s="189"/>
      <c r="F9285" s="189"/>
    </row>
    <row r="9286" spans="2:6" s="66" customFormat="1" x14ac:dyDescent="0.25">
      <c r="B9286" s="170"/>
      <c r="C9286" s="189"/>
      <c r="D9286" s="189"/>
      <c r="E9286" s="189"/>
      <c r="F9286" s="189"/>
    </row>
    <row r="9287" spans="2:6" s="66" customFormat="1" x14ac:dyDescent="0.25">
      <c r="B9287" s="170"/>
      <c r="C9287" s="189"/>
      <c r="D9287" s="189"/>
      <c r="E9287" s="189"/>
      <c r="F9287" s="189"/>
    </row>
    <row r="9288" spans="2:6" s="66" customFormat="1" x14ac:dyDescent="0.25">
      <c r="B9288" s="170"/>
      <c r="C9288" s="189"/>
      <c r="D9288" s="189"/>
      <c r="E9288" s="189"/>
      <c r="F9288" s="189"/>
    </row>
    <row r="9289" spans="2:6" s="66" customFormat="1" x14ac:dyDescent="0.25">
      <c r="B9289" s="170"/>
      <c r="C9289" s="189"/>
      <c r="D9289" s="189"/>
      <c r="E9289" s="189"/>
      <c r="F9289" s="189"/>
    </row>
    <row r="9290" spans="2:6" s="66" customFormat="1" x14ac:dyDescent="0.25">
      <c r="B9290" s="170"/>
      <c r="C9290" s="189"/>
      <c r="D9290" s="189"/>
      <c r="E9290" s="189"/>
      <c r="F9290" s="189"/>
    </row>
    <row r="9291" spans="2:6" s="66" customFormat="1" x14ac:dyDescent="0.25">
      <c r="B9291" s="170"/>
      <c r="C9291" s="189"/>
      <c r="D9291" s="189"/>
      <c r="E9291" s="189"/>
      <c r="F9291" s="189"/>
    </row>
    <row r="9292" spans="2:6" s="66" customFormat="1" x14ac:dyDescent="0.25">
      <c r="B9292" s="170"/>
      <c r="C9292" s="189"/>
      <c r="D9292" s="189"/>
      <c r="E9292" s="189"/>
      <c r="F9292" s="189"/>
    </row>
    <row r="9293" spans="2:6" s="66" customFormat="1" x14ac:dyDescent="0.25">
      <c r="B9293" s="170"/>
      <c r="C9293" s="189"/>
      <c r="D9293" s="189"/>
      <c r="E9293" s="189"/>
      <c r="F9293" s="189"/>
    </row>
    <row r="9294" spans="2:6" s="66" customFormat="1" x14ac:dyDescent="0.25">
      <c r="B9294" s="170"/>
      <c r="C9294" s="189"/>
      <c r="D9294" s="189"/>
      <c r="E9294" s="189"/>
      <c r="F9294" s="189"/>
    </row>
    <row r="9295" spans="2:6" s="66" customFormat="1" x14ac:dyDescent="0.25">
      <c r="B9295" s="170"/>
      <c r="C9295" s="189"/>
      <c r="D9295" s="189"/>
      <c r="E9295" s="189"/>
      <c r="F9295" s="189"/>
    </row>
    <row r="9296" spans="2:6" s="66" customFormat="1" x14ac:dyDescent="0.25">
      <c r="B9296" s="170"/>
      <c r="C9296" s="189"/>
      <c r="D9296" s="189"/>
      <c r="E9296" s="189"/>
      <c r="F9296" s="189"/>
    </row>
    <row r="9297" spans="3:6" s="66" customFormat="1" x14ac:dyDescent="0.25">
      <c r="C9297" s="189"/>
      <c r="D9297" s="189"/>
      <c r="E9297" s="189"/>
      <c r="F9297" s="189"/>
    </row>
    <row r="9298" spans="3:6" s="66" customFormat="1" x14ac:dyDescent="0.25">
      <c r="C9298" s="189"/>
      <c r="D9298" s="189"/>
      <c r="E9298" s="189"/>
      <c r="F9298" s="189"/>
    </row>
    <row r="9299" spans="3:6" s="66" customFormat="1" x14ac:dyDescent="0.25">
      <c r="C9299" s="189"/>
      <c r="D9299" s="189"/>
      <c r="E9299" s="189"/>
      <c r="F9299" s="189"/>
    </row>
    <row r="9300" spans="3:6" s="66" customFormat="1" x14ac:dyDescent="0.25">
      <c r="C9300" s="189"/>
      <c r="D9300" s="189"/>
      <c r="E9300" s="189"/>
      <c r="F9300" s="189"/>
    </row>
    <row r="9301" spans="3:6" s="66" customFormat="1" x14ac:dyDescent="0.25">
      <c r="C9301" s="189"/>
      <c r="D9301" s="189"/>
      <c r="E9301" s="189"/>
      <c r="F9301" s="189"/>
    </row>
    <row r="9302" spans="3:6" s="66" customFormat="1" x14ac:dyDescent="0.25">
      <c r="C9302" s="189"/>
      <c r="D9302" s="189"/>
      <c r="E9302" s="189"/>
      <c r="F9302" s="189"/>
    </row>
    <row r="9303" spans="3:6" s="66" customFormat="1" x14ac:dyDescent="0.25">
      <c r="C9303" s="189"/>
      <c r="D9303" s="189"/>
      <c r="E9303" s="189"/>
      <c r="F9303" s="189"/>
    </row>
    <row r="9304" spans="3:6" s="66" customFormat="1" x14ac:dyDescent="0.25">
      <c r="C9304" s="189"/>
      <c r="D9304" s="189"/>
      <c r="E9304" s="189"/>
      <c r="F9304" s="189"/>
    </row>
    <row r="9305" spans="3:6" s="66" customFormat="1" x14ac:dyDescent="0.25">
      <c r="C9305" s="189"/>
      <c r="D9305" s="189"/>
      <c r="E9305" s="189"/>
      <c r="F9305" s="189"/>
    </row>
    <row r="9306" spans="3:6" s="66" customFormat="1" x14ac:dyDescent="0.25">
      <c r="C9306" s="189"/>
      <c r="D9306" s="189"/>
      <c r="E9306" s="189"/>
      <c r="F9306" s="189"/>
    </row>
    <row r="9307" spans="3:6" s="66" customFormat="1" x14ac:dyDescent="0.25">
      <c r="C9307" s="189"/>
      <c r="D9307" s="189"/>
      <c r="E9307" s="189"/>
      <c r="F9307" s="189"/>
    </row>
    <row r="9308" spans="3:6" s="66" customFormat="1" x14ac:dyDescent="0.25">
      <c r="C9308" s="189"/>
      <c r="D9308" s="189"/>
      <c r="E9308" s="189"/>
      <c r="F9308" s="189"/>
    </row>
    <row r="9309" spans="3:6" s="66" customFormat="1" x14ac:dyDescent="0.25">
      <c r="C9309" s="189"/>
      <c r="D9309" s="189"/>
      <c r="E9309" s="189"/>
      <c r="F9309" s="189"/>
    </row>
    <row r="9310" spans="3:6" s="66" customFormat="1" x14ac:dyDescent="0.25">
      <c r="C9310" s="189"/>
      <c r="D9310" s="189"/>
      <c r="E9310" s="189"/>
      <c r="F9310" s="189"/>
    </row>
    <row r="9311" spans="3:6" s="66" customFormat="1" x14ac:dyDescent="0.25">
      <c r="C9311" s="189"/>
      <c r="D9311" s="189"/>
      <c r="E9311" s="189"/>
      <c r="F9311" s="189"/>
    </row>
    <row r="9312" spans="3:6" s="66" customFormat="1" x14ac:dyDescent="0.25">
      <c r="C9312" s="189"/>
      <c r="D9312" s="189"/>
      <c r="E9312" s="189"/>
      <c r="F9312" s="189"/>
    </row>
    <row r="9313" spans="3:6" s="66" customFormat="1" x14ac:dyDescent="0.25">
      <c r="C9313" s="189"/>
      <c r="D9313" s="189"/>
      <c r="E9313" s="189"/>
      <c r="F9313" s="189"/>
    </row>
    <row r="9314" spans="3:6" s="66" customFormat="1" x14ac:dyDescent="0.25">
      <c r="C9314" s="189"/>
      <c r="D9314" s="189"/>
      <c r="E9314" s="189"/>
      <c r="F9314" s="189"/>
    </row>
    <row r="9315" spans="3:6" s="66" customFormat="1" x14ac:dyDescent="0.25">
      <c r="C9315" s="189"/>
      <c r="D9315" s="189"/>
      <c r="E9315" s="189"/>
      <c r="F9315" s="189"/>
    </row>
    <row r="9316" spans="3:6" s="66" customFormat="1" x14ac:dyDescent="0.25">
      <c r="C9316" s="189"/>
      <c r="D9316" s="189"/>
      <c r="E9316" s="189"/>
      <c r="F9316" s="189"/>
    </row>
    <row r="9317" spans="3:6" s="66" customFormat="1" x14ac:dyDescent="0.25">
      <c r="C9317" s="189"/>
      <c r="D9317" s="189"/>
      <c r="E9317" s="189"/>
      <c r="F9317" s="189"/>
    </row>
    <row r="9318" spans="3:6" s="66" customFormat="1" x14ac:dyDescent="0.25">
      <c r="C9318" s="189"/>
      <c r="D9318" s="189"/>
      <c r="E9318" s="189"/>
      <c r="F9318" s="189"/>
    </row>
    <row r="9319" spans="3:6" s="66" customFormat="1" x14ac:dyDescent="0.25">
      <c r="C9319" s="189"/>
      <c r="D9319" s="189"/>
      <c r="E9319" s="189"/>
      <c r="F9319" s="189"/>
    </row>
    <row r="9320" spans="3:6" s="66" customFormat="1" x14ac:dyDescent="0.25">
      <c r="C9320" s="189"/>
      <c r="D9320" s="189"/>
      <c r="E9320" s="189"/>
      <c r="F9320" s="189"/>
    </row>
    <row r="9321" spans="3:6" s="66" customFormat="1" x14ac:dyDescent="0.25">
      <c r="C9321" s="189"/>
      <c r="D9321" s="189"/>
      <c r="E9321" s="189"/>
      <c r="F9321" s="189"/>
    </row>
    <row r="9322" spans="3:6" s="66" customFormat="1" x14ac:dyDescent="0.25">
      <c r="C9322" s="189"/>
      <c r="D9322" s="189"/>
      <c r="E9322" s="189"/>
      <c r="F9322" s="189"/>
    </row>
    <row r="9323" spans="3:6" s="66" customFormat="1" x14ac:dyDescent="0.25">
      <c r="C9323" s="189"/>
      <c r="D9323" s="189"/>
      <c r="E9323" s="189"/>
      <c r="F9323" s="189"/>
    </row>
    <row r="9324" spans="3:6" s="66" customFormat="1" x14ac:dyDescent="0.25">
      <c r="C9324" s="189"/>
      <c r="D9324" s="189"/>
      <c r="E9324" s="189"/>
      <c r="F9324" s="189"/>
    </row>
    <row r="9325" spans="3:6" s="66" customFormat="1" x14ac:dyDescent="0.25">
      <c r="C9325" s="189"/>
      <c r="D9325" s="189"/>
      <c r="E9325" s="189"/>
      <c r="F9325" s="189"/>
    </row>
    <row r="9326" spans="3:6" s="66" customFormat="1" x14ac:dyDescent="0.25">
      <c r="C9326" s="189"/>
      <c r="D9326" s="189"/>
      <c r="E9326" s="189"/>
      <c r="F9326" s="189"/>
    </row>
    <row r="9327" spans="3:6" s="66" customFormat="1" x14ac:dyDescent="0.25">
      <c r="C9327" s="189"/>
      <c r="D9327" s="189"/>
      <c r="E9327" s="189"/>
      <c r="F9327" s="189"/>
    </row>
    <row r="9328" spans="3:6" s="66" customFormat="1" x14ac:dyDescent="0.25">
      <c r="C9328" s="189"/>
      <c r="D9328" s="189"/>
      <c r="E9328" s="189"/>
      <c r="F9328" s="189"/>
    </row>
    <row r="9329" spans="3:6" s="66" customFormat="1" x14ac:dyDescent="0.25">
      <c r="C9329" s="189"/>
      <c r="D9329" s="189"/>
      <c r="E9329" s="189"/>
      <c r="F9329" s="189"/>
    </row>
    <row r="9330" spans="3:6" s="66" customFormat="1" x14ac:dyDescent="0.25">
      <c r="C9330" s="189"/>
      <c r="D9330" s="189"/>
      <c r="E9330" s="189"/>
      <c r="F9330" s="189"/>
    </row>
    <row r="9331" spans="3:6" s="66" customFormat="1" x14ac:dyDescent="0.25">
      <c r="C9331" s="189"/>
      <c r="D9331" s="189"/>
      <c r="E9331" s="189"/>
      <c r="F9331" s="189"/>
    </row>
    <row r="9332" spans="3:6" s="66" customFormat="1" x14ac:dyDescent="0.25">
      <c r="C9332" s="189"/>
      <c r="D9332" s="189"/>
      <c r="E9332" s="189"/>
      <c r="F9332" s="189"/>
    </row>
    <row r="9333" spans="3:6" s="66" customFormat="1" x14ac:dyDescent="0.25">
      <c r="C9333" s="189"/>
      <c r="D9333" s="189"/>
      <c r="E9333" s="189"/>
      <c r="F9333" s="189"/>
    </row>
    <row r="9334" spans="3:6" s="66" customFormat="1" x14ac:dyDescent="0.25">
      <c r="C9334" s="189"/>
      <c r="D9334" s="189"/>
      <c r="E9334" s="189"/>
      <c r="F9334" s="189"/>
    </row>
    <row r="9335" spans="3:6" s="66" customFormat="1" x14ac:dyDescent="0.25">
      <c r="C9335" s="189"/>
      <c r="D9335" s="189"/>
      <c r="E9335" s="189"/>
      <c r="F9335" s="189"/>
    </row>
    <row r="9336" spans="3:6" s="66" customFormat="1" x14ac:dyDescent="0.25">
      <c r="C9336" s="189"/>
      <c r="D9336" s="189"/>
      <c r="E9336" s="189"/>
      <c r="F9336" s="189"/>
    </row>
    <row r="9337" spans="3:6" s="66" customFormat="1" x14ac:dyDescent="0.25">
      <c r="C9337" s="189"/>
      <c r="D9337" s="189"/>
      <c r="E9337" s="189"/>
      <c r="F9337" s="189"/>
    </row>
    <row r="9338" spans="3:6" s="66" customFormat="1" x14ac:dyDescent="0.25">
      <c r="C9338" s="189"/>
      <c r="D9338" s="189"/>
      <c r="E9338" s="189"/>
      <c r="F9338" s="189"/>
    </row>
    <row r="9339" spans="3:6" s="66" customFormat="1" x14ac:dyDescent="0.25">
      <c r="C9339" s="189"/>
      <c r="D9339" s="189"/>
      <c r="E9339" s="189"/>
      <c r="F9339" s="189"/>
    </row>
    <row r="9340" spans="3:6" s="66" customFormat="1" x14ac:dyDescent="0.25">
      <c r="C9340" s="189"/>
      <c r="D9340" s="189"/>
      <c r="E9340" s="189"/>
      <c r="F9340" s="189"/>
    </row>
    <row r="9341" spans="3:6" s="66" customFormat="1" x14ac:dyDescent="0.25">
      <c r="C9341" s="189"/>
      <c r="D9341" s="189"/>
      <c r="E9341" s="189"/>
      <c r="F9341" s="189"/>
    </row>
    <row r="9342" spans="3:6" s="66" customFormat="1" x14ac:dyDescent="0.25">
      <c r="C9342" s="189"/>
      <c r="D9342" s="189"/>
      <c r="E9342" s="189"/>
      <c r="F9342" s="189"/>
    </row>
    <row r="9343" spans="3:6" s="66" customFormat="1" x14ac:dyDescent="0.25">
      <c r="C9343" s="189"/>
      <c r="D9343" s="189"/>
      <c r="E9343" s="189"/>
      <c r="F9343" s="189"/>
    </row>
    <row r="9344" spans="3:6" s="66" customFormat="1" x14ac:dyDescent="0.25">
      <c r="C9344" s="189"/>
      <c r="D9344" s="189"/>
      <c r="E9344" s="189"/>
      <c r="F9344" s="189"/>
    </row>
    <row r="9345" spans="3:6" s="66" customFormat="1" x14ac:dyDescent="0.25">
      <c r="C9345" s="189"/>
      <c r="D9345" s="189"/>
      <c r="E9345" s="189"/>
      <c r="F9345" s="189"/>
    </row>
    <row r="9346" spans="3:6" s="66" customFormat="1" x14ac:dyDescent="0.25">
      <c r="C9346" s="189"/>
      <c r="D9346" s="189"/>
      <c r="E9346" s="189"/>
      <c r="F9346" s="189"/>
    </row>
    <row r="9347" spans="3:6" s="66" customFormat="1" x14ac:dyDescent="0.25">
      <c r="C9347" s="189"/>
      <c r="D9347" s="189"/>
      <c r="E9347" s="189"/>
      <c r="F9347" s="189"/>
    </row>
    <row r="9348" spans="3:6" s="66" customFormat="1" x14ac:dyDescent="0.25">
      <c r="C9348" s="189"/>
      <c r="D9348" s="189"/>
      <c r="E9348" s="189"/>
      <c r="F9348" s="189"/>
    </row>
    <row r="9349" spans="3:6" s="66" customFormat="1" x14ac:dyDescent="0.25">
      <c r="C9349" s="189"/>
      <c r="D9349" s="189"/>
      <c r="E9349" s="189"/>
      <c r="F9349" s="189"/>
    </row>
    <row r="9350" spans="3:6" s="66" customFormat="1" x14ac:dyDescent="0.25">
      <c r="C9350" s="189"/>
      <c r="D9350" s="189"/>
      <c r="E9350" s="189"/>
      <c r="F9350" s="189"/>
    </row>
    <row r="9351" spans="3:6" s="66" customFormat="1" x14ac:dyDescent="0.25">
      <c r="C9351" s="189"/>
      <c r="D9351" s="189"/>
      <c r="E9351" s="189"/>
      <c r="F9351" s="189"/>
    </row>
    <row r="9352" spans="3:6" s="66" customFormat="1" x14ac:dyDescent="0.25">
      <c r="C9352" s="189"/>
      <c r="D9352" s="189"/>
      <c r="E9352" s="189"/>
      <c r="F9352" s="189"/>
    </row>
    <row r="9353" spans="3:6" s="66" customFormat="1" x14ac:dyDescent="0.25">
      <c r="C9353" s="189"/>
      <c r="D9353" s="189"/>
      <c r="E9353" s="189"/>
      <c r="F9353" s="189"/>
    </row>
    <row r="9354" spans="3:6" s="66" customFormat="1" x14ac:dyDescent="0.25">
      <c r="C9354" s="189"/>
      <c r="D9354" s="189"/>
      <c r="E9354" s="189"/>
      <c r="F9354" s="189"/>
    </row>
    <row r="9355" spans="3:6" s="66" customFormat="1" x14ac:dyDescent="0.25">
      <c r="C9355" s="189"/>
      <c r="D9355" s="189"/>
      <c r="E9355" s="189"/>
      <c r="F9355" s="189"/>
    </row>
    <row r="9356" spans="3:6" s="66" customFormat="1" x14ac:dyDescent="0.25">
      <c r="C9356" s="189"/>
      <c r="D9356" s="189"/>
      <c r="E9356" s="189"/>
      <c r="F9356" s="189"/>
    </row>
    <row r="9357" spans="3:6" s="66" customFormat="1" x14ac:dyDescent="0.25">
      <c r="C9357" s="189"/>
      <c r="D9357" s="189"/>
      <c r="E9357" s="189"/>
      <c r="F9357" s="189"/>
    </row>
    <row r="9358" spans="3:6" s="66" customFormat="1" x14ac:dyDescent="0.25">
      <c r="C9358" s="189"/>
      <c r="D9358" s="189"/>
      <c r="E9358" s="189"/>
      <c r="F9358" s="189"/>
    </row>
    <row r="9359" spans="3:6" s="66" customFormat="1" x14ac:dyDescent="0.25">
      <c r="C9359" s="189"/>
      <c r="D9359" s="189"/>
      <c r="E9359" s="189"/>
      <c r="F9359" s="189"/>
    </row>
    <row r="9360" spans="3:6" s="66" customFormat="1" x14ac:dyDescent="0.25">
      <c r="C9360" s="189"/>
      <c r="D9360" s="189"/>
      <c r="E9360" s="189"/>
      <c r="F9360" s="189"/>
    </row>
    <row r="9361" spans="3:6" s="66" customFormat="1" x14ac:dyDescent="0.25">
      <c r="C9361" s="189"/>
      <c r="D9361" s="189"/>
      <c r="E9361" s="189"/>
      <c r="F9361" s="189"/>
    </row>
    <row r="9362" spans="3:6" s="66" customFormat="1" x14ac:dyDescent="0.25">
      <c r="C9362" s="189"/>
      <c r="D9362" s="189"/>
      <c r="E9362" s="189"/>
      <c r="F9362" s="189"/>
    </row>
    <row r="9363" spans="3:6" s="66" customFormat="1" x14ac:dyDescent="0.25">
      <c r="C9363" s="189"/>
      <c r="D9363" s="189"/>
      <c r="E9363" s="189"/>
      <c r="F9363" s="189"/>
    </row>
    <row r="9364" spans="3:6" s="66" customFormat="1" x14ac:dyDescent="0.25">
      <c r="C9364" s="189"/>
      <c r="D9364" s="189"/>
      <c r="E9364" s="189"/>
      <c r="F9364" s="189"/>
    </row>
    <row r="9365" spans="3:6" s="66" customFormat="1" x14ac:dyDescent="0.25">
      <c r="C9365" s="189"/>
      <c r="D9365" s="189"/>
      <c r="E9365" s="189"/>
      <c r="F9365" s="189"/>
    </row>
    <row r="9366" spans="3:6" s="66" customFormat="1" x14ac:dyDescent="0.25">
      <c r="C9366" s="189"/>
      <c r="D9366" s="189"/>
      <c r="E9366" s="189"/>
      <c r="F9366" s="189"/>
    </row>
    <row r="9367" spans="3:6" s="66" customFormat="1" x14ac:dyDescent="0.25">
      <c r="C9367" s="189"/>
      <c r="D9367" s="189"/>
      <c r="E9367" s="189"/>
      <c r="F9367" s="189"/>
    </row>
    <row r="9368" spans="3:6" s="66" customFormat="1" x14ac:dyDescent="0.25">
      <c r="C9368" s="189"/>
      <c r="D9368" s="189"/>
      <c r="E9368" s="189"/>
      <c r="F9368" s="189"/>
    </row>
    <row r="9369" spans="3:6" s="66" customFormat="1" x14ac:dyDescent="0.25">
      <c r="C9369" s="189"/>
      <c r="D9369" s="189"/>
      <c r="E9369" s="189"/>
      <c r="F9369" s="189"/>
    </row>
    <row r="9370" spans="3:6" s="66" customFormat="1" x14ac:dyDescent="0.25">
      <c r="C9370" s="189"/>
      <c r="D9370" s="189"/>
      <c r="E9370" s="189"/>
      <c r="F9370" s="189"/>
    </row>
    <row r="9371" spans="3:6" s="66" customFormat="1" x14ac:dyDescent="0.25">
      <c r="C9371" s="189"/>
      <c r="D9371" s="189"/>
      <c r="E9371" s="189"/>
      <c r="F9371" s="189"/>
    </row>
    <row r="9372" spans="3:6" s="66" customFormat="1" x14ac:dyDescent="0.25">
      <c r="C9372" s="189"/>
      <c r="D9372" s="189"/>
      <c r="E9372" s="189"/>
      <c r="F9372" s="189"/>
    </row>
    <row r="9373" spans="3:6" s="66" customFormat="1" x14ac:dyDescent="0.25">
      <c r="C9373" s="189"/>
      <c r="D9373" s="189"/>
      <c r="E9373" s="189"/>
      <c r="F9373" s="189"/>
    </row>
    <row r="9374" spans="3:6" s="66" customFormat="1" x14ac:dyDescent="0.25">
      <c r="C9374" s="189"/>
      <c r="D9374" s="189"/>
      <c r="E9374" s="189"/>
      <c r="F9374" s="189"/>
    </row>
    <row r="9375" spans="3:6" s="66" customFormat="1" x14ac:dyDescent="0.25">
      <c r="C9375" s="189"/>
      <c r="D9375" s="189"/>
      <c r="E9375" s="189"/>
      <c r="F9375" s="189"/>
    </row>
    <row r="9376" spans="3:6" s="66" customFormat="1" x14ac:dyDescent="0.25">
      <c r="C9376" s="189"/>
      <c r="D9376" s="189"/>
      <c r="E9376" s="189"/>
      <c r="F9376" s="189"/>
    </row>
    <row r="9377" spans="3:6" s="66" customFormat="1" x14ac:dyDescent="0.25">
      <c r="C9377" s="189"/>
      <c r="D9377" s="189"/>
      <c r="E9377" s="189"/>
      <c r="F9377" s="189"/>
    </row>
    <row r="9378" spans="3:6" s="66" customFormat="1" x14ac:dyDescent="0.25">
      <c r="C9378" s="189"/>
      <c r="D9378" s="189"/>
      <c r="E9378" s="189"/>
      <c r="F9378" s="189"/>
    </row>
    <row r="9379" spans="3:6" s="66" customFormat="1" x14ac:dyDescent="0.25">
      <c r="C9379" s="189"/>
      <c r="D9379" s="189"/>
      <c r="E9379" s="189"/>
      <c r="F9379" s="189"/>
    </row>
    <row r="9380" spans="3:6" s="66" customFormat="1" x14ac:dyDescent="0.25">
      <c r="C9380" s="189"/>
      <c r="D9380" s="189"/>
      <c r="E9380" s="189"/>
      <c r="F9380" s="189"/>
    </row>
    <row r="9381" spans="3:6" s="66" customFormat="1" x14ac:dyDescent="0.25">
      <c r="C9381" s="189"/>
      <c r="D9381" s="189"/>
      <c r="E9381" s="189"/>
      <c r="F9381" s="189"/>
    </row>
    <row r="9382" spans="3:6" s="66" customFormat="1" x14ac:dyDescent="0.25">
      <c r="C9382" s="189"/>
      <c r="D9382" s="189"/>
      <c r="E9382" s="189"/>
      <c r="F9382" s="189"/>
    </row>
    <row r="9383" spans="3:6" s="66" customFormat="1" x14ac:dyDescent="0.25">
      <c r="C9383" s="189"/>
      <c r="D9383" s="189"/>
      <c r="E9383" s="189"/>
      <c r="F9383" s="189"/>
    </row>
    <row r="9384" spans="3:6" s="66" customFormat="1" x14ac:dyDescent="0.25">
      <c r="C9384" s="189"/>
      <c r="D9384" s="189"/>
      <c r="E9384" s="189"/>
      <c r="F9384" s="189"/>
    </row>
    <row r="9385" spans="3:6" s="66" customFormat="1" x14ac:dyDescent="0.25">
      <c r="C9385" s="189"/>
      <c r="D9385" s="189"/>
      <c r="E9385" s="189"/>
      <c r="F9385" s="189"/>
    </row>
    <row r="9386" spans="3:6" s="66" customFormat="1" x14ac:dyDescent="0.25">
      <c r="C9386" s="189"/>
      <c r="D9386" s="189"/>
      <c r="E9386" s="189"/>
      <c r="F9386" s="189"/>
    </row>
    <row r="9387" spans="3:6" s="66" customFormat="1" x14ac:dyDescent="0.25">
      <c r="C9387" s="189"/>
      <c r="D9387" s="189"/>
      <c r="E9387" s="189"/>
      <c r="F9387" s="189"/>
    </row>
    <row r="9388" spans="3:6" s="66" customFormat="1" x14ac:dyDescent="0.25">
      <c r="C9388" s="189"/>
      <c r="D9388" s="189"/>
      <c r="E9388" s="189"/>
      <c r="F9388" s="189"/>
    </row>
    <row r="9389" spans="3:6" s="66" customFormat="1" x14ac:dyDescent="0.25">
      <c r="C9389" s="189"/>
      <c r="D9389" s="189"/>
      <c r="E9389" s="189"/>
      <c r="F9389" s="189"/>
    </row>
    <row r="9390" spans="3:6" s="66" customFormat="1" x14ac:dyDescent="0.25">
      <c r="C9390" s="189"/>
      <c r="D9390" s="189"/>
      <c r="E9390" s="189"/>
      <c r="F9390" s="189"/>
    </row>
    <row r="9391" spans="3:6" s="66" customFormat="1" x14ac:dyDescent="0.25">
      <c r="C9391" s="189"/>
      <c r="D9391" s="189"/>
      <c r="E9391" s="189"/>
      <c r="F9391" s="189"/>
    </row>
    <row r="9392" spans="3:6" s="66" customFormat="1" x14ac:dyDescent="0.25">
      <c r="C9392" s="189"/>
      <c r="D9392" s="189"/>
      <c r="E9392" s="189"/>
      <c r="F9392" s="189"/>
    </row>
    <row r="9393" spans="3:6" s="66" customFormat="1" x14ac:dyDescent="0.25">
      <c r="C9393" s="189"/>
      <c r="D9393" s="189"/>
      <c r="E9393" s="189"/>
      <c r="F9393" s="189"/>
    </row>
    <row r="9394" spans="3:6" s="66" customFormat="1" x14ac:dyDescent="0.25">
      <c r="C9394" s="189"/>
      <c r="D9394" s="189"/>
      <c r="E9394" s="189"/>
      <c r="F9394" s="189"/>
    </row>
    <row r="9395" spans="3:6" s="66" customFormat="1" x14ac:dyDescent="0.25">
      <c r="C9395" s="189"/>
      <c r="D9395" s="189"/>
      <c r="E9395" s="189"/>
      <c r="F9395" s="189"/>
    </row>
    <row r="9396" spans="3:6" s="66" customFormat="1" x14ac:dyDescent="0.25">
      <c r="C9396" s="189"/>
      <c r="D9396" s="189"/>
      <c r="E9396" s="189"/>
      <c r="F9396" s="189"/>
    </row>
    <row r="9397" spans="3:6" s="66" customFormat="1" x14ac:dyDescent="0.25">
      <c r="C9397" s="189"/>
      <c r="D9397" s="189"/>
      <c r="E9397" s="189"/>
      <c r="F9397" s="189"/>
    </row>
    <row r="9398" spans="3:6" s="66" customFormat="1" x14ac:dyDescent="0.25">
      <c r="C9398" s="189"/>
      <c r="D9398" s="189"/>
      <c r="E9398" s="189"/>
      <c r="F9398" s="189"/>
    </row>
    <row r="9399" spans="3:6" s="66" customFormat="1" x14ac:dyDescent="0.25">
      <c r="C9399" s="189"/>
      <c r="D9399" s="189"/>
      <c r="E9399" s="189"/>
      <c r="F9399" s="189"/>
    </row>
    <row r="9400" spans="3:6" s="66" customFormat="1" x14ac:dyDescent="0.25">
      <c r="C9400" s="189"/>
      <c r="D9400" s="189"/>
      <c r="E9400" s="189"/>
      <c r="F9400" s="189"/>
    </row>
    <row r="9401" spans="3:6" s="66" customFormat="1" x14ac:dyDescent="0.25">
      <c r="C9401" s="189"/>
      <c r="D9401" s="189"/>
      <c r="E9401" s="189"/>
      <c r="F9401" s="189"/>
    </row>
    <row r="9402" spans="3:6" s="66" customFormat="1" x14ac:dyDescent="0.25">
      <c r="C9402" s="189"/>
      <c r="D9402" s="189"/>
      <c r="E9402" s="189"/>
      <c r="F9402" s="189"/>
    </row>
    <row r="9403" spans="3:6" s="66" customFormat="1" x14ac:dyDescent="0.25">
      <c r="C9403" s="189"/>
      <c r="D9403" s="189"/>
      <c r="E9403" s="189"/>
      <c r="F9403" s="189"/>
    </row>
    <row r="9404" spans="3:6" s="66" customFormat="1" x14ac:dyDescent="0.25">
      <c r="C9404" s="189"/>
      <c r="D9404" s="189"/>
      <c r="E9404" s="189"/>
      <c r="F9404" s="189"/>
    </row>
    <row r="9405" spans="3:6" s="66" customFormat="1" x14ac:dyDescent="0.25">
      <c r="C9405" s="189"/>
      <c r="D9405" s="189"/>
      <c r="E9405" s="189"/>
      <c r="F9405" s="189"/>
    </row>
    <row r="9406" spans="3:6" s="66" customFormat="1" x14ac:dyDescent="0.25">
      <c r="C9406" s="189"/>
      <c r="D9406" s="189"/>
      <c r="E9406" s="189"/>
      <c r="F9406" s="189"/>
    </row>
    <row r="9407" spans="3:6" s="66" customFormat="1" x14ac:dyDescent="0.25">
      <c r="C9407" s="189"/>
      <c r="D9407" s="189"/>
      <c r="E9407" s="189"/>
      <c r="F9407" s="189"/>
    </row>
    <row r="9408" spans="3:6" s="66" customFormat="1" x14ac:dyDescent="0.25">
      <c r="C9408" s="189"/>
      <c r="D9408" s="189"/>
      <c r="E9408" s="189"/>
      <c r="F9408" s="189"/>
    </row>
    <row r="9409" spans="3:6" s="66" customFormat="1" x14ac:dyDescent="0.25">
      <c r="C9409" s="189"/>
      <c r="D9409" s="189"/>
      <c r="E9409" s="189"/>
      <c r="F9409" s="189"/>
    </row>
    <row r="9410" spans="3:6" s="66" customFormat="1" x14ac:dyDescent="0.25">
      <c r="C9410" s="189"/>
      <c r="D9410" s="189"/>
      <c r="E9410" s="189"/>
      <c r="F9410" s="189"/>
    </row>
    <row r="9411" spans="3:6" s="66" customFormat="1" x14ac:dyDescent="0.25">
      <c r="C9411" s="189"/>
      <c r="D9411" s="189"/>
      <c r="E9411" s="189"/>
      <c r="F9411" s="189"/>
    </row>
    <row r="9412" spans="3:6" s="66" customFormat="1" x14ac:dyDescent="0.25">
      <c r="C9412" s="189"/>
      <c r="D9412" s="189"/>
      <c r="E9412" s="189"/>
      <c r="F9412" s="189"/>
    </row>
    <row r="9413" spans="3:6" s="66" customFormat="1" x14ac:dyDescent="0.25">
      <c r="C9413" s="189"/>
      <c r="D9413" s="189"/>
      <c r="E9413" s="189"/>
      <c r="F9413" s="189"/>
    </row>
    <row r="9414" spans="3:6" s="66" customFormat="1" x14ac:dyDescent="0.25">
      <c r="C9414" s="189"/>
      <c r="D9414" s="189"/>
      <c r="E9414" s="189"/>
      <c r="F9414" s="189"/>
    </row>
    <row r="9415" spans="3:6" s="66" customFormat="1" x14ac:dyDescent="0.25">
      <c r="C9415" s="189"/>
      <c r="D9415" s="189"/>
      <c r="E9415" s="189"/>
      <c r="F9415" s="189"/>
    </row>
    <row r="9416" spans="3:6" s="66" customFormat="1" x14ac:dyDescent="0.25">
      <c r="C9416" s="189"/>
      <c r="D9416" s="189"/>
      <c r="E9416" s="189"/>
      <c r="F9416" s="189"/>
    </row>
    <row r="9417" spans="3:6" s="66" customFormat="1" x14ac:dyDescent="0.25">
      <c r="C9417" s="189"/>
      <c r="D9417" s="189"/>
      <c r="E9417" s="189"/>
      <c r="F9417" s="189"/>
    </row>
    <row r="9418" spans="3:6" s="66" customFormat="1" x14ac:dyDescent="0.25">
      <c r="C9418" s="189"/>
      <c r="D9418" s="189"/>
      <c r="E9418" s="189"/>
      <c r="F9418" s="189"/>
    </row>
    <row r="9419" spans="3:6" s="66" customFormat="1" x14ac:dyDescent="0.25">
      <c r="C9419" s="189"/>
      <c r="D9419" s="189"/>
      <c r="E9419" s="189"/>
      <c r="F9419" s="189"/>
    </row>
    <row r="9420" spans="3:6" s="66" customFormat="1" x14ac:dyDescent="0.25">
      <c r="C9420" s="189"/>
      <c r="D9420" s="189"/>
      <c r="E9420" s="189"/>
      <c r="F9420" s="189"/>
    </row>
    <row r="9421" spans="3:6" s="66" customFormat="1" x14ac:dyDescent="0.25">
      <c r="C9421" s="189"/>
      <c r="D9421" s="189"/>
      <c r="E9421" s="189"/>
      <c r="F9421" s="189"/>
    </row>
    <row r="9422" spans="3:6" s="66" customFormat="1" x14ac:dyDescent="0.25">
      <c r="C9422" s="189"/>
      <c r="D9422" s="189"/>
      <c r="E9422" s="189"/>
      <c r="F9422" s="189"/>
    </row>
    <row r="9423" spans="3:6" s="66" customFormat="1" x14ac:dyDescent="0.25">
      <c r="C9423" s="189"/>
      <c r="D9423" s="189"/>
      <c r="E9423" s="189"/>
      <c r="F9423" s="189"/>
    </row>
    <row r="9424" spans="3:6" s="66" customFormat="1" x14ac:dyDescent="0.25">
      <c r="C9424" s="189"/>
      <c r="D9424" s="189"/>
      <c r="E9424" s="189"/>
      <c r="F9424" s="189"/>
    </row>
    <row r="9425" spans="3:6" s="66" customFormat="1" x14ac:dyDescent="0.25">
      <c r="C9425" s="189"/>
      <c r="D9425" s="189"/>
      <c r="E9425" s="189"/>
      <c r="F9425" s="189"/>
    </row>
    <row r="9426" spans="3:6" s="66" customFormat="1" x14ac:dyDescent="0.25">
      <c r="C9426" s="189"/>
      <c r="D9426" s="189"/>
      <c r="E9426" s="189"/>
      <c r="F9426" s="189"/>
    </row>
    <row r="9427" spans="3:6" s="66" customFormat="1" x14ac:dyDescent="0.25">
      <c r="C9427" s="189"/>
      <c r="D9427" s="189"/>
      <c r="E9427" s="189"/>
      <c r="F9427" s="189"/>
    </row>
    <row r="9428" spans="3:6" s="66" customFormat="1" x14ac:dyDescent="0.25">
      <c r="C9428" s="189"/>
      <c r="D9428" s="189"/>
      <c r="E9428" s="189"/>
      <c r="F9428" s="189"/>
    </row>
    <row r="9429" spans="3:6" s="66" customFormat="1" x14ac:dyDescent="0.25">
      <c r="C9429" s="189"/>
      <c r="D9429" s="189"/>
      <c r="E9429" s="189"/>
      <c r="F9429" s="189"/>
    </row>
    <row r="9430" spans="3:6" s="66" customFormat="1" x14ac:dyDescent="0.25">
      <c r="C9430" s="189"/>
      <c r="D9430" s="189"/>
      <c r="E9430" s="189"/>
      <c r="F9430" s="189"/>
    </row>
    <row r="9431" spans="3:6" s="66" customFormat="1" x14ac:dyDescent="0.25">
      <c r="C9431" s="189"/>
      <c r="D9431" s="189"/>
      <c r="E9431" s="189"/>
      <c r="F9431" s="189"/>
    </row>
    <row r="9432" spans="3:6" s="66" customFormat="1" x14ac:dyDescent="0.25">
      <c r="C9432" s="189"/>
      <c r="D9432" s="189"/>
      <c r="E9432" s="189"/>
      <c r="F9432" s="189"/>
    </row>
    <row r="9433" spans="3:6" s="66" customFormat="1" x14ac:dyDescent="0.25">
      <c r="C9433" s="189"/>
      <c r="D9433" s="189"/>
      <c r="E9433" s="189"/>
      <c r="F9433" s="189"/>
    </row>
    <row r="9434" spans="3:6" s="66" customFormat="1" x14ac:dyDescent="0.25">
      <c r="C9434" s="189"/>
      <c r="D9434" s="189"/>
      <c r="E9434" s="189"/>
      <c r="F9434" s="189"/>
    </row>
    <row r="9435" spans="3:6" s="66" customFormat="1" x14ac:dyDescent="0.25">
      <c r="C9435" s="189"/>
      <c r="D9435" s="189"/>
      <c r="E9435" s="189"/>
      <c r="F9435" s="189"/>
    </row>
    <row r="9436" spans="3:6" s="66" customFormat="1" x14ac:dyDescent="0.25">
      <c r="C9436" s="189"/>
      <c r="D9436" s="189"/>
      <c r="E9436" s="189"/>
      <c r="F9436" s="189"/>
    </row>
    <row r="9437" spans="3:6" s="66" customFormat="1" x14ac:dyDescent="0.25">
      <c r="C9437" s="189"/>
      <c r="D9437" s="189"/>
      <c r="E9437" s="189"/>
      <c r="F9437" s="189"/>
    </row>
    <row r="9438" spans="3:6" s="66" customFormat="1" x14ac:dyDescent="0.25">
      <c r="C9438" s="189"/>
      <c r="D9438" s="189"/>
      <c r="E9438" s="189"/>
      <c r="F9438" s="189"/>
    </row>
    <row r="9439" spans="3:6" s="66" customFormat="1" x14ac:dyDescent="0.25">
      <c r="C9439" s="189"/>
      <c r="D9439" s="189"/>
      <c r="E9439" s="189"/>
      <c r="F9439" s="189"/>
    </row>
    <row r="9440" spans="3:6" s="66" customFormat="1" x14ac:dyDescent="0.25">
      <c r="C9440" s="189"/>
      <c r="D9440" s="189"/>
      <c r="E9440" s="189"/>
      <c r="F9440" s="189"/>
    </row>
    <row r="9441" spans="3:6" s="66" customFormat="1" x14ac:dyDescent="0.25">
      <c r="C9441" s="189"/>
      <c r="D9441" s="189"/>
      <c r="E9441" s="189"/>
      <c r="F9441" s="189"/>
    </row>
    <row r="9442" spans="3:6" s="66" customFormat="1" x14ac:dyDescent="0.25">
      <c r="C9442" s="189"/>
      <c r="D9442" s="189"/>
      <c r="E9442" s="189"/>
      <c r="F9442" s="189"/>
    </row>
    <row r="9443" spans="3:6" s="66" customFormat="1" x14ac:dyDescent="0.25">
      <c r="C9443" s="189"/>
      <c r="D9443" s="189"/>
      <c r="E9443" s="189"/>
      <c r="F9443" s="189"/>
    </row>
    <row r="9444" spans="3:6" s="66" customFormat="1" x14ac:dyDescent="0.25">
      <c r="C9444" s="189"/>
      <c r="D9444" s="189"/>
      <c r="E9444" s="189"/>
      <c r="F9444" s="189"/>
    </row>
    <row r="9445" spans="3:6" s="66" customFormat="1" x14ac:dyDescent="0.25">
      <c r="C9445" s="189"/>
      <c r="D9445" s="189"/>
      <c r="E9445" s="189"/>
      <c r="F9445" s="189"/>
    </row>
    <row r="9446" spans="3:6" s="66" customFormat="1" x14ac:dyDescent="0.25">
      <c r="C9446" s="189"/>
      <c r="D9446" s="189"/>
      <c r="E9446" s="189"/>
      <c r="F9446" s="189"/>
    </row>
    <row r="9447" spans="3:6" s="66" customFormat="1" x14ac:dyDescent="0.25">
      <c r="C9447" s="189"/>
      <c r="D9447" s="189"/>
      <c r="E9447" s="189"/>
      <c r="F9447" s="189"/>
    </row>
    <row r="9448" spans="3:6" s="66" customFormat="1" x14ac:dyDescent="0.25">
      <c r="C9448" s="189"/>
      <c r="D9448" s="189"/>
      <c r="E9448" s="189"/>
      <c r="F9448" s="189"/>
    </row>
    <row r="9449" spans="3:6" s="66" customFormat="1" x14ac:dyDescent="0.25">
      <c r="C9449" s="189"/>
      <c r="D9449" s="189"/>
      <c r="E9449" s="189"/>
      <c r="F9449" s="189"/>
    </row>
    <row r="9450" spans="3:6" s="66" customFormat="1" x14ac:dyDescent="0.25">
      <c r="C9450" s="189"/>
      <c r="D9450" s="189"/>
      <c r="E9450" s="189"/>
      <c r="F9450" s="189"/>
    </row>
    <row r="9451" spans="3:6" s="66" customFormat="1" x14ac:dyDescent="0.25">
      <c r="C9451" s="189"/>
      <c r="D9451" s="189"/>
      <c r="E9451" s="189"/>
      <c r="F9451" s="189"/>
    </row>
    <row r="9452" spans="3:6" s="66" customFormat="1" x14ac:dyDescent="0.25">
      <c r="C9452" s="189"/>
      <c r="D9452" s="189"/>
      <c r="E9452" s="189"/>
      <c r="F9452" s="189"/>
    </row>
    <row r="9453" spans="3:6" s="66" customFormat="1" x14ac:dyDescent="0.25">
      <c r="C9453" s="189"/>
      <c r="D9453" s="189"/>
      <c r="E9453" s="189"/>
      <c r="F9453" s="189"/>
    </row>
    <row r="9454" spans="3:6" s="66" customFormat="1" x14ac:dyDescent="0.25">
      <c r="C9454" s="189"/>
      <c r="D9454" s="189"/>
      <c r="E9454" s="189"/>
      <c r="F9454" s="189"/>
    </row>
    <row r="9455" spans="3:6" s="66" customFormat="1" x14ac:dyDescent="0.25">
      <c r="C9455" s="189"/>
      <c r="D9455" s="189"/>
      <c r="E9455" s="189"/>
      <c r="F9455" s="189"/>
    </row>
    <row r="9456" spans="3:6" s="66" customFormat="1" x14ac:dyDescent="0.25">
      <c r="C9456" s="189"/>
      <c r="D9456" s="189"/>
      <c r="E9456" s="189"/>
      <c r="F9456" s="189"/>
    </row>
    <row r="9457" spans="3:6" s="66" customFormat="1" x14ac:dyDescent="0.25">
      <c r="C9457" s="189"/>
      <c r="D9457" s="189"/>
      <c r="E9457" s="189"/>
      <c r="F9457" s="189"/>
    </row>
    <row r="9458" spans="3:6" s="66" customFormat="1" x14ac:dyDescent="0.25">
      <c r="C9458" s="189"/>
      <c r="D9458" s="189"/>
      <c r="E9458" s="189"/>
      <c r="F9458" s="189"/>
    </row>
    <row r="9459" spans="3:6" s="66" customFormat="1" x14ac:dyDescent="0.25">
      <c r="C9459" s="189"/>
      <c r="D9459" s="189"/>
      <c r="E9459" s="189"/>
      <c r="F9459" s="189"/>
    </row>
    <row r="9460" spans="3:6" s="66" customFormat="1" x14ac:dyDescent="0.25">
      <c r="C9460" s="189"/>
      <c r="D9460" s="189"/>
      <c r="E9460" s="189"/>
      <c r="F9460" s="189"/>
    </row>
    <row r="9461" spans="3:6" s="66" customFormat="1" x14ac:dyDescent="0.25">
      <c r="C9461" s="189"/>
      <c r="D9461" s="189"/>
      <c r="E9461" s="189"/>
      <c r="F9461" s="189"/>
    </row>
    <row r="9462" spans="3:6" s="66" customFormat="1" x14ac:dyDescent="0.25">
      <c r="C9462" s="189"/>
      <c r="D9462" s="189"/>
      <c r="E9462" s="189"/>
      <c r="F9462" s="189"/>
    </row>
    <row r="9463" spans="3:6" s="66" customFormat="1" x14ac:dyDescent="0.25">
      <c r="C9463" s="189"/>
      <c r="D9463" s="189"/>
      <c r="E9463" s="189"/>
      <c r="F9463" s="189"/>
    </row>
    <row r="9464" spans="3:6" s="66" customFormat="1" x14ac:dyDescent="0.25">
      <c r="C9464" s="189"/>
      <c r="D9464" s="189"/>
      <c r="E9464" s="189"/>
      <c r="F9464" s="189"/>
    </row>
    <row r="9465" spans="3:6" s="66" customFormat="1" x14ac:dyDescent="0.25">
      <c r="C9465" s="189"/>
      <c r="D9465" s="189"/>
      <c r="E9465" s="189"/>
      <c r="F9465" s="189"/>
    </row>
    <row r="9466" spans="3:6" s="66" customFormat="1" x14ac:dyDescent="0.25">
      <c r="C9466" s="189"/>
      <c r="D9466" s="189"/>
      <c r="E9466" s="189"/>
      <c r="F9466" s="189"/>
    </row>
    <row r="9467" spans="3:6" s="66" customFormat="1" x14ac:dyDescent="0.25">
      <c r="C9467" s="189"/>
      <c r="D9467" s="189"/>
      <c r="E9467" s="189"/>
      <c r="F9467" s="189"/>
    </row>
    <row r="9468" spans="3:6" s="66" customFormat="1" x14ac:dyDescent="0.25">
      <c r="C9468" s="189"/>
      <c r="D9468" s="189"/>
      <c r="E9468" s="189"/>
      <c r="F9468" s="189"/>
    </row>
    <row r="9469" spans="3:6" s="66" customFormat="1" x14ac:dyDescent="0.25">
      <c r="C9469" s="189"/>
      <c r="D9469" s="189"/>
      <c r="E9469" s="189"/>
      <c r="F9469" s="189"/>
    </row>
    <row r="9470" spans="3:6" s="66" customFormat="1" x14ac:dyDescent="0.25">
      <c r="C9470" s="189"/>
      <c r="D9470" s="189"/>
      <c r="E9470" s="189"/>
      <c r="F9470" s="189"/>
    </row>
    <row r="9471" spans="3:6" s="66" customFormat="1" x14ac:dyDescent="0.25">
      <c r="C9471" s="189"/>
      <c r="D9471" s="189"/>
      <c r="E9471" s="189"/>
      <c r="F9471" s="189"/>
    </row>
    <row r="9472" spans="3:6" s="66" customFormat="1" x14ac:dyDescent="0.25">
      <c r="C9472" s="189"/>
      <c r="D9472" s="189"/>
      <c r="E9472" s="189"/>
      <c r="F9472" s="189"/>
    </row>
    <row r="9473" spans="3:6" s="66" customFormat="1" x14ac:dyDescent="0.25">
      <c r="C9473" s="189"/>
      <c r="D9473" s="189"/>
      <c r="E9473" s="189"/>
      <c r="F9473" s="189"/>
    </row>
    <row r="9474" spans="3:6" s="66" customFormat="1" x14ac:dyDescent="0.25">
      <c r="C9474" s="189"/>
      <c r="D9474" s="189"/>
      <c r="E9474" s="189"/>
      <c r="F9474" s="189"/>
    </row>
    <row r="9475" spans="3:6" s="66" customFormat="1" x14ac:dyDescent="0.25">
      <c r="C9475" s="189"/>
      <c r="D9475" s="189"/>
      <c r="E9475" s="189"/>
      <c r="F9475" s="189"/>
    </row>
    <row r="9476" spans="3:6" s="66" customFormat="1" x14ac:dyDescent="0.25">
      <c r="C9476" s="189"/>
      <c r="D9476" s="189"/>
      <c r="E9476" s="189"/>
      <c r="F9476" s="189"/>
    </row>
    <row r="9477" spans="3:6" s="66" customFormat="1" x14ac:dyDescent="0.25">
      <c r="C9477" s="189"/>
      <c r="D9477" s="189"/>
      <c r="E9477" s="189"/>
      <c r="F9477" s="189"/>
    </row>
    <row r="9478" spans="3:6" s="66" customFormat="1" x14ac:dyDescent="0.25">
      <c r="C9478" s="189"/>
      <c r="D9478" s="189"/>
      <c r="E9478" s="189"/>
      <c r="F9478" s="189"/>
    </row>
    <row r="9479" spans="3:6" s="66" customFormat="1" x14ac:dyDescent="0.25">
      <c r="C9479" s="189"/>
      <c r="D9479" s="189"/>
      <c r="E9479" s="189"/>
      <c r="F9479" s="189"/>
    </row>
    <row r="9480" spans="3:6" s="66" customFormat="1" x14ac:dyDescent="0.25">
      <c r="C9480" s="189"/>
      <c r="D9480" s="189"/>
      <c r="E9480" s="189"/>
      <c r="F9480" s="189"/>
    </row>
    <row r="9481" spans="3:6" s="66" customFormat="1" x14ac:dyDescent="0.25">
      <c r="C9481" s="189"/>
      <c r="D9481" s="189"/>
      <c r="E9481" s="189"/>
      <c r="F9481" s="189"/>
    </row>
    <row r="9482" spans="3:6" s="66" customFormat="1" x14ac:dyDescent="0.25">
      <c r="C9482" s="189"/>
      <c r="D9482" s="189"/>
      <c r="E9482" s="189"/>
      <c r="F9482" s="189"/>
    </row>
    <row r="9483" spans="3:6" s="66" customFormat="1" x14ac:dyDescent="0.25">
      <c r="C9483" s="189"/>
      <c r="D9483" s="189"/>
      <c r="E9483" s="189"/>
      <c r="F9483" s="189"/>
    </row>
    <row r="9484" spans="3:6" s="66" customFormat="1" x14ac:dyDescent="0.25">
      <c r="C9484" s="189"/>
      <c r="D9484" s="189"/>
      <c r="E9484" s="189"/>
      <c r="F9484" s="189"/>
    </row>
    <row r="9485" spans="3:6" s="66" customFormat="1" x14ac:dyDescent="0.25">
      <c r="C9485" s="189"/>
      <c r="D9485" s="189"/>
      <c r="E9485" s="189"/>
      <c r="F9485" s="189"/>
    </row>
    <row r="9486" spans="3:6" s="66" customFormat="1" x14ac:dyDescent="0.25">
      <c r="C9486" s="189"/>
      <c r="D9486" s="189"/>
      <c r="E9486" s="189"/>
      <c r="F9486" s="189"/>
    </row>
    <row r="9487" spans="3:6" s="66" customFormat="1" x14ac:dyDescent="0.25">
      <c r="C9487" s="189"/>
      <c r="D9487" s="189"/>
      <c r="E9487" s="189"/>
      <c r="F9487" s="189"/>
    </row>
    <row r="9488" spans="3:6" s="66" customFormat="1" x14ac:dyDescent="0.25">
      <c r="C9488" s="189"/>
      <c r="D9488" s="189"/>
      <c r="E9488" s="189"/>
      <c r="F9488" s="189"/>
    </row>
    <row r="9489" spans="3:6" s="66" customFormat="1" x14ac:dyDescent="0.25">
      <c r="C9489" s="189"/>
      <c r="D9489" s="189"/>
      <c r="E9489" s="189"/>
      <c r="F9489" s="189"/>
    </row>
    <row r="9490" spans="3:6" s="66" customFormat="1" x14ac:dyDescent="0.25">
      <c r="C9490" s="189"/>
      <c r="D9490" s="189"/>
      <c r="E9490" s="189"/>
      <c r="F9490" s="189"/>
    </row>
    <row r="9491" spans="3:6" s="66" customFormat="1" x14ac:dyDescent="0.25">
      <c r="C9491" s="189"/>
      <c r="D9491" s="189"/>
      <c r="E9491" s="189"/>
      <c r="F9491" s="189"/>
    </row>
    <row r="9492" spans="3:6" s="66" customFormat="1" x14ac:dyDescent="0.25">
      <c r="C9492" s="189"/>
      <c r="D9492" s="189"/>
      <c r="E9492" s="189"/>
      <c r="F9492" s="189"/>
    </row>
    <row r="9493" spans="3:6" s="66" customFormat="1" x14ac:dyDescent="0.25">
      <c r="C9493" s="189"/>
      <c r="D9493" s="189"/>
      <c r="E9493" s="189"/>
      <c r="F9493" s="189"/>
    </row>
    <row r="9494" spans="3:6" s="66" customFormat="1" x14ac:dyDescent="0.25">
      <c r="C9494" s="189"/>
      <c r="D9494" s="189"/>
      <c r="E9494" s="189"/>
      <c r="F9494" s="189"/>
    </row>
    <row r="9495" spans="3:6" s="66" customFormat="1" x14ac:dyDescent="0.25">
      <c r="C9495" s="189"/>
      <c r="D9495" s="189"/>
      <c r="E9495" s="189"/>
      <c r="F9495" s="189"/>
    </row>
    <row r="9496" spans="3:6" s="66" customFormat="1" x14ac:dyDescent="0.25">
      <c r="C9496" s="189"/>
      <c r="D9496" s="189"/>
      <c r="E9496" s="189"/>
      <c r="F9496" s="189"/>
    </row>
    <row r="9497" spans="3:6" s="66" customFormat="1" x14ac:dyDescent="0.25">
      <c r="C9497" s="189"/>
      <c r="D9497" s="189"/>
      <c r="E9497" s="189"/>
      <c r="F9497" s="189"/>
    </row>
    <row r="9498" spans="3:6" s="66" customFormat="1" x14ac:dyDescent="0.25">
      <c r="C9498" s="189"/>
      <c r="D9498" s="189"/>
      <c r="E9498" s="189"/>
      <c r="F9498" s="189"/>
    </row>
    <row r="9499" spans="3:6" s="66" customFormat="1" x14ac:dyDescent="0.25">
      <c r="C9499" s="189"/>
      <c r="D9499" s="189"/>
      <c r="E9499" s="189"/>
      <c r="F9499" s="189"/>
    </row>
    <row r="9500" spans="3:6" s="66" customFormat="1" x14ac:dyDescent="0.25">
      <c r="C9500" s="189"/>
      <c r="D9500" s="189"/>
      <c r="E9500" s="189"/>
      <c r="F9500" s="189"/>
    </row>
    <row r="9501" spans="3:6" s="66" customFormat="1" x14ac:dyDescent="0.25">
      <c r="C9501" s="189"/>
      <c r="D9501" s="189"/>
      <c r="E9501" s="189"/>
      <c r="F9501" s="189"/>
    </row>
    <row r="9502" spans="3:6" s="66" customFormat="1" x14ac:dyDescent="0.25">
      <c r="C9502" s="189"/>
      <c r="D9502" s="189"/>
      <c r="E9502" s="189"/>
      <c r="F9502" s="189"/>
    </row>
    <row r="9503" spans="3:6" s="66" customFormat="1" x14ac:dyDescent="0.25">
      <c r="C9503" s="189"/>
      <c r="D9503" s="189"/>
      <c r="E9503" s="189"/>
      <c r="F9503" s="189"/>
    </row>
    <row r="9504" spans="3:6" s="66" customFormat="1" x14ac:dyDescent="0.25">
      <c r="C9504" s="189"/>
      <c r="D9504" s="189"/>
      <c r="E9504" s="189"/>
      <c r="F9504" s="189"/>
    </row>
    <row r="9505" spans="3:6" s="66" customFormat="1" x14ac:dyDescent="0.25">
      <c r="C9505" s="189"/>
      <c r="D9505" s="189"/>
      <c r="E9505" s="189"/>
      <c r="F9505" s="189"/>
    </row>
    <row r="9506" spans="3:6" s="66" customFormat="1" x14ac:dyDescent="0.25">
      <c r="C9506" s="189"/>
      <c r="D9506" s="189"/>
      <c r="E9506" s="189"/>
      <c r="F9506" s="189"/>
    </row>
    <row r="9507" spans="3:6" s="66" customFormat="1" x14ac:dyDescent="0.25">
      <c r="C9507" s="189"/>
      <c r="D9507" s="189"/>
      <c r="E9507" s="189"/>
      <c r="F9507" s="189"/>
    </row>
    <row r="9508" spans="3:6" s="66" customFormat="1" x14ac:dyDescent="0.25">
      <c r="C9508" s="189"/>
      <c r="D9508" s="189"/>
      <c r="E9508" s="189"/>
      <c r="F9508" s="189"/>
    </row>
    <row r="9509" spans="3:6" s="66" customFormat="1" x14ac:dyDescent="0.25">
      <c r="C9509" s="189"/>
      <c r="D9509" s="189"/>
      <c r="E9509" s="189"/>
      <c r="F9509" s="189"/>
    </row>
    <row r="9510" spans="3:6" s="66" customFormat="1" x14ac:dyDescent="0.25">
      <c r="C9510" s="189"/>
      <c r="D9510" s="189"/>
      <c r="E9510" s="189"/>
      <c r="F9510" s="189"/>
    </row>
    <row r="9511" spans="3:6" s="66" customFormat="1" x14ac:dyDescent="0.25">
      <c r="C9511" s="189"/>
      <c r="D9511" s="189"/>
      <c r="E9511" s="189"/>
      <c r="F9511" s="189"/>
    </row>
    <row r="9512" spans="3:6" s="66" customFormat="1" x14ac:dyDescent="0.25">
      <c r="C9512" s="189"/>
      <c r="D9512" s="189"/>
      <c r="E9512" s="189"/>
      <c r="F9512" s="189"/>
    </row>
    <row r="9513" spans="3:6" s="66" customFormat="1" x14ac:dyDescent="0.25">
      <c r="C9513" s="189"/>
      <c r="D9513" s="189"/>
      <c r="E9513" s="189"/>
      <c r="F9513" s="189"/>
    </row>
    <row r="9514" spans="3:6" s="66" customFormat="1" x14ac:dyDescent="0.25">
      <c r="C9514" s="189"/>
      <c r="D9514" s="189"/>
      <c r="E9514" s="189"/>
      <c r="F9514" s="189"/>
    </row>
    <row r="9515" spans="3:6" s="66" customFormat="1" x14ac:dyDescent="0.25">
      <c r="C9515" s="189"/>
      <c r="D9515" s="189"/>
      <c r="E9515" s="189"/>
      <c r="F9515" s="189"/>
    </row>
    <row r="9516" spans="3:6" s="66" customFormat="1" x14ac:dyDescent="0.25">
      <c r="C9516" s="189"/>
      <c r="D9516" s="189"/>
      <c r="E9516" s="189"/>
      <c r="F9516" s="189"/>
    </row>
    <row r="9517" spans="3:6" s="66" customFormat="1" x14ac:dyDescent="0.25">
      <c r="C9517" s="189"/>
      <c r="D9517" s="189"/>
      <c r="E9517" s="189"/>
      <c r="F9517" s="189"/>
    </row>
    <row r="9518" spans="3:6" s="66" customFormat="1" x14ac:dyDescent="0.25">
      <c r="C9518" s="189"/>
      <c r="D9518" s="189"/>
      <c r="E9518" s="189"/>
      <c r="F9518" s="189"/>
    </row>
    <row r="9519" spans="3:6" s="66" customFormat="1" x14ac:dyDescent="0.25">
      <c r="C9519" s="189"/>
      <c r="D9519" s="189"/>
      <c r="E9519" s="189"/>
      <c r="F9519" s="189"/>
    </row>
    <row r="9520" spans="3:6" s="66" customFormat="1" x14ac:dyDescent="0.25">
      <c r="C9520" s="189"/>
      <c r="D9520" s="189"/>
      <c r="E9520" s="189"/>
      <c r="F9520" s="189"/>
    </row>
    <row r="9521" spans="3:6" s="66" customFormat="1" x14ac:dyDescent="0.25">
      <c r="C9521" s="189"/>
      <c r="D9521" s="189"/>
      <c r="E9521" s="189"/>
      <c r="F9521" s="189"/>
    </row>
    <row r="9522" spans="3:6" s="66" customFormat="1" x14ac:dyDescent="0.25">
      <c r="C9522" s="189"/>
      <c r="D9522" s="189"/>
      <c r="E9522" s="189"/>
      <c r="F9522" s="189"/>
    </row>
    <row r="9523" spans="3:6" s="66" customFormat="1" x14ac:dyDescent="0.25">
      <c r="C9523" s="189"/>
      <c r="D9523" s="189"/>
      <c r="E9523" s="189"/>
      <c r="F9523" s="189"/>
    </row>
    <row r="9524" spans="3:6" s="66" customFormat="1" x14ac:dyDescent="0.25">
      <c r="C9524" s="189"/>
      <c r="D9524" s="189"/>
      <c r="E9524" s="189"/>
      <c r="F9524" s="189"/>
    </row>
    <row r="9525" spans="3:6" s="66" customFormat="1" x14ac:dyDescent="0.25">
      <c r="C9525" s="189"/>
      <c r="D9525" s="189"/>
      <c r="E9525" s="189"/>
      <c r="F9525" s="189"/>
    </row>
    <row r="9526" spans="3:6" s="66" customFormat="1" x14ac:dyDescent="0.25">
      <c r="C9526" s="189"/>
      <c r="D9526" s="189"/>
      <c r="E9526" s="189"/>
      <c r="F9526" s="189"/>
    </row>
    <row r="9527" spans="3:6" s="66" customFormat="1" x14ac:dyDescent="0.25">
      <c r="C9527" s="189"/>
      <c r="D9527" s="189"/>
      <c r="E9527" s="189"/>
      <c r="F9527" s="189"/>
    </row>
    <row r="9528" spans="3:6" s="66" customFormat="1" x14ac:dyDescent="0.25">
      <c r="C9528" s="189"/>
      <c r="D9528" s="189"/>
      <c r="E9528" s="189"/>
      <c r="F9528" s="189"/>
    </row>
    <row r="9529" spans="3:6" s="66" customFormat="1" x14ac:dyDescent="0.25">
      <c r="C9529" s="189"/>
      <c r="D9529" s="189"/>
      <c r="E9529" s="189"/>
      <c r="F9529" s="189"/>
    </row>
    <row r="9530" spans="3:6" s="66" customFormat="1" x14ac:dyDescent="0.25">
      <c r="C9530" s="189"/>
      <c r="D9530" s="189"/>
      <c r="E9530" s="189"/>
      <c r="F9530" s="189"/>
    </row>
    <row r="9531" spans="3:6" s="66" customFormat="1" x14ac:dyDescent="0.25">
      <c r="C9531" s="189"/>
      <c r="D9531" s="189"/>
      <c r="E9531" s="189"/>
      <c r="F9531" s="189"/>
    </row>
    <row r="9532" spans="3:6" s="66" customFormat="1" x14ac:dyDescent="0.25">
      <c r="C9532" s="189"/>
      <c r="D9532" s="189"/>
      <c r="E9532" s="189"/>
      <c r="F9532" s="189"/>
    </row>
    <row r="9533" spans="3:6" s="66" customFormat="1" x14ac:dyDescent="0.25">
      <c r="C9533" s="189"/>
      <c r="D9533" s="189"/>
      <c r="E9533" s="189"/>
      <c r="F9533" s="189"/>
    </row>
    <row r="9534" spans="3:6" s="66" customFormat="1" x14ac:dyDescent="0.25">
      <c r="C9534" s="189"/>
      <c r="D9534" s="189"/>
      <c r="E9534" s="189"/>
      <c r="F9534" s="189"/>
    </row>
    <row r="9535" spans="3:6" s="66" customFormat="1" x14ac:dyDescent="0.25">
      <c r="C9535" s="189"/>
      <c r="D9535" s="189"/>
      <c r="E9535" s="189"/>
      <c r="F9535" s="189"/>
    </row>
    <row r="9536" spans="3:6" s="66" customFormat="1" x14ac:dyDescent="0.25">
      <c r="C9536" s="189"/>
      <c r="D9536" s="189"/>
      <c r="E9536" s="189"/>
      <c r="F9536" s="189"/>
    </row>
    <row r="9537" spans="3:6" s="66" customFormat="1" x14ac:dyDescent="0.25">
      <c r="C9537" s="189"/>
      <c r="D9537" s="189"/>
      <c r="E9537" s="189"/>
      <c r="F9537" s="189"/>
    </row>
    <row r="9538" spans="3:6" s="66" customFormat="1" x14ac:dyDescent="0.25">
      <c r="C9538" s="189"/>
      <c r="D9538" s="189"/>
      <c r="E9538" s="189"/>
      <c r="F9538" s="189"/>
    </row>
    <row r="9539" spans="3:6" s="66" customFormat="1" x14ac:dyDescent="0.25">
      <c r="C9539" s="189"/>
      <c r="D9539" s="189"/>
      <c r="E9539" s="189"/>
      <c r="F9539" s="189"/>
    </row>
    <row r="9540" spans="3:6" s="66" customFormat="1" x14ac:dyDescent="0.25">
      <c r="C9540" s="189"/>
      <c r="D9540" s="189"/>
      <c r="E9540" s="189"/>
      <c r="F9540" s="189"/>
    </row>
    <row r="9541" spans="3:6" s="66" customFormat="1" x14ac:dyDescent="0.25">
      <c r="C9541" s="189"/>
      <c r="D9541" s="189"/>
      <c r="E9541" s="189"/>
      <c r="F9541" s="189"/>
    </row>
    <row r="9542" spans="3:6" s="66" customFormat="1" x14ac:dyDescent="0.25">
      <c r="C9542" s="189"/>
      <c r="D9542" s="189"/>
      <c r="E9542" s="189"/>
      <c r="F9542" s="189"/>
    </row>
    <row r="9543" spans="3:6" s="66" customFormat="1" x14ac:dyDescent="0.25">
      <c r="C9543" s="189"/>
      <c r="D9543" s="189"/>
      <c r="E9543" s="189"/>
      <c r="F9543" s="189"/>
    </row>
    <row r="9544" spans="3:6" s="66" customFormat="1" x14ac:dyDescent="0.25">
      <c r="C9544" s="189"/>
      <c r="D9544" s="189"/>
      <c r="E9544" s="189"/>
      <c r="F9544" s="189"/>
    </row>
    <row r="9545" spans="3:6" s="66" customFormat="1" x14ac:dyDescent="0.25">
      <c r="C9545" s="189"/>
      <c r="D9545" s="189"/>
      <c r="E9545" s="189"/>
      <c r="F9545" s="189"/>
    </row>
    <row r="9546" spans="3:6" s="66" customFormat="1" x14ac:dyDescent="0.25">
      <c r="C9546" s="189"/>
      <c r="D9546" s="189"/>
      <c r="E9546" s="189"/>
      <c r="F9546" s="189"/>
    </row>
    <row r="9547" spans="3:6" s="66" customFormat="1" x14ac:dyDescent="0.25">
      <c r="C9547" s="189"/>
      <c r="D9547" s="189"/>
      <c r="E9547" s="189"/>
      <c r="F9547" s="189"/>
    </row>
    <row r="9548" spans="3:6" s="66" customFormat="1" x14ac:dyDescent="0.25">
      <c r="C9548" s="189"/>
      <c r="D9548" s="189"/>
      <c r="E9548" s="189"/>
      <c r="F9548" s="189"/>
    </row>
    <row r="9549" spans="3:6" s="66" customFormat="1" x14ac:dyDescent="0.25">
      <c r="C9549" s="189"/>
      <c r="D9549" s="189"/>
      <c r="E9549" s="189"/>
      <c r="F9549" s="189"/>
    </row>
    <row r="9550" spans="3:6" s="66" customFormat="1" x14ac:dyDescent="0.25">
      <c r="C9550" s="189"/>
      <c r="D9550" s="189"/>
      <c r="E9550" s="189"/>
      <c r="F9550" s="189"/>
    </row>
    <row r="9551" spans="3:6" s="66" customFormat="1" x14ac:dyDescent="0.25">
      <c r="C9551" s="189"/>
      <c r="D9551" s="189"/>
      <c r="E9551" s="189"/>
      <c r="F9551" s="189"/>
    </row>
    <row r="9552" spans="3:6" s="66" customFormat="1" x14ac:dyDescent="0.25">
      <c r="C9552" s="189"/>
      <c r="D9552" s="189"/>
      <c r="E9552" s="189"/>
      <c r="F9552" s="189"/>
    </row>
    <row r="9553" spans="3:6" s="66" customFormat="1" x14ac:dyDescent="0.25">
      <c r="C9553" s="189"/>
      <c r="D9553" s="189"/>
      <c r="E9553" s="189"/>
      <c r="F9553" s="189"/>
    </row>
    <row r="9554" spans="3:6" s="66" customFormat="1" x14ac:dyDescent="0.25">
      <c r="C9554" s="189"/>
      <c r="D9554" s="189"/>
      <c r="E9554" s="189"/>
      <c r="F9554" s="189"/>
    </row>
    <row r="9555" spans="3:6" s="66" customFormat="1" x14ac:dyDescent="0.25">
      <c r="C9555" s="189"/>
      <c r="D9555" s="189"/>
      <c r="E9555" s="189"/>
      <c r="F9555" s="189"/>
    </row>
    <row r="9556" spans="3:6" s="66" customFormat="1" x14ac:dyDescent="0.25">
      <c r="C9556" s="189"/>
      <c r="D9556" s="189"/>
      <c r="E9556" s="189"/>
      <c r="F9556" s="189"/>
    </row>
    <row r="9557" spans="3:6" s="66" customFormat="1" x14ac:dyDescent="0.25">
      <c r="C9557" s="189"/>
      <c r="D9557" s="189"/>
      <c r="E9557" s="189"/>
      <c r="F9557" s="189"/>
    </row>
    <row r="9558" spans="3:6" s="66" customFormat="1" x14ac:dyDescent="0.25">
      <c r="C9558" s="189"/>
      <c r="D9558" s="189"/>
      <c r="E9558" s="189"/>
      <c r="F9558" s="189"/>
    </row>
    <row r="9559" spans="3:6" s="66" customFormat="1" x14ac:dyDescent="0.25">
      <c r="C9559" s="189"/>
      <c r="D9559" s="189"/>
      <c r="E9559" s="189"/>
      <c r="F9559" s="189"/>
    </row>
    <row r="9560" spans="3:6" s="66" customFormat="1" x14ac:dyDescent="0.25">
      <c r="C9560" s="189"/>
      <c r="D9560" s="189"/>
      <c r="E9560" s="189"/>
      <c r="F9560" s="189"/>
    </row>
    <row r="9561" spans="3:6" s="66" customFormat="1" x14ac:dyDescent="0.25">
      <c r="C9561" s="189"/>
      <c r="D9561" s="189"/>
      <c r="E9561" s="189"/>
      <c r="F9561" s="189"/>
    </row>
    <row r="9562" spans="3:6" s="66" customFormat="1" x14ac:dyDescent="0.25">
      <c r="C9562" s="189"/>
      <c r="D9562" s="189"/>
      <c r="E9562" s="189"/>
      <c r="F9562" s="189"/>
    </row>
    <row r="9563" spans="3:6" s="66" customFormat="1" x14ac:dyDescent="0.25">
      <c r="C9563" s="189"/>
      <c r="D9563" s="189"/>
      <c r="E9563" s="189"/>
      <c r="F9563" s="189"/>
    </row>
    <row r="9564" spans="3:6" s="66" customFormat="1" x14ac:dyDescent="0.25">
      <c r="C9564" s="189"/>
      <c r="D9564" s="189"/>
      <c r="E9564" s="189"/>
      <c r="F9564" s="189"/>
    </row>
    <row r="9565" spans="3:6" s="66" customFormat="1" x14ac:dyDescent="0.25">
      <c r="C9565" s="189"/>
      <c r="D9565" s="189"/>
      <c r="E9565" s="189"/>
      <c r="F9565" s="189"/>
    </row>
    <row r="9566" spans="3:6" s="66" customFormat="1" x14ac:dyDescent="0.25">
      <c r="C9566" s="189"/>
      <c r="D9566" s="189"/>
      <c r="E9566" s="189"/>
      <c r="F9566" s="189"/>
    </row>
    <row r="9567" spans="3:6" s="66" customFormat="1" x14ac:dyDescent="0.25">
      <c r="C9567" s="189"/>
      <c r="D9567" s="189"/>
      <c r="E9567" s="189"/>
      <c r="F9567" s="189"/>
    </row>
    <row r="9568" spans="3:6" s="66" customFormat="1" x14ac:dyDescent="0.25">
      <c r="C9568" s="189"/>
      <c r="D9568" s="189"/>
      <c r="E9568" s="189"/>
      <c r="F9568" s="189"/>
    </row>
    <row r="9569" spans="3:6" s="66" customFormat="1" x14ac:dyDescent="0.25">
      <c r="C9569" s="189"/>
      <c r="D9569" s="189"/>
      <c r="E9569" s="189"/>
      <c r="F9569" s="189"/>
    </row>
    <row r="9570" spans="3:6" s="66" customFormat="1" x14ac:dyDescent="0.25">
      <c r="C9570" s="189"/>
      <c r="D9570" s="189"/>
      <c r="E9570" s="189"/>
      <c r="F9570" s="189"/>
    </row>
    <row r="9571" spans="3:6" s="66" customFormat="1" x14ac:dyDescent="0.25">
      <c r="C9571" s="189"/>
      <c r="D9571" s="189"/>
      <c r="E9571" s="189"/>
      <c r="F9571" s="189"/>
    </row>
    <row r="9572" spans="3:6" s="66" customFormat="1" x14ac:dyDescent="0.25">
      <c r="C9572" s="189"/>
      <c r="D9572" s="189"/>
      <c r="E9572" s="189"/>
      <c r="F9572" s="189"/>
    </row>
    <row r="9573" spans="3:6" s="66" customFormat="1" x14ac:dyDescent="0.25">
      <c r="C9573" s="189"/>
      <c r="D9573" s="189"/>
      <c r="E9573" s="189"/>
      <c r="F9573" s="189"/>
    </row>
    <row r="9574" spans="3:6" s="66" customFormat="1" x14ac:dyDescent="0.25">
      <c r="C9574" s="189"/>
      <c r="D9574" s="189"/>
      <c r="E9574" s="189"/>
      <c r="F9574" s="189"/>
    </row>
    <row r="9575" spans="3:6" s="66" customFormat="1" x14ac:dyDescent="0.25">
      <c r="C9575" s="189"/>
      <c r="D9575" s="189"/>
      <c r="E9575" s="189"/>
      <c r="F9575" s="189"/>
    </row>
    <row r="9576" spans="3:6" s="66" customFormat="1" x14ac:dyDescent="0.25">
      <c r="C9576" s="189"/>
      <c r="D9576" s="189"/>
      <c r="E9576" s="189"/>
      <c r="F9576" s="189"/>
    </row>
    <row r="9577" spans="3:6" s="66" customFormat="1" x14ac:dyDescent="0.25">
      <c r="C9577" s="189"/>
      <c r="D9577" s="189"/>
      <c r="E9577" s="189"/>
      <c r="F9577" s="189"/>
    </row>
    <row r="9578" spans="3:6" s="66" customFormat="1" x14ac:dyDescent="0.25">
      <c r="C9578" s="189"/>
      <c r="D9578" s="189"/>
      <c r="E9578" s="189"/>
      <c r="F9578" s="189"/>
    </row>
    <row r="9579" spans="3:6" s="66" customFormat="1" x14ac:dyDescent="0.25">
      <c r="C9579" s="189"/>
      <c r="D9579" s="189"/>
      <c r="E9579" s="189"/>
      <c r="F9579" s="189"/>
    </row>
    <row r="9580" spans="3:6" s="66" customFormat="1" x14ac:dyDescent="0.25">
      <c r="C9580" s="189"/>
      <c r="D9580" s="189"/>
      <c r="E9580" s="189"/>
      <c r="F9580" s="189"/>
    </row>
    <row r="9581" spans="3:6" s="66" customFormat="1" x14ac:dyDescent="0.25">
      <c r="C9581" s="189"/>
      <c r="D9581" s="189"/>
      <c r="E9581" s="189"/>
      <c r="F9581" s="189"/>
    </row>
    <row r="9582" spans="3:6" s="66" customFormat="1" x14ac:dyDescent="0.25">
      <c r="C9582" s="189"/>
      <c r="D9582" s="189"/>
      <c r="E9582" s="189"/>
      <c r="F9582" s="189"/>
    </row>
    <row r="9583" spans="3:6" s="66" customFormat="1" x14ac:dyDescent="0.25">
      <c r="C9583" s="189"/>
      <c r="D9583" s="189"/>
      <c r="E9583" s="189"/>
      <c r="F9583" s="189"/>
    </row>
    <row r="9584" spans="3:6" s="66" customFormat="1" x14ac:dyDescent="0.25">
      <c r="C9584" s="189"/>
      <c r="D9584" s="189"/>
      <c r="E9584" s="189"/>
      <c r="F9584" s="189"/>
    </row>
    <row r="9585" spans="3:6" s="66" customFormat="1" x14ac:dyDescent="0.25">
      <c r="C9585" s="189"/>
      <c r="D9585" s="189"/>
      <c r="E9585" s="189"/>
      <c r="F9585" s="189"/>
    </row>
    <row r="9586" spans="3:6" s="66" customFormat="1" x14ac:dyDescent="0.25">
      <c r="C9586" s="189"/>
      <c r="D9586" s="189"/>
      <c r="E9586" s="189"/>
      <c r="F9586" s="189"/>
    </row>
    <row r="9587" spans="3:6" s="66" customFormat="1" x14ac:dyDescent="0.25">
      <c r="C9587" s="189"/>
      <c r="D9587" s="189"/>
      <c r="E9587" s="189"/>
      <c r="F9587" s="189"/>
    </row>
    <row r="9588" spans="3:6" s="66" customFormat="1" x14ac:dyDescent="0.25">
      <c r="C9588" s="189"/>
      <c r="D9588" s="189"/>
      <c r="E9588" s="189"/>
      <c r="F9588" s="189"/>
    </row>
    <row r="9589" spans="3:6" s="66" customFormat="1" x14ac:dyDescent="0.25">
      <c r="C9589" s="189"/>
      <c r="D9589" s="189"/>
      <c r="E9589" s="189"/>
      <c r="F9589" s="189"/>
    </row>
    <row r="9590" spans="3:6" s="66" customFormat="1" x14ac:dyDescent="0.25">
      <c r="C9590" s="189"/>
      <c r="D9590" s="189"/>
      <c r="E9590" s="189"/>
      <c r="F9590" s="189"/>
    </row>
    <row r="9591" spans="3:6" s="66" customFormat="1" x14ac:dyDescent="0.25">
      <c r="C9591" s="189"/>
      <c r="D9591" s="189"/>
      <c r="E9591" s="189"/>
      <c r="F9591" s="189"/>
    </row>
    <row r="9592" spans="3:6" s="66" customFormat="1" x14ac:dyDescent="0.25">
      <c r="C9592" s="189"/>
      <c r="D9592" s="189"/>
      <c r="E9592" s="189"/>
      <c r="F9592" s="189"/>
    </row>
    <row r="9593" spans="3:6" s="66" customFormat="1" x14ac:dyDescent="0.25">
      <c r="C9593" s="189"/>
      <c r="D9593" s="189"/>
      <c r="E9593" s="189"/>
      <c r="F9593" s="189"/>
    </row>
    <row r="9594" spans="3:6" s="66" customFormat="1" x14ac:dyDescent="0.25">
      <c r="C9594" s="189"/>
      <c r="D9594" s="189"/>
      <c r="E9594" s="189"/>
      <c r="F9594" s="189"/>
    </row>
    <row r="9595" spans="3:6" s="66" customFormat="1" x14ac:dyDescent="0.25">
      <c r="C9595" s="189"/>
      <c r="D9595" s="189"/>
      <c r="E9595" s="189"/>
      <c r="F9595" s="189"/>
    </row>
    <row r="9596" spans="3:6" s="66" customFormat="1" x14ac:dyDescent="0.25">
      <c r="C9596" s="189"/>
      <c r="D9596" s="189"/>
      <c r="E9596" s="189"/>
      <c r="F9596" s="189"/>
    </row>
    <row r="9597" spans="3:6" s="66" customFormat="1" x14ac:dyDescent="0.25">
      <c r="C9597" s="189"/>
      <c r="D9597" s="189"/>
      <c r="E9597" s="189"/>
      <c r="F9597" s="189"/>
    </row>
    <row r="9598" spans="3:6" s="66" customFormat="1" x14ac:dyDescent="0.25">
      <c r="C9598" s="189"/>
      <c r="D9598" s="189"/>
      <c r="E9598" s="189"/>
      <c r="F9598" s="189"/>
    </row>
    <row r="9599" spans="3:6" s="66" customFormat="1" x14ac:dyDescent="0.25">
      <c r="C9599" s="189"/>
      <c r="D9599" s="189"/>
      <c r="E9599" s="189"/>
      <c r="F9599" s="189"/>
    </row>
    <row r="9600" spans="3:6" s="66" customFormat="1" x14ac:dyDescent="0.25">
      <c r="C9600" s="189"/>
      <c r="D9600" s="189"/>
      <c r="E9600" s="189"/>
      <c r="F9600" s="189"/>
    </row>
    <row r="9601" spans="3:6" s="66" customFormat="1" x14ac:dyDescent="0.25">
      <c r="C9601" s="189"/>
      <c r="D9601" s="189"/>
      <c r="E9601" s="189"/>
      <c r="F9601" s="189"/>
    </row>
    <row r="9602" spans="3:6" s="66" customFormat="1" x14ac:dyDescent="0.25">
      <c r="C9602" s="189"/>
      <c r="D9602" s="189"/>
      <c r="E9602" s="189"/>
      <c r="F9602" s="189"/>
    </row>
    <row r="9603" spans="3:6" s="66" customFormat="1" x14ac:dyDescent="0.25">
      <c r="C9603" s="189"/>
      <c r="D9603" s="189"/>
      <c r="E9603" s="189"/>
      <c r="F9603" s="189"/>
    </row>
    <row r="9604" spans="3:6" s="66" customFormat="1" x14ac:dyDescent="0.25">
      <c r="C9604" s="189"/>
      <c r="D9604" s="189"/>
      <c r="E9604" s="189"/>
      <c r="F9604" s="189"/>
    </row>
    <row r="9605" spans="3:6" s="66" customFormat="1" x14ac:dyDescent="0.25">
      <c r="C9605" s="189"/>
      <c r="D9605" s="189"/>
      <c r="E9605" s="189"/>
      <c r="F9605" s="189"/>
    </row>
    <row r="9606" spans="3:6" s="66" customFormat="1" x14ac:dyDescent="0.25">
      <c r="C9606" s="189"/>
      <c r="D9606" s="189"/>
      <c r="E9606" s="189"/>
      <c r="F9606" s="189"/>
    </row>
    <row r="9607" spans="3:6" s="66" customFormat="1" x14ac:dyDescent="0.25">
      <c r="C9607" s="189"/>
      <c r="D9607" s="189"/>
      <c r="E9607" s="189"/>
      <c r="F9607" s="189"/>
    </row>
    <row r="9608" spans="3:6" s="66" customFormat="1" x14ac:dyDescent="0.25">
      <c r="C9608" s="189"/>
      <c r="D9608" s="189"/>
      <c r="E9608" s="189"/>
      <c r="F9608" s="189"/>
    </row>
    <row r="9609" spans="3:6" s="66" customFormat="1" x14ac:dyDescent="0.25">
      <c r="C9609" s="189"/>
      <c r="D9609" s="189"/>
      <c r="E9609" s="189"/>
      <c r="F9609" s="189"/>
    </row>
    <row r="9610" spans="3:6" s="66" customFormat="1" x14ac:dyDescent="0.25">
      <c r="C9610" s="189"/>
      <c r="D9610" s="189"/>
      <c r="E9610" s="189"/>
      <c r="F9610" s="189"/>
    </row>
    <row r="9611" spans="3:6" s="66" customFormat="1" x14ac:dyDescent="0.25">
      <c r="C9611" s="189"/>
      <c r="D9611" s="189"/>
      <c r="E9611" s="189"/>
      <c r="F9611" s="189"/>
    </row>
    <row r="9612" spans="3:6" s="66" customFormat="1" x14ac:dyDescent="0.25">
      <c r="C9612" s="189"/>
      <c r="D9612" s="189"/>
      <c r="E9612" s="189"/>
      <c r="F9612" s="189"/>
    </row>
    <row r="9613" spans="3:6" s="66" customFormat="1" x14ac:dyDescent="0.25">
      <c r="C9613" s="189"/>
      <c r="D9613" s="189"/>
      <c r="E9613" s="189"/>
      <c r="F9613" s="189"/>
    </row>
    <row r="9614" spans="3:6" s="66" customFormat="1" x14ac:dyDescent="0.25">
      <c r="C9614" s="189"/>
      <c r="D9614" s="189"/>
      <c r="E9614" s="189"/>
      <c r="F9614" s="189"/>
    </row>
    <row r="9615" spans="3:6" s="66" customFormat="1" x14ac:dyDescent="0.25">
      <c r="C9615" s="189"/>
      <c r="D9615" s="189"/>
      <c r="E9615" s="189"/>
      <c r="F9615" s="189"/>
    </row>
    <row r="9616" spans="3:6" s="66" customFormat="1" x14ac:dyDescent="0.25">
      <c r="C9616" s="189"/>
      <c r="D9616" s="189"/>
      <c r="E9616" s="189"/>
      <c r="F9616" s="189"/>
    </row>
    <row r="9617" spans="3:6" s="66" customFormat="1" x14ac:dyDescent="0.25">
      <c r="C9617" s="189"/>
      <c r="D9617" s="189"/>
      <c r="E9617" s="189"/>
      <c r="F9617" s="189"/>
    </row>
    <row r="9618" spans="3:6" s="66" customFormat="1" x14ac:dyDescent="0.25">
      <c r="C9618" s="189"/>
      <c r="D9618" s="189"/>
      <c r="E9618" s="189"/>
      <c r="F9618" s="189"/>
    </row>
    <row r="9619" spans="3:6" s="66" customFormat="1" x14ac:dyDescent="0.25">
      <c r="C9619" s="189"/>
      <c r="D9619" s="189"/>
      <c r="E9619" s="189"/>
      <c r="F9619" s="189"/>
    </row>
    <row r="9620" spans="3:6" s="66" customFormat="1" x14ac:dyDescent="0.25">
      <c r="C9620" s="189"/>
      <c r="D9620" s="189"/>
      <c r="E9620" s="189"/>
      <c r="F9620" s="189"/>
    </row>
    <row r="9621" spans="3:6" s="66" customFormat="1" x14ac:dyDescent="0.25">
      <c r="C9621" s="189"/>
      <c r="D9621" s="189"/>
      <c r="E9621" s="189"/>
      <c r="F9621" s="189"/>
    </row>
    <row r="9622" spans="3:6" s="66" customFormat="1" x14ac:dyDescent="0.25">
      <c r="C9622" s="189"/>
      <c r="D9622" s="189"/>
      <c r="E9622" s="189"/>
      <c r="F9622" s="189"/>
    </row>
    <row r="9623" spans="3:6" s="66" customFormat="1" x14ac:dyDescent="0.25">
      <c r="C9623" s="189"/>
      <c r="D9623" s="189"/>
      <c r="E9623" s="189"/>
      <c r="F9623" s="189"/>
    </row>
    <row r="9624" spans="3:6" s="66" customFormat="1" x14ac:dyDescent="0.25">
      <c r="C9624" s="189"/>
      <c r="D9624" s="189"/>
      <c r="E9624" s="189"/>
      <c r="F9624" s="189"/>
    </row>
    <row r="9625" spans="3:6" s="66" customFormat="1" x14ac:dyDescent="0.25">
      <c r="C9625" s="189"/>
      <c r="D9625" s="189"/>
      <c r="E9625" s="189"/>
      <c r="F9625" s="189"/>
    </row>
    <row r="9626" spans="3:6" s="66" customFormat="1" x14ac:dyDescent="0.25">
      <c r="C9626" s="189"/>
      <c r="D9626" s="189"/>
      <c r="E9626" s="189"/>
      <c r="F9626" s="189"/>
    </row>
    <row r="9627" spans="3:6" s="66" customFormat="1" x14ac:dyDescent="0.25">
      <c r="C9627" s="189"/>
      <c r="D9627" s="189"/>
      <c r="E9627" s="189"/>
      <c r="F9627" s="189"/>
    </row>
    <row r="9628" spans="3:6" s="66" customFormat="1" x14ac:dyDescent="0.25">
      <c r="C9628" s="189"/>
      <c r="D9628" s="189"/>
      <c r="E9628" s="189"/>
      <c r="F9628" s="189"/>
    </row>
    <row r="9629" spans="3:6" s="66" customFormat="1" x14ac:dyDescent="0.25">
      <c r="C9629" s="189"/>
      <c r="D9629" s="189"/>
      <c r="E9629" s="189"/>
      <c r="F9629" s="189"/>
    </row>
    <row r="9630" spans="3:6" s="66" customFormat="1" x14ac:dyDescent="0.25">
      <c r="C9630" s="189"/>
      <c r="D9630" s="189"/>
      <c r="E9630" s="189"/>
      <c r="F9630" s="189"/>
    </row>
    <row r="9631" spans="3:6" s="66" customFormat="1" x14ac:dyDescent="0.25">
      <c r="C9631" s="189"/>
      <c r="D9631" s="189"/>
      <c r="E9631" s="189"/>
      <c r="F9631" s="189"/>
    </row>
    <row r="9632" spans="3:6" s="66" customFormat="1" x14ac:dyDescent="0.25">
      <c r="C9632" s="189"/>
      <c r="D9632" s="189"/>
      <c r="E9632" s="189"/>
      <c r="F9632" s="189"/>
    </row>
    <row r="9633" spans="3:6" s="66" customFormat="1" x14ac:dyDescent="0.25">
      <c r="C9633" s="189"/>
      <c r="D9633" s="189"/>
      <c r="E9633" s="189"/>
      <c r="F9633" s="189"/>
    </row>
    <row r="9634" spans="3:6" s="66" customFormat="1" x14ac:dyDescent="0.25">
      <c r="C9634" s="189"/>
      <c r="D9634" s="189"/>
      <c r="E9634" s="189"/>
      <c r="F9634" s="189"/>
    </row>
    <row r="9635" spans="3:6" s="66" customFormat="1" x14ac:dyDescent="0.25">
      <c r="C9635" s="189"/>
      <c r="D9635" s="189"/>
      <c r="E9635" s="189"/>
      <c r="F9635" s="189"/>
    </row>
    <row r="9636" spans="3:6" s="66" customFormat="1" x14ac:dyDescent="0.25">
      <c r="C9636" s="189"/>
      <c r="D9636" s="189"/>
      <c r="E9636" s="189"/>
      <c r="F9636" s="189"/>
    </row>
    <row r="9637" spans="3:6" s="66" customFormat="1" x14ac:dyDescent="0.25">
      <c r="C9637" s="189"/>
      <c r="D9637" s="189"/>
      <c r="E9637" s="189"/>
      <c r="F9637" s="189"/>
    </row>
    <row r="9638" spans="3:6" s="66" customFormat="1" x14ac:dyDescent="0.25">
      <c r="C9638" s="189"/>
      <c r="D9638" s="189"/>
      <c r="E9638" s="189"/>
      <c r="F9638" s="189"/>
    </row>
    <row r="9639" spans="3:6" s="66" customFormat="1" x14ac:dyDescent="0.25">
      <c r="C9639" s="189"/>
      <c r="D9639" s="189"/>
      <c r="E9639" s="189"/>
      <c r="F9639" s="189"/>
    </row>
    <row r="9640" spans="3:6" s="66" customFormat="1" x14ac:dyDescent="0.25">
      <c r="C9640" s="189"/>
      <c r="D9640" s="189"/>
      <c r="E9640" s="189"/>
      <c r="F9640" s="189"/>
    </row>
    <row r="9641" spans="3:6" s="66" customFormat="1" x14ac:dyDescent="0.25">
      <c r="C9641" s="189"/>
      <c r="D9641" s="189"/>
      <c r="E9641" s="189"/>
      <c r="F9641" s="189"/>
    </row>
    <row r="9642" spans="3:6" s="66" customFormat="1" x14ac:dyDescent="0.25">
      <c r="C9642" s="189"/>
      <c r="D9642" s="189"/>
      <c r="E9642" s="189"/>
      <c r="F9642" s="189"/>
    </row>
    <row r="9643" spans="3:6" s="66" customFormat="1" x14ac:dyDescent="0.25">
      <c r="C9643" s="189"/>
      <c r="D9643" s="189"/>
      <c r="E9643" s="189"/>
      <c r="F9643" s="189"/>
    </row>
    <row r="9644" spans="3:6" s="66" customFormat="1" x14ac:dyDescent="0.25">
      <c r="C9644" s="189"/>
      <c r="D9644" s="189"/>
      <c r="E9644" s="189"/>
      <c r="F9644" s="189"/>
    </row>
    <row r="9645" spans="3:6" s="66" customFormat="1" x14ac:dyDescent="0.25">
      <c r="C9645" s="189"/>
      <c r="D9645" s="189"/>
      <c r="E9645" s="189"/>
      <c r="F9645" s="189"/>
    </row>
    <row r="9646" spans="3:6" s="66" customFormat="1" x14ac:dyDescent="0.25">
      <c r="C9646" s="189"/>
      <c r="D9646" s="189"/>
      <c r="E9646" s="189"/>
      <c r="F9646" s="189"/>
    </row>
    <row r="9647" spans="3:6" s="66" customFormat="1" x14ac:dyDescent="0.25">
      <c r="C9647" s="189"/>
      <c r="D9647" s="189"/>
      <c r="E9647" s="189"/>
      <c r="F9647" s="189"/>
    </row>
    <row r="9648" spans="3:6" s="66" customFormat="1" x14ac:dyDescent="0.25">
      <c r="C9648" s="189"/>
      <c r="D9648" s="189"/>
      <c r="E9648" s="189"/>
      <c r="F9648" s="189"/>
    </row>
    <row r="9649" spans="3:6" s="66" customFormat="1" x14ac:dyDescent="0.25">
      <c r="C9649" s="189"/>
      <c r="D9649" s="189"/>
      <c r="E9649" s="189"/>
      <c r="F9649" s="189"/>
    </row>
    <row r="9650" spans="3:6" s="66" customFormat="1" x14ac:dyDescent="0.25">
      <c r="C9650" s="189"/>
      <c r="D9650" s="189"/>
      <c r="E9650" s="189"/>
      <c r="F9650" s="189"/>
    </row>
    <row r="9651" spans="3:6" s="66" customFormat="1" x14ac:dyDescent="0.25">
      <c r="C9651" s="189"/>
      <c r="D9651" s="189"/>
      <c r="E9651" s="189"/>
      <c r="F9651" s="189"/>
    </row>
    <row r="9652" spans="3:6" s="66" customFormat="1" x14ac:dyDescent="0.25">
      <c r="C9652" s="189"/>
      <c r="D9652" s="189"/>
      <c r="E9652" s="189"/>
      <c r="F9652" s="189"/>
    </row>
    <row r="9653" spans="3:6" s="66" customFormat="1" x14ac:dyDescent="0.25">
      <c r="C9653" s="189"/>
      <c r="D9653" s="189"/>
      <c r="E9653" s="189"/>
      <c r="F9653" s="189"/>
    </row>
    <row r="9654" spans="3:6" s="66" customFormat="1" x14ac:dyDescent="0.25">
      <c r="C9654" s="189"/>
      <c r="D9654" s="189"/>
      <c r="E9654" s="189"/>
      <c r="F9654" s="189"/>
    </row>
    <row r="9655" spans="3:6" s="66" customFormat="1" x14ac:dyDescent="0.25">
      <c r="C9655" s="189"/>
      <c r="D9655" s="189"/>
      <c r="E9655" s="189"/>
      <c r="F9655" s="189"/>
    </row>
    <row r="9656" spans="3:6" s="66" customFormat="1" x14ac:dyDescent="0.25">
      <c r="C9656" s="189"/>
      <c r="D9656" s="189"/>
      <c r="E9656" s="189"/>
      <c r="F9656" s="189"/>
    </row>
    <row r="9657" spans="3:6" s="66" customFormat="1" x14ac:dyDescent="0.25">
      <c r="C9657" s="189"/>
      <c r="D9657" s="189"/>
      <c r="E9657" s="189"/>
      <c r="F9657" s="189"/>
    </row>
    <row r="9658" spans="3:6" s="66" customFormat="1" x14ac:dyDescent="0.25">
      <c r="C9658" s="189"/>
      <c r="D9658" s="189"/>
      <c r="E9658" s="189"/>
      <c r="F9658" s="189"/>
    </row>
    <row r="9659" spans="3:6" s="66" customFormat="1" x14ac:dyDescent="0.25">
      <c r="C9659" s="189"/>
      <c r="D9659" s="189"/>
      <c r="E9659" s="189"/>
      <c r="F9659" s="189"/>
    </row>
    <row r="9660" spans="3:6" s="66" customFormat="1" x14ac:dyDescent="0.25">
      <c r="C9660" s="189"/>
      <c r="D9660" s="189"/>
      <c r="E9660" s="189"/>
      <c r="F9660" s="189"/>
    </row>
    <row r="9661" spans="3:6" s="66" customFormat="1" x14ac:dyDescent="0.25">
      <c r="C9661" s="189"/>
      <c r="D9661" s="189"/>
      <c r="E9661" s="189"/>
      <c r="F9661" s="189"/>
    </row>
    <row r="9662" spans="3:6" s="66" customFormat="1" x14ac:dyDescent="0.25">
      <c r="C9662" s="189"/>
      <c r="D9662" s="189"/>
      <c r="E9662" s="189"/>
      <c r="F9662" s="189"/>
    </row>
    <row r="9663" spans="3:6" s="66" customFormat="1" x14ac:dyDescent="0.25">
      <c r="C9663" s="189"/>
      <c r="D9663" s="189"/>
      <c r="E9663" s="189"/>
      <c r="F9663" s="189"/>
    </row>
    <row r="9664" spans="3:6" s="66" customFormat="1" x14ac:dyDescent="0.25">
      <c r="C9664" s="189"/>
      <c r="D9664" s="189"/>
      <c r="E9664" s="189"/>
      <c r="F9664" s="189"/>
    </row>
    <row r="9665" spans="3:6" s="66" customFormat="1" x14ac:dyDescent="0.25">
      <c r="C9665" s="189"/>
      <c r="D9665" s="189"/>
      <c r="E9665" s="189"/>
      <c r="F9665" s="189"/>
    </row>
    <row r="9666" spans="3:6" s="66" customFormat="1" x14ac:dyDescent="0.25">
      <c r="C9666" s="189"/>
      <c r="D9666" s="189"/>
      <c r="E9666" s="189"/>
      <c r="F9666" s="189"/>
    </row>
    <row r="9667" spans="3:6" s="66" customFormat="1" x14ac:dyDescent="0.25">
      <c r="C9667" s="189"/>
      <c r="D9667" s="189"/>
      <c r="E9667" s="189"/>
      <c r="F9667" s="189"/>
    </row>
    <row r="9668" spans="3:6" s="66" customFormat="1" x14ac:dyDescent="0.25">
      <c r="C9668" s="189"/>
      <c r="D9668" s="189"/>
      <c r="E9668" s="189"/>
      <c r="F9668" s="189"/>
    </row>
    <row r="9669" spans="3:6" s="66" customFormat="1" x14ac:dyDescent="0.25">
      <c r="C9669" s="189"/>
      <c r="D9669" s="189"/>
      <c r="E9669" s="189"/>
      <c r="F9669" s="189"/>
    </row>
    <row r="9670" spans="3:6" s="66" customFormat="1" x14ac:dyDescent="0.25">
      <c r="C9670" s="189"/>
      <c r="D9670" s="189"/>
      <c r="E9670" s="189"/>
      <c r="F9670" s="189"/>
    </row>
    <row r="9671" spans="3:6" s="66" customFormat="1" x14ac:dyDescent="0.25">
      <c r="C9671" s="189"/>
      <c r="D9671" s="189"/>
      <c r="E9671" s="189"/>
      <c r="F9671" s="189"/>
    </row>
    <row r="9672" spans="3:6" s="66" customFormat="1" x14ac:dyDescent="0.25">
      <c r="C9672" s="189"/>
      <c r="D9672" s="189"/>
      <c r="E9672" s="189"/>
      <c r="F9672" s="189"/>
    </row>
    <row r="9673" spans="3:6" s="66" customFormat="1" x14ac:dyDescent="0.25">
      <c r="C9673" s="189"/>
      <c r="D9673" s="189"/>
      <c r="E9673" s="189"/>
      <c r="F9673" s="189"/>
    </row>
    <row r="9674" spans="3:6" s="66" customFormat="1" x14ac:dyDescent="0.25">
      <c r="C9674" s="189"/>
      <c r="D9674" s="189"/>
      <c r="E9674" s="189"/>
      <c r="F9674" s="189"/>
    </row>
    <row r="9675" spans="3:6" s="66" customFormat="1" x14ac:dyDescent="0.25">
      <c r="C9675" s="189"/>
      <c r="D9675" s="189"/>
      <c r="E9675" s="189"/>
      <c r="F9675" s="189"/>
    </row>
    <row r="9676" spans="3:6" s="66" customFormat="1" x14ac:dyDescent="0.25">
      <c r="C9676" s="189"/>
      <c r="D9676" s="189"/>
      <c r="E9676" s="189"/>
      <c r="F9676" s="189"/>
    </row>
    <row r="9677" spans="3:6" s="66" customFormat="1" x14ac:dyDescent="0.25">
      <c r="C9677" s="189"/>
      <c r="D9677" s="189"/>
      <c r="E9677" s="189"/>
      <c r="F9677" s="189"/>
    </row>
    <row r="9678" spans="3:6" s="66" customFormat="1" x14ac:dyDescent="0.25">
      <c r="C9678" s="189"/>
      <c r="D9678" s="189"/>
      <c r="E9678" s="189"/>
      <c r="F9678" s="189"/>
    </row>
    <row r="9679" spans="3:6" s="66" customFormat="1" x14ac:dyDescent="0.25">
      <c r="C9679" s="189"/>
      <c r="D9679" s="189"/>
      <c r="E9679" s="189"/>
      <c r="F9679" s="189"/>
    </row>
    <row r="9680" spans="3:6" s="66" customFormat="1" x14ac:dyDescent="0.25">
      <c r="C9680" s="189"/>
      <c r="D9680" s="189"/>
      <c r="E9680" s="189"/>
      <c r="F9680" s="189"/>
    </row>
    <row r="9681" spans="3:6" s="66" customFormat="1" x14ac:dyDescent="0.25">
      <c r="C9681" s="189"/>
      <c r="D9681" s="189"/>
      <c r="E9681" s="189"/>
      <c r="F9681" s="189"/>
    </row>
    <row r="9682" spans="3:6" s="66" customFormat="1" x14ac:dyDescent="0.25">
      <c r="C9682" s="189"/>
      <c r="D9682" s="189"/>
      <c r="E9682" s="189"/>
      <c r="F9682" s="189"/>
    </row>
    <row r="9683" spans="3:6" s="66" customFormat="1" x14ac:dyDescent="0.25">
      <c r="C9683" s="189"/>
      <c r="D9683" s="189"/>
      <c r="E9683" s="189"/>
      <c r="F9683" s="189"/>
    </row>
    <row r="9684" spans="3:6" s="66" customFormat="1" x14ac:dyDescent="0.25">
      <c r="C9684" s="189"/>
      <c r="D9684" s="189"/>
      <c r="E9684" s="189"/>
      <c r="F9684" s="189"/>
    </row>
    <row r="9685" spans="3:6" s="66" customFormat="1" x14ac:dyDescent="0.25">
      <c r="C9685" s="189"/>
      <c r="D9685" s="189"/>
      <c r="E9685" s="189"/>
      <c r="F9685" s="189"/>
    </row>
    <row r="9686" spans="3:6" s="66" customFormat="1" x14ac:dyDescent="0.25">
      <c r="C9686" s="189"/>
      <c r="D9686" s="189"/>
      <c r="E9686" s="189"/>
      <c r="F9686" s="189"/>
    </row>
    <row r="9687" spans="3:6" s="66" customFormat="1" x14ac:dyDescent="0.25">
      <c r="C9687" s="189"/>
      <c r="D9687" s="189"/>
      <c r="E9687" s="189"/>
      <c r="F9687" s="189"/>
    </row>
    <row r="9688" spans="3:6" s="66" customFormat="1" x14ac:dyDescent="0.25">
      <c r="C9688" s="189"/>
      <c r="D9688" s="189"/>
      <c r="E9688" s="189"/>
      <c r="F9688" s="189"/>
    </row>
    <row r="9689" spans="3:6" s="66" customFormat="1" x14ac:dyDescent="0.25">
      <c r="C9689" s="189"/>
      <c r="D9689" s="189"/>
      <c r="E9689" s="189"/>
      <c r="F9689" s="189"/>
    </row>
    <row r="9690" spans="3:6" s="66" customFormat="1" x14ac:dyDescent="0.25">
      <c r="C9690" s="189"/>
      <c r="D9690" s="189"/>
      <c r="E9690" s="189"/>
      <c r="F9690" s="189"/>
    </row>
    <row r="9691" spans="3:6" s="66" customFormat="1" x14ac:dyDescent="0.25">
      <c r="C9691" s="189"/>
      <c r="D9691" s="189"/>
      <c r="E9691" s="189"/>
      <c r="F9691" s="189"/>
    </row>
    <row r="9692" spans="3:6" s="66" customFormat="1" x14ac:dyDescent="0.25">
      <c r="C9692" s="189"/>
      <c r="D9692" s="189"/>
      <c r="E9692" s="189"/>
      <c r="F9692" s="189"/>
    </row>
    <row r="9693" spans="3:6" s="66" customFormat="1" x14ac:dyDescent="0.25">
      <c r="C9693" s="189"/>
      <c r="D9693" s="189"/>
      <c r="E9693" s="189"/>
      <c r="F9693" s="189"/>
    </row>
    <row r="9694" spans="3:6" s="66" customFormat="1" x14ac:dyDescent="0.25">
      <c r="C9694" s="189"/>
      <c r="D9694" s="189"/>
      <c r="E9694" s="189"/>
      <c r="F9694" s="189"/>
    </row>
    <row r="9695" spans="3:6" s="66" customFormat="1" x14ac:dyDescent="0.25">
      <c r="C9695" s="189"/>
      <c r="D9695" s="189"/>
      <c r="E9695" s="189"/>
      <c r="F9695" s="189"/>
    </row>
    <row r="9696" spans="3:6" s="66" customFormat="1" x14ac:dyDescent="0.25">
      <c r="C9696" s="189"/>
      <c r="D9696" s="189"/>
      <c r="E9696" s="189"/>
      <c r="F9696" s="189"/>
    </row>
    <row r="9697" spans="3:6" s="66" customFormat="1" x14ac:dyDescent="0.25">
      <c r="C9697" s="189"/>
      <c r="D9697" s="189"/>
      <c r="E9697" s="189"/>
      <c r="F9697" s="189"/>
    </row>
    <row r="9698" spans="3:6" s="66" customFormat="1" x14ac:dyDescent="0.25">
      <c r="C9698" s="189"/>
      <c r="D9698" s="189"/>
      <c r="E9698" s="189"/>
      <c r="F9698" s="189"/>
    </row>
    <row r="9699" spans="3:6" s="66" customFormat="1" x14ac:dyDescent="0.25">
      <c r="C9699" s="189"/>
      <c r="D9699" s="189"/>
      <c r="E9699" s="189"/>
      <c r="F9699" s="189"/>
    </row>
    <row r="9700" spans="3:6" s="66" customFormat="1" x14ac:dyDescent="0.25">
      <c r="C9700" s="189"/>
      <c r="D9700" s="189"/>
      <c r="E9700" s="189"/>
      <c r="F9700" s="189"/>
    </row>
    <row r="9701" spans="3:6" s="66" customFormat="1" x14ac:dyDescent="0.25">
      <c r="C9701" s="189"/>
      <c r="D9701" s="189"/>
      <c r="E9701" s="189"/>
      <c r="F9701" s="189"/>
    </row>
    <row r="9702" spans="3:6" s="66" customFormat="1" x14ac:dyDescent="0.25">
      <c r="C9702" s="189"/>
      <c r="D9702" s="189"/>
      <c r="E9702" s="189"/>
      <c r="F9702" s="189"/>
    </row>
    <row r="9703" spans="3:6" s="66" customFormat="1" x14ac:dyDescent="0.25">
      <c r="C9703" s="189"/>
      <c r="D9703" s="189"/>
      <c r="E9703" s="189"/>
      <c r="F9703" s="189"/>
    </row>
    <row r="9704" spans="3:6" s="66" customFormat="1" x14ac:dyDescent="0.25">
      <c r="C9704" s="189"/>
      <c r="D9704" s="189"/>
      <c r="E9704" s="189"/>
      <c r="F9704" s="189"/>
    </row>
    <row r="9705" spans="3:6" s="66" customFormat="1" x14ac:dyDescent="0.25">
      <c r="C9705" s="189"/>
      <c r="D9705" s="189"/>
      <c r="E9705" s="189"/>
      <c r="F9705" s="189"/>
    </row>
    <row r="9706" spans="3:6" s="66" customFormat="1" x14ac:dyDescent="0.25">
      <c r="C9706" s="189"/>
      <c r="D9706" s="189"/>
      <c r="E9706" s="189"/>
      <c r="F9706" s="189"/>
    </row>
    <row r="9707" spans="3:6" s="66" customFormat="1" x14ac:dyDescent="0.25">
      <c r="C9707" s="189"/>
      <c r="D9707" s="189"/>
      <c r="E9707" s="189"/>
      <c r="F9707" s="189"/>
    </row>
    <row r="9708" spans="3:6" s="66" customFormat="1" x14ac:dyDescent="0.25">
      <c r="C9708" s="189"/>
      <c r="D9708" s="189"/>
      <c r="E9708" s="189"/>
      <c r="F9708" s="189"/>
    </row>
    <row r="9709" spans="3:6" s="66" customFormat="1" x14ac:dyDescent="0.25">
      <c r="C9709" s="189"/>
      <c r="D9709" s="189"/>
      <c r="E9709" s="189"/>
      <c r="F9709" s="189"/>
    </row>
    <row r="9710" spans="3:6" s="66" customFormat="1" x14ac:dyDescent="0.25">
      <c r="C9710" s="189"/>
      <c r="D9710" s="189"/>
      <c r="E9710" s="189"/>
      <c r="F9710" s="189"/>
    </row>
    <row r="9711" spans="3:6" s="66" customFormat="1" x14ac:dyDescent="0.25">
      <c r="C9711" s="189"/>
      <c r="D9711" s="189"/>
      <c r="E9711" s="189"/>
      <c r="F9711" s="189"/>
    </row>
    <row r="9712" spans="3:6" s="66" customFormat="1" x14ac:dyDescent="0.25">
      <c r="C9712" s="189"/>
      <c r="D9712" s="189"/>
      <c r="E9712" s="189"/>
      <c r="F9712" s="189"/>
    </row>
    <row r="9713" spans="3:6" s="66" customFormat="1" x14ac:dyDescent="0.25">
      <c r="C9713" s="189"/>
      <c r="D9713" s="189"/>
      <c r="E9713" s="189"/>
      <c r="F9713" s="189"/>
    </row>
    <row r="9714" spans="3:6" s="66" customFormat="1" x14ac:dyDescent="0.25">
      <c r="C9714" s="189"/>
      <c r="D9714" s="189"/>
      <c r="E9714" s="189"/>
      <c r="F9714" s="189"/>
    </row>
    <row r="9715" spans="3:6" s="66" customFormat="1" x14ac:dyDescent="0.25">
      <c r="C9715" s="189"/>
      <c r="D9715" s="189"/>
      <c r="E9715" s="189"/>
      <c r="F9715" s="189"/>
    </row>
    <row r="9716" spans="3:6" s="66" customFormat="1" x14ac:dyDescent="0.25">
      <c r="C9716" s="189"/>
      <c r="D9716" s="189"/>
      <c r="E9716" s="189"/>
      <c r="F9716" s="189"/>
    </row>
    <row r="9717" spans="3:6" s="66" customFormat="1" x14ac:dyDescent="0.25">
      <c r="C9717" s="189"/>
      <c r="D9717" s="189"/>
      <c r="E9717" s="189"/>
      <c r="F9717" s="189"/>
    </row>
    <row r="9718" spans="3:6" s="66" customFormat="1" x14ac:dyDescent="0.25">
      <c r="C9718" s="189"/>
      <c r="D9718" s="189"/>
      <c r="E9718" s="189"/>
      <c r="F9718" s="189"/>
    </row>
    <row r="9719" spans="3:6" s="66" customFormat="1" x14ac:dyDescent="0.25">
      <c r="C9719" s="189"/>
      <c r="D9719" s="189"/>
      <c r="E9719" s="189"/>
      <c r="F9719" s="189"/>
    </row>
    <row r="9720" spans="3:6" s="66" customFormat="1" x14ac:dyDescent="0.25">
      <c r="C9720" s="189"/>
      <c r="D9720" s="189"/>
      <c r="E9720" s="189"/>
      <c r="F9720" s="189"/>
    </row>
    <row r="9721" spans="3:6" s="66" customFormat="1" x14ac:dyDescent="0.25">
      <c r="C9721" s="189"/>
      <c r="D9721" s="189"/>
      <c r="E9721" s="189"/>
      <c r="F9721" s="189"/>
    </row>
    <row r="9722" spans="3:6" s="66" customFormat="1" x14ac:dyDescent="0.25">
      <c r="C9722" s="189"/>
      <c r="D9722" s="189"/>
      <c r="E9722" s="189"/>
      <c r="F9722" s="189"/>
    </row>
    <row r="9723" spans="3:6" s="66" customFormat="1" x14ac:dyDescent="0.25">
      <c r="C9723" s="189"/>
      <c r="D9723" s="189"/>
      <c r="E9723" s="189"/>
      <c r="F9723" s="189"/>
    </row>
    <row r="9724" spans="3:6" s="66" customFormat="1" x14ac:dyDescent="0.25">
      <c r="C9724" s="189"/>
      <c r="D9724" s="189"/>
      <c r="E9724" s="189"/>
      <c r="F9724" s="189"/>
    </row>
    <row r="9725" spans="3:6" s="66" customFormat="1" x14ac:dyDescent="0.25">
      <c r="C9725" s="189"/>
      <c r="D9725" s="189"/>
      <c r="E9725" s="189"/>
      <c r="F9725" s="189"/>
    </row>
    <row r="9726" spans="3:6" s="66" customFormat="1" x14ac:dyDescent="0.25">
      <c r="C9726" s="189"/>
      <c r="D9726" s="189"/>
      <c r="E9726" s="189"/>
      <c r="F9726" s="189"/>
    </row>
    <row r="9727" spans="3:6" s="66" customFormat="1" x14ac:dyDescent="0.25">
      <c r="C9727" s="189"/>
      <c r="D9727" s="189"/>
      <c r="E9727" s="189"/>
      <c r="F9727" s="189"/>
    </row>
    <row r="9728" spans="3:6" s="66" customFormat="1" x14ac:dyDescent="0.25">
      <c r="C9728" s="189"/>
      <c r="D9728" s="189"/>
      <c r="E9728" s="189"/>
      <c r="F9728" s="189"/>
    </row>
    <row r="9729" spans="3:6" s="66" customFormat="1" x14ac:dyDescent="0.25">
      <c r="C9729" s="189"/>
      <c r="D9729" s="189"/>
      <c r="E9729" s="189"/>
      <c r="F9729" s="189"/>
    </row>
    <row r="9730" spans="3:6" s="66" customFormat="1" x14ac:dyDescent="0.25">
      <c r="C9730" s="189"/>
      <c r="D9730" s="189"/>
      <c r="E9730" s="189"/>
      <c r="F9730" s="189"/>
    </row>
    <row r="9731" spans="3:6" s="66" customFormat="1" x14ac:dyDescent="0.25">
      <c r="C9731" s="189"/>
      <c r="D9731" s="189"/>
      <c r="E9731" s="189"/>
      <c r="F9731" s="189"/>
    </row>
    <row r="9732" spans="3:6" s="66" customFormat="1" x14ac:dyDescent="0.25">
      <c r="C9732" s="189"/>
      <c r="D9732" s="189"/>
      <c r="E9732" s="189"/>
      <c r="F9732" s="189"/>
    </row>
    <row r="9733" spans="3:6" s="66" customFormat="1" x14ac:dyDescent="0.25">
      <c r="C9733" s="189"/>
      <c r="D9733" s="189"/>
      <c r="E9733" s="189"/>
      <c r="F9733" s="189"/>
    </row>
    <row r="9734" spans="3:6" s="66" customFormat="1" x14ac:dyDescent="0.25">
      <c r="C9734" s="189"/>
      <c r="D9734" s="189"/>
      <c r="E9734" s="189"/>
      <c r="F9734" s="189"/>
    </row>
    <row r="9735" spans="3:6" s="66" customFormat="1" x14ac:dyDescent="0.25">
      <c r="C9735" s="189"/>
      <c r="D9735" s="189"/>
      <c r="E9735" s="189"/>
      <c r="F9735" s="189"/>
    </row>
    <row r="9736" spans="3:6" s="66" customFormat="1" x14ac:dyDescent="0.25">
      <c r="C9736" s="189"/>
      <c r="D9736" s="189"/>
      <c r="E9736" s="189"/>
      <c r="F9736" s="189"/>
    </row>
    <row r="9737" spans="3:6" s="66" customFormat="1" x14ac:dyDescent="0.25">
      <c r="C9737" s="189"/>
      <c r="D9737" s="189"/>
      <c r="E9737" s="189"/>
      <c r="F9737" s="189"/>
    </row>
    <row r="9738" spans="3:6" s="66" customFormat="1" x14ac:dyDescent="0.25">
      <c r="C9738" s="189"/>
      <c r="D9738" s="189"/>
      <c r="E9738" s="189"/>
      <c r="F9738" s="189"/>
    </row>
    <row r="9739" spans="3:6" s="66" customFormat="1" x14ac:dyDescent="0.25">
      <c r="C9739" s="189"/>
      <c r="D9739" s="189"/>
      <c r="E9739" s="189"/>
      <c r="F9739" s="189"/>
    </row>
    <row r="9740" spans="3:6" s="66" customFormat="1" x14ac:dyDescent="0.25">
      <c r="C9740" s="189"/>
      <c r="D9740" s="189"/>
      <c r="E9740" s="189"/>
      <c r="F9740" s="189"/>
    </row>
    <row r="9741" spans="3:6" s="66" customFormat="1" x14ac:dyDescent="0.25">
      <c r="C9741" s="189"/>
      <c r="D9741" s="189"/>
      <c r="E9741" s="189"/>
      <c r="F9741" s="189"/>
    </row>
    <row r="9742" spans="3:6" s="66" customFormat="1" x14ac:dyDescent="0.25">
      <c r="C9742" s="189"/>
      <c r="D9742" s="189"/>
      <c r="E9742" s="189"/>
      <c r="F9742" s="189"/>
    </row>
    <row r="9743" spans="3:6" s="66" customFormat="1" x14ac:dyDescent="0.25">
      <c r="C9743" s="189"/>
      <c r="D9743" s="189"/>
      <c r="E9743" s="189"/>
      <c r="F9743" s="189"/>
    </row>
    <row r="9744" spans="3:6" s="66" customFormat="1" x14ac:dyDescent="0.25">
      <c r="C9744" s="189"/>
      <c r="D9744" s="189"/>
      <c r="E9744" s="189"/>
      <c r="F9744" s="189"/>
    </row>
    <row r="9745" spans="3:6" s="66" customFormat="1" x14ac:dyDescent="0.25">
      <c r="C9745" s="189"/>
      <c r="D9745" s="189"/>
      <c r="E9745" s="189"/>
      <c r="F9745" s="189"/>
    </row>
    <row r="9746" spans="3:6" s="66" customFormat="1" x14ac:dyDescent="0.25">
      <c r="C9746" s="189"/>
      <c r="D9746" s="189"/>
      <c r="E9746" s="189"/>
      <c r="F9746" s="189"/>
    </row>
    <row r="9747" spans="3:6" s="66" customFormat="1" x14ac:dyDescent="0.25">
      <c r="C9747" s="189"/>
      <c r="D9747" s="189"/>
      <c r="E9747" s="189"/>
      <c r="F9747" s="189"/>
    </row>
    <row r="9748" spans="3:6" s="66" customFormat="1" x14ac:dyDescent="0.25">
      <c r="C9748" s="189"/>
      <c r="D9748" s="189"/>
      <c r="E9748" s="189"/>
      <c r="F9748" s="189"/>
    </row>
    <row r="9749" spans="3:6" s="66" customFormat="1" x14ac:dyDescent="0.25">
      <c r="C9749" s="189"/>
      <c r="D9749" s="189"/>
      <c r="E9749" s="189"/>
      <c r="F9749" s="189"/>
    </row>
    <row r="9750" spans="3:6" s="66" customFormat="1" x14ac:dyDescent="0.25">
      <c r="C9750" s="189"/>
      <c r="D9750" s="189"/>
      <c r="E9750" s="189"/>
      <c r="F9750" s="189"/>
    </row>
    <row r="9751" spans="3:6" s="66" customFormat="1" x14ac:dyDescent="0.25">
      <c r="C9751" s="189"/>
      <c r="D9751" s="189"/>
      <c r="E9751" s="189"/>
      <c r="F9751" s="189"/>
    </row>
    <row r="9752" spans="3:6" s="66" customFormat="1" x14ac:dyDescent="0.25">
      <c r="C9752" s="189"/>
      <c r="D9752" s="189"/>
      <c r="E9752" s="189"/>
      <c r="F9752" s="189"/>
    </row>
    <row r="9753" spans="3:6" s="66" customFormat="1" x14ac:dyDescent="0.25">
      <c r="C9753" s="189"/>
      <c r="D9753" s="189"/>
      <c r="E9753" s="189"/>
      <c r="F9753" s="189"/>
    </row>
    <row r="9754" spans="3:6" s="66" customFormat="1" x14ac:dyDescent="0.25">
      <c r="C9754" s="189"/>
      <c r="D9754" s="189"/>
      <c r="E9754" s="189"/>
      <c r="F9754" s="189"/>
    </row>
    <row r="9755" spans="3:6" s="66" customFormat="1" x14ac:dyDescent="0.25">
      <c r="C9755" s="189"/>
      <c r="D9755" s="189"/>
      <c r="E9755" s="189"/>
      <c r="F9755" s="189"/>
    </row>
    <row r="9756" spans="3:6" s="66" customFormat="1" x14ac:dyDescent="0.25">
      <c r="C9756" s="189"/>
      <c r="D9756" s="189"/>
      <c r="E9756" s="189"/>
      <c r="F9756" s="189"/>
    </row>
    <row r="9757" spans="3:6" s="66" customFormat="1" x14ac:dyDescent="0.25">
      <c r="C9757" s="189"/>
      <c r="D9757" s="189"/>
      <c r="E9757" s="189"/>
      <c r="F9757" s="189"/>
    </row>
    <row r="9758" spans="3:6" s="66" customFormat="1" x14ac:dyDescent="0.25">
      <c r="C9758" s="189"/>
      <c r="D9758" s="189"/>
      <c r="E9758" s="189"/>
      <c r="F9758" s="189"/>
    </row>
    <row r="9759" spans="3:6" s="66" customFormat="1" x14ac:dyDescent="0.25">
      <c r="C9759" s="189"/>
      <c r="D9759" s="189"/>
      <c r="E9759" s="189"/>
      <c r="F9759" s="189"/>
    </row>
    <row r="9760" spans="3:6" s="66" customFormat="1" x14ac:dyDescent="0.25">
      <c r="C9760" s="189"/>
      <c r="D9760" s="189"/>
      <c r="E9760" s="189"/>
      <c r="F9760" s="189"/>
    </row>
    <row r="9761" spans="3:6" s="66" customFormat="1" x14ac:dyDescent="0.25">
      <c r="C9761" s="189"/>
      <c r="D9761" s="189"/>
      <c r="E9761" s="189"/>
      <c r="F9761" s="189"/>
    </row>
    <row r="9762" spans="3:6" s="66" customFormat="1" x14ac:dyDescent="0.25">
      <c r="C9762" s="189"/>
      <c r="D9762" s="189"/>
      <c r="E9762" s="189"/>
      <c r="F9762" s="189"/>
    </row>
    <row r="9763" spans="3:6" s="66" customFormat="1" x14ac:dyDescent="0.25">
      <c r="C9763" s="189"/>
      <c r="D9763" s="189"/>
      <c r="E9763" s="189"/>
      <c r="F9763" s="189"/>
    </row>
    <row r="9764" spans="3:6" s="66" customFormat="1" x14ac:dyDescent="0.25">
      <c r="C9764" s="189"/>
      <c r="D9764" s="189"/>
      <c r="E9764" s="189"/>
      <c r="F9764" s="189"/>
    </row>
    <row r="9765" spans="3:6" s="66" customFormat="1" x14ac:dyDescent="0.25">
      <c r="C9765" s="189"/>
      <c r="D9765" s="189"/>
      <c r="E9765" s="189"/>
      <c r="F9765" s="189"/>
    </row>
    <row r="9766" spans="3:6" s="66" customFormat="1" x14ac:dyDescent="0.25">
      <c r="C9766" s="189"/>
      <c r="D9766" s="189"/>
      <c r="E9766" s="189"/>
      <c r="F9766" s="189"/>
    </row>
    <row r="9767" spans="3:6" s="66" customFormat="1" x14ac:dyDescent="0.25">
      <c r="C9767" s="189"/>
      <c r="D9767" s="189"/>
      <c r="E9767" s="189"/>
      <c r="F9767" s="189"/>
    </row>
    <row r="9768" spans="3:6" s="66" customFormat="1" x14ac:dyDescent="0.25">
      <c r="C9768" s="189"/>
      <c r="D9768" s="189"/>
      <c r="E9768" s="189"/>
      <c r="F9768" s="189"/>
    </row>
    <row r="9769" spans="3:6" s="66" customFormat="1" x14ac:dyDescent="0.25">
      <c r="C9769" s="189"/>
      <c r="D9769" s="189"/>
      <c r="E9769" s="189"/>
      <c r="F9769" s="189"/>
    </row>
    <row r="9770" spans="3:6" s="66" customFormat="1" x14ac:dyDescent="0.25">
      <c r="C9770" s="189"/>
      <c r="D9770" s="189"/>
      <c r="E9770" s="189"/>
      <c r="F9770" s="189"/>
    </row>
    <row r="9771" spans="3:6" s="66" customFormat="1" x14ac:dyDescent="0.25">
      <c r="C9771" s="189"/>
      <c r="D9771" s="189"/>
      <c r="E9771" s="189"/>
      <c r="F9771" s="189"/>
    </row>
    <row r="9772" spans="3:6" s="66" customFormat="1" x14ac:dyDescent="0.25">
      <c r="C9772" s="189"/>
      <c r="D9772" s="189"/>
      <c r="E9772" s="189"/>
      <c r="F9772" s="189"/>
    </row>
    <row r="9773" spans="3:6" s="66" customFormat="1" x14ac:dyDescent="0.25">
      <c r="C9773" s="189"/>
      <c r="D9773" s="189"/>
      <c r="E9773" s="189"/>
      <c r="F9773" s="189"/>
    </row>
    <row r="9774" spans="3:6" s="66" customFormat="1" x14ac:dyDescent="0.25">
      <c r="C9774" s="189"/>
      <c r="D9774" s="189"/>
      <c r="E9774" s="189"/>
      <c r="F9774" s="189"/>
    </row>
    <row r="9775" spans="3:6" s="66" customFormat="1" x14ac:dyDescent="0.25">
      <c r="C9775" s="189"/>
      <c r="D9775" s="189"/>
      <c r="E9775" s="189"/>
      <c r="F9775" s="189"/>
    </row>
    <row r="9776" spans="3:6" s="66" customFormat="1" x14ac:dyDescent="0.25">
      <c r="C9776" s="189"/>
      <c r="D9776" s="189"/>
      <c r="E9776" s="189"/>
      <c r="F9776" s="189"/>
    </row>
    <row r="9777" spans="3:6" s="66" customFormat="1" x14ac:dyDescent="0.25">
      <c r="C9777" s="189"/>
      <c r="D9777" s="189"/>
      <c r="E9777" s="189"/>
      <c r="F9777" s="189"/>
    </row>
    <row r="9778" spans="3:6" s="66" customFormat="1" x14ac:dyDescent="0.25">
      <c r="C9778" s="189"/>
      <c r="D9778" s="189"/>
      <c r="E9778" s="189"/>
      <c r="F9778" s="189"/>
    </row>
    <row r="9779" spans="3:6" s="66" customFormat="1" x14ac:dyDescent="0.25">
      <c r="C9779" s="189"/>
      <c r="D9779" s="189"/>
      <c r="E9779" s="189"/>
      <c r="F9779" s="189"/>
    </row>
    <row r="9780" spans="3:6" s="66" customFormat="1" x14ac:dyDescent="0.25">
      <c r="C9780" s="189"/>
      <c r="D9780" s="189"/>
      <c r="E9780" s="189"/>
      <c r="F9780" s="189"/>
    </row>
    <row r="9781" spans="3:6" s="66" customFormat="1" x14ac:dyDescent="0.25">
      <c r="C9781" s="189"/>
      <c r="D9781" s="189"/>
      <c r="E9781" s="189"/>
      <c r="F9781" s="189"/>
    </row>
    <row r="9782" spans="3:6" s="66" customFormat="1" x14ac:dyDescent="0.25">
      <c r="C9782" s="189"/>
      <c r="D9782" s="189"/>
      <c r="E9782" s="189"/>
      <c r="F9782" s="189"/>
    </row>
    <row r="9783" spans="3:6" s="66" customFormat="1" x14ac:dyDescent="0.25">
      <c r="C9783" s="189"/>
      <c r="D9783" s="189"/>
      <c r="E9783" s="189"/>
      <c r="F9783" s="189"/>
    </row>
    <row r="9784" spans="3:6" s="66" customFormat="1" x14ac:dyDescent="0.25">
      <c r="C9784" s="189"/>
      <c r="D9784" s="189"/>
      <c r="E9784" s="189"/>
      <c r="F9784" s="189"/>
    </row>
    <row r="9785" spans="3:6" s="66" customFormat="1" x14ac:dyDescent="0.25">
      <c r="C9785" s="189"/>
      <c r="D9785" s="189"/>
      <c r="E9785" s="189"/>
      <c r="F9785" s="189"/>
    </row>
    <row r="9786" spans="3:6" s="66" customFormat="1" x14ac:dyDescent="0.25">
      <c r="C9786" s="189"/>
      <c r="D9786" s="189"/>
      <c r="E9786" s="189"/>
      <c r="F9786" s="189"/>
    </row>
    <row r="9787" spans="3:6" s="66" customFormat="1" x14ac:dyDescent="0.25">
      <c r="C9787" s="189"/>
      <c r="D9787" s="189"/>
      <c r="E9787" s="189"/>
      <c r="F9787" s="189"/>
    </row>
    <row r="9788" spans="3:6" s="66" customFormat="1" x14ac:dyDescent="0.25">
      <c r="C9788" s="189"/>
      <c r="D9788" s="189"/>
      <c r="E9788" s="189"/>
      <c r="F9788" s="189"/>
    </row>
    <row r="9789" spans="3:6" s="66" customFormat="1" x14ac:dyDescent="0.25">
      <c r="C9789" s="189"/>
      <c r="D9789" s="189"/>
      <c r="E9789" s="189"/>
      <c r="F9789" s="189"/>
    </row>
    <row r="9790" spans="3:6" s="66" customFormat="1" x14ac:dyDescent="0.25">
      <c r="C9790" s="189"/>
      <c r="D9790" s="189"/>
      <c r="E9790" s="189"/>
      <c r="F9790" s="189"/>
    </row>
    <row r="9791" spans="3:6" s="66" customFormat="1" x14ac:dyDescent="0.25">
      <c r="C9791" s="189"/>
      <c r="D9791" s="189"/>
      <c r="E9791" s="189"/>
      <c r="F9791" s="189"/>
    </row>
    <row r="9792" spans="3:6" s="66" customFormat="1" x14ac:dyDescent="0.25">
      <c r="C9792" s="189"/>
      <c r="D9792" s="189"/>
      <c r="E9792" s="189"/>
      <c r="F9792" s="189"/>
    </row>
    <row r="9793" spans="3:6" s="66" customFormat="1" x14ac:dyDescent="0.25">
      <c r="C9793" s="189"/>
      <c r="D9793" s="189"/>
      <c r="E9793" s="189"/>
      <c r="F9793" s="189"/>
    </row>
    <row r="9794" spans="3:6" s="66" customFormat="1" x14ac:dyDescent="0.25">
      <c r="C9794" s="189"/>
      <c r="D9794" s="189"/>
      <c r="E9794" s="189"/>
      <c r="F9794" s="189"/>
    </row>
    <row r="9795" spans="3:6" s="66" customFormat="1" x14ac:dyDescent="0.25">
      <c r="C9795" s="189"/>
      <c r="D9795" s="189"/>
      <c r="E9795" s="189"/>
      <c r="F9795" s="189"/>
    </row>
    <row r="9796" spans="3:6" s="66" customFormat="1" x14ac:dyDescent="0.25">
      <c r="C9796" s="189"/>
      <c r="D9796" s="189"/>
      <c r="E9796" s="189"/>
      <c r="F9796" s="189"/>
    </row>
    <row r="9797" spans="3:6" s="66" customFormat="1" x14ac:dyDescent="0.25">
      <c r="C9797" s="189"/>
      <c r="D9797" s="189"/>
      <c r="E9797" s="189"/>
      <c r="F9797" s="189"/>
    </row>
    <row r="9798" spans="3:6" s="66" customFormat="1" x14ac:dyDescent="0.25">
      <c r="C9798" s="189"/>
      <c r="D9798" s="189"/>
      <c r="E9798" s="189"/>
      <c r="F9798" s="189"/>
    </row>
    <row r="9799" spans="3:6" s="66" customFormat="1" x14ac:dyDescent="0.25">
      <c r="C9799" s="189"/>
      <c r="D9799" s="189"/>
      <c r="E9799" s="189"/>
      <c r="F9799" s="189"/>
    </row>
    <row r="9800" spans="3:6" s="66" customFormat="1" x14ac:dyDescent="0.25">
      <c r="C9800" s="189"/>
      <c r="D9800" s="189"/>
      <c r="E9800" s="189"/>
      <c r="F9800" s="189"/>
    </row>
    <row r="9801" spans="3:6" s="66" customFormat="1" x14ac:dyDescent="0.25">
      <c r="C9801" s="189"/>
      <c r="D9801" s="189"/>
      <c r="E9801" s="189"/>
      <c r="F9801" s="189"/>
    </row>
    <row r="9802" spans="3:6" s="66" customFormat="1" x14ac:dyDescent="0.25">
      <c r="C9802" s="189"/>
      <c r="D9802" s="189"/>
      <c r="E9802" s="189"/>
      <c r="F9802" s="189"/>
    </row>
    <row r="9803" spans="3:6" s="66" customFormat="1" x14ac:dyDescent="0.25">
      <c r="C9803" s="189"/>
      <c r="D9803" s="189"/>
      <c r="E9803" s="189"/>
      <c r="F9803" s="189"/>
    </row>
    <row r="9804" spans="3:6" s="66" customFormat="1" x14ac:dyDescent="0.25">
      <c r="C9804" s="189"/>
      <c r="D9804" s="189"/>
      <c r="E9804" s="189"/>
      <c r="F9804" s="189"/>
    </row>
    <row r="9805" spans="3:6" s="66" customFormat="1" x14ac:dyDescent="0.25">
      <c r="C9805" s="189"/>
      <c r="D9805" s="189"/>
      <c r="E9805" s="189"/>
      <c r="F9805" s="189"/>
    </row>
    <row r="9806" spans="3:6" s="66" customFormat="1" x14ac:dyDescent="0.25">
      <c r="C9806" s="189"/>
      <c r="D9806" s="189"/>
      <c r="E9806" s="189"/>
      <c r="F9806" s="189"/>
    </row>
    <row r="9807" spans="3:6" s="66" customFormat="1" x14ac:dyDescent="0.25">
      <c r="C9807" s="189"/>
      <c r="D9807" s="189"/>
      <c r="E9807" s="189"/>
      <c r="F9807" s="189"/>
    </row>
    <row r="9808" spans="3:6" s="66" customFormat="1" x14ac:dyDescent="0.25">
      <c r="C9808" s="189"/>
      <c r="D9808" s="189"/>
      <c r="E9808" s="189"/>
      <c r="F9808" s="189"/>
    </row>
    <row r="9809" spans="3:6" s="66" customFormat="1" x14ac:dyDescent="0.25">
      <c r="C9809" s="189"/>
      <c r="D9809" s="189"/>
      <c r="E9809" s="189"/>
      <c r="F9809" s="189"/>
    </row>
    <row r="9810" spans="3:6" s="66" customFormat="1" x14ac:dyDescent="0.25">
      <c r="C9810" s="189"/>
      <c r="D9810" s="189"/>
      <c r="E9810" s="189"/>
      <c r="F9810" s="189"/>
    </row>
    <row r="9811" spans="3:6" s="66" customFormat="1" x14ac:dyDescent="0.25">
      <c r="C9811" s="189"/>
      <c r="D9811" s="189"/>
      <c r="E9811" s="189"/>
      <c r="F9811" s="189"/>
    </row>
    <row r="9812" spans="3:6" s="66" customFormat="1" x14ac:dyDescent="0.25">
      <c r="C9812" s="189"/>
      <c r="D9812" s="189"/>
      <c r="E9812" s="189"/>
      <c r="F9812" s="189"/>
    </row>
    <row r="9813" spans="3:6" s="66" customFormat="1" x14ac:dyDescent="0.25">
      <c r="C9813" s="189"/>
      <c r="D9813" s="189"/>
      <c r="E9813" s="189"/>
      <c r="F9813" s="189"/>
    </row>
    <row r="9814" spans="3:6" s="66" customFormat="1" x14ac:dyDescent="0.25">
      <c r="C9814" s="189"/>
      <c r="D9814" s="189"/>
      <c r="E9814" s="189"/>
      <c r="F9814" s="189"/>
    </row>
    <row r="9815" spans="3:6" s="66" customFormat="1" x14ac:dyDescent="0.25">
      <c r="C9815" s="189"/>
      <c r="D9815" s="189"/>
      <c r="E9815" s="189"/>
      <c r="F9815" s="189"/>
    </row>
    <row r="9816" spans="3:6" s="66" customFormat="1" x14ac:dyDescent="0.25">
      <c r="C9816" s="189"/>
      <c r="D9816" s="189"/>
      <c r="E9816" s="189"/>
      <c r="F9816" s="189"/>
    </row>
    <row r="9817" spans="3:6" s="66" customFormat="1" x14ac:dyDescent="0.25">
      <c r="C9817" s="189"/>
      <c r="D9817" s="189"/>
      <c r="E9817" s="189"/>
      <c r="F9817" s="189"/>
    </row>
    <row r="9818" spans="3:6" s="66" customFormat="1" x14ac:dyDescent="0.25">
      <c r="C9818" s="189"/>
      <c r="D9818" s="189"/>
      <c r="E9818" s="189"/>
      <c r="F9818" s="189"/>
    </row>
    <row r="9819" spans="3:6" s="66" customFormat="1" x14ac:dyDescent="0.25">
      <c r="C9819" s="189"/>
      <c r="D9819" s="189"/>
      <c r="E9819" s="189"/>
      <c r="F9819" s="189"/>
    </row>
    <row r="9820" spans="3:6" s="66" customFormat="1" x14ac:dyDescent="0.25">
      <c r="C9820" s="189"/>
      <c r="D9820" s="189"/>
      <c r="E9820" s="189"/>
      <c r="F9820" s="189"/>
    </row>
    <row r="9821" spans="3:6" s="66" customFormat="1" x14ac:dyDescent="0.25">
      <c r="C9821" s="189"/>
      <c r="D9821" s="189"/>
      <c r="E9821" s="189"/>
      <c r="F9821" s="189"/>
    </row>
    <row r="9822" spans="3:6" s="66" customFormat="1" x14ac:dyDescent="0.25">
      <c r="C9822" s="189"/>
      <c r="D9822" s="189"/>
      <c r="E9822" s="189"/>
      <c r="F9822" s="189"/>
    </row>
    <row r="9823" spans="3:6" s="66" customFormat="1" x14ac:dyDescent="0.25">
      <c r="C9823" s="189"/>
      <c r="D9823" s="189"/>
      <c r="E9823" s="189"/>
      <c r="F9823" s="189"/>
    </row>
    <row r="9824" spans="3:6" s="66" customFormat="1" x14ac:dyDescent="0.25">
      <c r="C9824" s="189"/>
      <c r="D9824" s="189"/>
      <c r="E9824" s="189"/>
      <c r="F9824" s="189"/>
    </row>
    <row r="9825" spans="3:6" s="66" customFormat="1" x14ac:dyDescent="0.25">
      <c r="C9825" s="189"/>
      <c r="D9825" s="189"/>
      <c r="E9825" s="189"/>
      <c r="F9825" s="189"/>
    </row>
    <row r="9826" spans="3:6" s="66" customFormat="1" x14ac:dyDescent="0.25">
      <c r="C9826" s="189"/>
      <c r="D9826" s="189"/>
      <c r="E9826" s="189"/>
      <c r="F9826" s="189"/>
    </row>
    <row r="9827" spans="3:6" s="66" customFormat="1" x14ac:dyDescent="0.25">
      <c r="C9827" s="189"/>
      <c r="D9827" s="189"/>
      <c r="E9827" s="189"/>
      <c r="F9827" s="189"/>
    </row>
    <row r="9828" spans="3:6" s="66" customFormat="1" x14ac:dyDescent="0.25">
      <c r="C9828" s="189"/>
      <c r="D9828" s="189"/>
      <c r="E9828" s="189"/>
      <c r="F9828" s="189"/>
    </row>
    <row r="9829" spans="3:6" s="66" customFormat="1" x14ac:dyDescent="0.25">
      <c r="C9829" s="189"/>
      <c r="D9829" s="189"/>
      <c r="E9829" s="189"/>
      <c r="F9829" s="189"/>
    </row>
    <row r="9830" spans="3:6" s="66" customFormat="1" x14ac:dyDescent="0.25">
      <c r="C9830" s="189"/>
      <c r="D9830" s="189"/>
      <c r="E9830" s="189"/>
      <c r="F9830" s="189"/>
    </row>
    <row r="9831" spans="3:6" s="66" customFormat="1" x14ac:dyDescent="0.25">
      <c r="C9831" s="189"/>
      <c r="D9831" s="189"/>
      <c r="E9831" s="189"/>
      <c r="F9831" s="189"/>
    </row>
    <row r="9832" spans="3:6" s="66" customFormat="1" x14ac:dyDescent="0.25">
      <c r="C9832" s="189"/>
      <c r="D9832" s="189"/>
      <c r="E9832" s="189"/>
      <c r="F9832" s="189"/>
    </row>
    <row r="9833" spans="3:6" s="66" customFormat="1" x14ac:dyDescent="0.25">
      <c r="C9833" s="189"/>
      <c r="D9833" s="189"/>
      <c r="E9833" s="189"/>
      <c r="F9833" s="189"/>
    </row>
    <row r="9834" spans="3:6" s="66" customFormat="1" x14ac:dyDescent="0.25">
      <c r="C9834" s="189"/>
      <c r="D9834" s="189"/>
      <c r="E9834" s="189"/>
      <c r="F9834" s="189"/>
    </row>
    <row r="9835" spans="3:6" s="66" customFormat="1" x14ac:dyDescent="0.25">
      <c r="C9835" s="189"/>
      <c r="D9835" s="189"/>
      <c r="E9835" s="189"/>
      <c r="F9835" s="189"/>
    </row>
    <row r="9836" spans="3:6" s="66" customFormat="1" x14ac:dyDescent="0.25">
      <c r="C9836" s="189"/>
      <c r="D9836" s="189"/>
      <c r="E9836" s="189"/>
      <c r="F9836" s="189"/>
    </row>
    <row r="9837" spans="3:6" s="66" customFormat="1" x14ac:dyDescent="0.25">
      <c r="C9837" s="189"/>
      <c r="D9837" s="189"/>
      <c r="E9837" s="189"/>
      <c r="F9837" s="189"/>
    </row>
    <row r="9838" spans="3:6" s="66" customFormat="1" x14ac:dyDescent="0.25">
      <c r="C9838" s="189"/>
      <c r="D9838" s="189"/>
      <c r="E9838" s="189"/>
      <c r="F9838" s="189"/>
    </row>
    <row r="9839" spans="3:6" s="66" customFormat="1" x14ac:dyDescent="0.25">
      <c r="C9839" s="189"/>
      <c r="D9839" s="189"/>
      <c r="E9839" s="189"/>
      <c r="F9839" s="189"/>
    </row>
    <row r="9840" spans="3:6" s="66" customFormat="1" x14ac:dyDescent="0.25">
      <c r="C9840" s="189"/>
      <c r="D9840" s="189"/>
      <c r="E9840" s="189"/>
      <c r="F9840" s="189"/>
    </row>
    <row r="9841" spans="3:6" s="66" customFormat="1" x14ac:dyDescent="0.25">
      <c r="C9841" s="189"/>
      <c r="D9841" s="189"/>
      <c r="E9841" s="189"/>
      <c r="F9841" s="189"/>
    </row>
    <row r="9842" spans="3:6" s="66" customFormat="1" x14ac:dyDescent="0.25">
      <c r="C9842" s="189"/>
      <c r="D9842" s="189"/>
      <c r="E9842" s="189"/>
      <c r="F9842" s="189"/>
    </row>
    <row r="9843" spans="3:6" s="66" customFormat="1" x14ac:dyDescent="0.25">
      <c r="C9843" s="189"/>
      <c r="D9843" s="189"/>
      <c r="E9843" s="189"/>
      <c r="F9843" s="189"/>
    </row>
    <row r="9844" spans="3:6" s="66" customFormat="1" x14ac:dyDescent="0.25">
      <c r="C9844" s="189"/>
      <c r="D9844" s="189"/>
      <c r="E9844" s="189"/>
      <c r="F9844" s="189"/>
    </row>
    <row r="9845" spans="3:6" s="66" customFormat="1" x14ac:dyDescent="0.25">
      <c r="C9845" s="189"/>
      <c r="D9845" s="189"/>
      <c r="E9845" s="189"/>
      <c r="F9845" s="189"/>
    </row>
    <row r="9846" spans="3:6" s="66" customFormat="1" x14ac:dyDescent="0.25">
      <c r="C9846" s="189"/>
      <c r="D9846" s="189"/>
      <c r="E9846" s="189"/>
      <c r="F9846" s="189"/>
    </row>
    <row r="9847" spans="3:6" s="66" customFormat="1" x14ac:dyDescent="0.25">
      <c r="C9847" s="189"/>
      <c r="D9847" s="189"/>
      <c r="E9847" s="189"/>
      <c r="F9847" s="189"/>
    </row>
    <row r="9848" spans="3:6" s="66" customFormat="1" x14ac:dyDescent="0.25">
      <c r="C9848" s="189"/>
      <c r="D9848" s="189"/>
      <c r="E9848" s="189"/>
      <c r="F9848" s="189"/>
    </row>
    <row r="9849" spans="3:6" s="66" customFormat="1" x14ac:dyDescent="0.25">
      <c r="C9849" s="189"/>
      <c r="D9849" s="189"/>
      <c r="E9849" s="189"/>
      <c r="F9849" s="189"/>
    </row>
    <row r="9850" spans="3:6" s="66" customFormat="1" x14ac:dyDescent="0.25">
      <c r="C9850" s="189"/>
      <c r="D9850" s="189"/>
      <c r="E9850" s="189"/>
      <c r="F9850" s="189"/>
    </row>
    <row r="9851" spans="3:6" s="66" customFormat="1" x14ac:dyDescent="0.25">
      <c r="C9851" s="189"/>
      <c r="D9851" s="189"/>
      <c r="E9851" s="189"/>
      <c r="F9851" s="189"/>
    </row>
    <row r="9852" spans="3:6" s="66" customFormat="1" x14ac:dyDescent="0.25">
      <c r="C9852" s="189"/>
      <c r="D9852" s="189"/>
      <c r="E9852" s="189"/>
      <c r="F9852" s="189"/>
    </row>
    <row r="9853" spans="3:6" s="66" customFormat="1" x14ac:dyDescent="0.25">
      <c r="C9853" s="189"/>
      <c r="D9853" s="189"/>
      <c r="E9853" s="189"/>
      <c r="F9853" s="189"/>
    </row>
    <row r="9854" spans="3:6" s="66" customFormat="1" x14ac:dyDescent="0.25">
      <c r="C9854" s="189"/>
      <c r="D9854" s="189"/>
      <c r="E9854" s="189"/>
      <c r="F9854" s="189"/>
    </row>
    <row r="9855" spans="3:6" s="66" customFormat="1" x14ac:dyDescent="0.25">
      <c r="C9855" s="189"/>
      <c r="D9855" s="189"/>
      <c r="E9855" s="189"/>
      <c r="F9855" s="189"/>
    </row>
    <row r="9856" spans="3:6" s="66" customFormat="1" x14ac:dyDescent="0.25">
      <c r="C9856" s="189"/>
      <c r="D9856" s="189"/>
      <c r="E9856" s="189"/>
      <c r="F9856" s="189"/>
    </row>
    <row r="9857" spans="3:6" s="66" customFormat="1" x14ac:dyDescent="0.25">
      <c r="C9857" s="189"/>
      <c r="D9857" s="189"/>
      <c r="E9857" s="189"/>
      <c r="F9857" s="189"/>
    </row>
    <row r="9858" spans="3:6" s="66" customFormat="1" x14ac:dyDescent="0.25">
      <c r="C9858" s="189"/>
      <c r="D9858" s="189"/>
      <c r="E9858" s="189"/>
      <c r="F9858" s="189"/>
    </row>
    <row r="9859" spans="3:6" s="66" customFormat="1" x14ac:dyDescent="0.25">
      <c r="C9859" s="189"/>
      <c r="D9859" s="189"/>
      <c r="E9859" s="189"/>
      <c r="F9859" s="189"/>
    </row>
    <row r="9860" spans="3:6" s="66" customFormat="1" x14ac:dyDescent="0.25">
      <c r="C9860" s="189"/>
      <c r="D9860" s="189"/>
      <c r="E9860" s="189"/>
      <c r="F9860" s="189"/>
    </row>
    <row r="9861" spans="3:6" s="66" customFormat="1" x14ac:dyDescent="0.25">
      <c r="C9861" s="189"/>
      <c r="D9861" s="189"/>
      <c r="E9861" s="189"/>
      <c r="F9861" s="189"/>
    </row>
    <row r="9862" spans="3:6" s="66" customFormat="1" x14ac:dyDescent="0.25">
      <c r="C9862" s="189"/>
      <c r="D9862" s="189"/>
      <c r="E9862" s="189"/>
      <c r="F9862" s="189"/>
    </row>
    <row r="9863" spans="3:6" s="66" customFormat="1" x14ac:dyDescent="0.25">
      <c r="C9863" s="189"/>
      <c r="D9863" s="189"/>
      <c r="E9863" s="189"/>
      <c r="F9863" s="189"/>
    </row>
    <row r="9864" spans="3:6" s="66" customFormat="1" x14ac:dyDescent="0.25">
      <c r="C9864" s="189"/>
      <c r="D9864" s="189"/>
      <c r="E9864" s="189"/>
      <c r="F9864" s="189"/>
    </row>
    <row r="9865" spans="3:6" s="66" customFormat="1" x14ac:dyDescent="0.25">
      <c r="C9865" s="189"/>
      <c r="D9865" s="189"/>
      <c r="E9865" s="189"/>
      <c r="F9865" s="189"/>
    </row>
    <row r="9866" spans="3:6" s="66" customFormat="1" x14ac:dyDescent="0.25">
      <c r="C9866" s="189"/>
      <c r="D9866" s="189"/>
      <c r="E9866" s="189"/>
      <c r="F9866" s="189"/>
    </row>
    <row r="9867" spans="3:6" s="66" customFormat="1" x14ac:dyDescent="0.25">
      <c r="C9867" s="189"/>
      <c r="D9867" s="189"/>
      <c r="E9867" s="189"/>
      <c r="F9867" s="189"/>
    </row>
    <row r="9868" spans="3:6" s="66" customFormat="1" x14ac:dyDescent="0.25">
      <c r="C9868" s="189"/>
      <c r="D9868" s="189"/>
      <c r="E9868" s="189"/>
      <c r="F9868" s="189"/>
    </row>
    <row r="9869" spans="3:6" s="66" customFormat="1" x14ac:dyDescent="0.25">
      <c r="C9869" s="189"/>
      <c r="D9869" s="189"/>
      <c r="E9869" s="189"/>
      <c r="F9869" s="189"/>
    </row>
    <row r="9870" spans="3:6" s="66" customFormat="1" x14ac:dyDescent="0.25">
      <c r="C9870" s="189"/>
      <c r="D9870" s="189"/>
      <c r="E9870" s="189"/>
      <c r="F9870" s="189"/>
    </row>
    <row r="9871" spans="3:6" s="66" customFormat="1" x14ac:dyDescent="0.25">
      <c r="C9871" s="189"/>
      <c r="D9871" s="189"/>
      <c r="E9871" s="189"/>
      <c r="F9871" s="189"/>
    </row>
    <row r="9872" spans="3:6" s="66" customFormat="1" x14ac:dyDescent="0.25">
      <c r="C9872" s="189"/>
      <c r="D9872" s="189"/>
      <c r="E9872" s="189"/>
      <c r="F9872" s="189"/>
    </row>
    <row r="9873" spans="3:6" s="66" customFormat="1" x14ac:dyDescent="0.25">
      <c r="C9873" s="189"/>
      <c r="D9873" s="189"/>
      <c r="E9873" s="189"/>
      <c r="F9873" s="189"/>
    </row>
    <row r="9874" spans="3:6" s="66" customFormat="1" x14ac:dyDescent="0.25">
      <c r="C9874" s="189"/>
      <c r="D9874" s="189"/>
      <c r="E9874" s="189"/>
      <c r="F9874" s="189"/>
    </row>
    <row r="9875" spans="3:6" s="66" customFormat="1" x14ac:dyDescent="0.25">
      <c r="C9875" s="189"/>
      <c r="D9875" s="189"/>
      <c r="E9875" s="189"/>
      <c r="F9875" s="189"/>
    </row>
    <row r="9876" spans="3:6" s="66" customFormat="1" x14ac:dyDescent="0.25">
      <c r="C9876" s="189"/>
      <c r="D9876" s="189"/>
      <c r="E9876" s="189"/>
      <c r="F9876" s="189"/>
    </row>
    <row r="9877" spans="3:6" s="66" customFormat="1" x14ac:dyDescent="0.25">
      <c r="C9877" s="189"/>
      <c r="D9877" s="189"/>
      <c r="E9877" s="189"/>
      <c r="F9877" s="189"/>
    </row>
    <row r="9878" spans="3:6" s="66" customFormat="1" x14ac:dyDescent="0.25">
      <c r="C9878" s="189"/>
      <c r="D9878" s="189"/>
      <c r="E9878" s="189"/>
      <c r="F9878" s="189"/>
    </row>
    <row r="9879" spans="3:6" s="66" customFormat="1" x14ac:dyDescent="0.25">
      <c r="C9879" s="189"/>
      <c r="D9879" s="189"/>
      <c r="E9879" s="189"/>
      <c r="F9879" s="189"/>
    </row>
    <row r="9880" spans="3:6" s="66" customFormat="1" x14ac:dyDescent="0.25">
      <c r="C9880" s="189"/>
      <c r="D9880" s="189"/>
      <c r="E9880" s="189"/>
      <c r="F9880" s="189"/>
    </row>
    <row r="9881" spans="3:6" s="66" customFormat="1" x14ac:dyDescent="0.25">
      <c r="C9881" s="189"/>
      <c r="D9881" s="189"/>
      <c r="E9881" s="189"/>
      <c r="F9881" s="189"/>
    </row>
    <row r="9882" spans="3:6" s="66" customFormat="1" x14ac:dyDescent="0.25">
      <c r="C9882" s="189"/>
      <c r="D9882" s="189"/>
      <c r="E9882" s="189"/>
      <c r="F9882" s="189"/>
    </row>
    <row r="9883" spans="3:6" s="66" customFormat="1" x14ac:dyDescent="0.25">
      <c r="C9883" s="189"/>
      <c r="D9883" s="189"/>
      <c r="E9883" s="189"/>
      <c r="F9883" s="189"/>
    </row>
    <row r="9884" spans="3:6" s="66" customFormat="1" x14ac:dyDescent="0.25">
      <c r="C9884" s="189"/>
      <c r="D9884" s="189"/>
      <c r="E9884" s="189"/>
      <c r="F9884" s="189"/>
    </row>
    <row r="9885" spans="3:6" s="66" customFormat="1" x14ac:dyDescent="0.25">
      <c r="C9885" s="189"/>
      <c r="D9885" s="189"/>
      <c r="E9885" s="189"/>
      <c r="F9885" s="189"/>
    </row>
    <row r="9886" spans="3:6" s="66" customFormat="1" x14ac:dyDescent="0.25">
      <c r="C9886" s="189"/>
      <c r="D9886" s="189"/>
      <c r="E9886" s="189"/>
      <c r="F9886" s="189"/>
    </row>
    <row r="9887" spans="3:6" s="66" customFormat="1" x14ac:dyDescent="0.25">
      <c r="C9887" s="189"/>
      <c r="D9887" s="189"/>
      <c r="E9887" s="189"/>
      <c r="F9887" s="189"/>
    </row>
    <row r="9888" spans="3:6" s="66" customFormat="1" x14ac:dyDescent="0.25">
      <c r="C9888" s="189"/>
      <c r="D9888" s="189"/>
      <c r="E9888" s="189"/>
      <c r="F9888" s="189"/>
    </row>
    <row r="9889" spans="3:6" s="66" customFormat="1" x14ac:dyDescent="0.25">
      <c r="C9889" s="189"/>
      <c r="D9889" s="189"/>
      <c r="E9889" s="189"/>
      <c r="F9889" s="189"/>
    </row>
    <row r="9890" spans="3:6" s="66" customFormat="1" x14ac:dyDescent="0.25">
      <c r="C9890" s="189"/>
      <c r="D9890" s="189"/>
      <c r="E9890" s="189"/>
      <c r="F9890" s="189"/>
    </row>
    <row r="9891" spans="3:6" s="66" customFormat="1" x14ac:dyDescent="0.25">
      <c r="C9891" s="189"/>
      <c r="D9891" s="189"/>
      <c r="E9891" s="189"/>
      <c r="F9891" s="189"/>
    </row>
    <row r="9892" spans="3:6" s="66" customFormat="1" x14ac:dyDescent="0.25">
      <c r="C9892" s="189"/>
      <c r="D9892" s="189"/>
      <c r="E9892" s="189"/>
      <c r="F9892" s="189"/>
    </row>
    <row r="9893" spans="3:6" s="66" customFormat="1" x14ac:dyDescent="0.25">
      <c r="C9893" s="189"/>
      <c r="D9893" s="189"/>
      <c r="E9893" s="189"/>
      <c r="F9893" s="189"/>
    </row>
    <row r="9894" spans="3:6" s="66" customFormat="1" x14ac:dyDescent="0.25">
      <c r="C9894" s="189"/>
      <c r="D9894" s="189"/>
      <c r="E9894" s="189"/>
      <c r="F9894" s="189"/>
    </row>
    <row r="9895" spans="3:6" s="66" customFormat="1" x14ac:dyDescent="0.25">
      <c r="C9895" s="189"/>
      <c r="D9895" s="189"/>
      <c r="E9895" s="189"/>
      <c r="F9895" s="189"/>
    </row>
    <row r="9896" spans="3:6" s="66" customFormat="1" x14ac:dyDescent="0.25">
      <c r="C9896" s="189"/>
      <c r="D9896" s="189"/>
      <c r="E9896" s="189"/>
      <c r="F9896" s="189"/>
    </row>
    <row r="9897" spans="3:6" s="66" customFormat="1" x14ac:dyDescent="0.25">
      <c r="C9897" s="189"/>
      <c r="D9897" s="189"/>
      <c r="E9897" s="189"/>
      <c r="F9897" s="189"/>
    </row>
    <row r="9898" spans="3:6" s="66" customFormat="1" x14ac:dyDescent="0.25">
      <c r="C9898" s="189"/>
      <c r="D9898" s="189"/>
      <c r="E9898" s="189"/>
      <c r="F9898" s="189"/>
    </row>
    <row r="9899" spans="3:6" s="66" customFormat="1" x14ac:dyDescent="0.25">
      <c r="C9899" s="189"/>
      <c r="D9899" s="189"/>
      <c r="E9899" s="189"/>
      <c r="F9899" s="189"/>
    </row>
    <row r="9900" spans="3:6" s="66" customFormat="1" x14ac:dyDescent="0.25">
      <c r="C9900" s="189"/>
      <c r="D9900" s="189"/>
      <c r="E9900" s="189"/>
      <c r="F9900" s="189"/>
    </row>
    <row r="9901" spans="3:6" s="66" customFormat="1" x14ac:dyDescent="0.25">
      <c r="C9901" s="189"/>
      <c r="D9901" s="189"/>
      <c r="E9901" s="189"/>
      <c r="F9901" s="189"/>
    </row>
    <row r="9902" spans="3:6" s="66" customFormat="1" x14ac:dyDescent="0.25">
      <c r="C9902" s="189"/>
      <c r="D9902" s="189"/>
      <c r="E9902" s="189"/>
      <c r="F9902" s="189"/>
    </row>
    <row r="9903" spans="3:6" s="66" customFormat="1" x14ac:dyDescent="0.25">
      <c r="C9903" s="189"/>
      <c r="D9903" s="189"/>
      <c r="E9903" s="189"/>
      <c r="F9903" s="189"/>
    </row>
    <row r="9904" spans="3:6" s="66" customFormat="1" x14ac:dyDescent="0.25">
      <c r="C9904" s="189"/>
      <c r="D9904" s="189"/>
      <c r="E9904" s="189"/>
      <c r="F9904" s="189"/>
    </row>
    <row r="9905" spans="3:6" s="66" customFormat="1" x14ac:dyDescent="0.25">
      <c r="C9905" s="189"/>
      <c r="D9905" s="189"/>
      <c r="E9905" s="189"/>
      <c r="F9905" s="189"/>
    </row>
    <row r="9906" spans="3:6" s="66" customFormat="1" x14ac:dyDescent="0.25">
      <c r="C9906" s="189"/>
      <c r="D9906" s="189"/>
      <c r="E9906" s="189"/>
      <c r="F9906" s="189"/>
    </row>
    <row r="9907" spans="3:6" s="66" customFormat="1" x14ac:dyDescent="0.25">
      <c r="C9907" s="189"/>
      <c r="D9907" s="189"/>
      <c r="E9907" s="189"/>
      <c r="F9907" s="189"/>
    </row>
    <row r="9908" spans="3:6" s="66" customFormat="1" x14ac:dyDescent="0.25">
      <c r="C9908" s="189"/>
      <c r="D9908" s="189"/>
      <c r="E9908" s="189"/>
      <c r="F9908" s="189"/>
    </row>
    <row r="9909" spans="3:6" s="66" customFormat="1" x14ac:dyDescent="0.25">
      <c r="C9909" s="189"/>
      <c r="D9909" s="189"/>
      <c r="E9909" s="189"/>
      <c r="F9909" s="189"/>
    </row>
    <row r="9910" spans="3:6" s="66" customFormat="1" x14ac:dyDescent="0.25">
      <c r="C9910" s="189"/>
      <c r="D9910" s="189"/>
      <c r="E9910" s="189"/>
      <c r="F9910" s="189"/>
    </row>
    <row r="9911" spans="3:6" s="66" customFormat="1" x14ac:dyDescent="0.25">
      <c r="C9911" s="189"/>
      <c r="D9911" s="189"/>
      <c r="E9911" s="189"/>
      <c r="F9911" s="189"/>
    </row>
    <row r="9912" spans="3:6" s="66" customFormat="1" x14ac:dyDescent="0.25">
      <c r="C9912" s="189"/>
      <c r="D9912" s="189"/>
      <c r="E9912" s="189"/>
      <c r="F9912" s="189"/>
    </row>
    <row r="9913" spans="3:6" s="66" customFormat="1" x14ac:dyDescent="0.25">
      <c r="C9913" s="189"/>
      <c r="D9913" s="189"/>
      <c r="E9913" s="189"/>
      <c r="F9913" s="189"/>
    </row>
    <row r="9914" spans="3:6" s="66" customFormat="1" x14ac:dyDescent="0.25">
      <c r="C9914" s="189"/>
      <c r="D9914" s="189"/>
      <c r="E9914" s="189"/>
      <c r="F9914" s="189"/>
    </row>
    <row r="9915" spans="3:6" s="66" customFormat="1" x14ac:dyDescent="0.25">
      <c r="C9915" s="189"/>
      <c r="D9915" s="189"/>
      <c r="E9915" s="189"/>
      <c r="F9915" s="189"/>
    </row>
    <row r="9916" spans="3:6" s="66" customFormat="1" x14ac:dyDescent="0.25">
      <c r="C9916" s="189"/>
      <c r="D9916" s="189"/>
      <c r="E9916" s="189"/>
      <c r="F9916" s="189"/>
    </row>
    <row r="9917" spans="3:6" s="66" customFormat="1" x14ac:dyDescent="0.25">
      <c r="C9917" s="189"/>
      <c r="D9917" s="189"/>
      <c r="E9917" s="189"/>
      <c r="F9917" s="189"/>
    </row>
    <row r="9918" spans="3:6" s="66" customFormat="1" x14ac:dyDescent="0.25">
      <c r="C9918" s="189"/>
      <c r="D9918" s="189"/>
      <c r="E9918" s="189"/>
      <c r="F9918" s="189"/>
    </row>
    <row r="9919" spans="3:6" s="66" customFormat="1" x14ac:dyDescent="0.25">
      <c r="C9919" s="189"/>
      <c r="D9919" s="189"/>
      <c r="E9919" s="189"/>
      <c r="F9919" s="189"/>
    </row>
    <row r="9920" spans="3:6" s="66" customFormat="1" x14ac:dyDescent="0.25">
      <c r="C9920" s="189"/>
      <c r="D9920" s="189"/>
      <c r="E9920" s="189"/>
      <c r="F9920" s="189"/>
    </row>
    <row r="9921" spans="3:6" s="66" customFormat="1" x14ac:dyDescent="0.25">
      <c r="C9921" s="189"/>
      <c r="D9921" s="189"/>
      <c r="E9921" s="189"/>
      <c r="F9921" s="189"/>
    </row>
    <row r="9922" spans="3:6" s="66" customFormat="1" x14ac:dyDescent="0.25">
      <c r="C9922" s="189"/>
      <c r="D9922" s="189"/>
      <c r="E9922" s="189"/>
      <c r="F9922" s="189"/>
    </row>
    <row r="9923" spans="3:6" s="66" customFormat="1" x14ac:dyDescent="0.25">
      <c r="C9923" s="189"/>
      <c r="D9923" s="189"/>
      <c r="E9923" s="189"/>
      <c r="F9923" s="189"/>
    </row>
    <row r="9924" spans="3:6" s="66" customFormat="1" x14ac:dyDescent="0.25">
      <c r="C9924" s="189"/>
      <c r="D9924" s="189"/>
      <c r="E9924" s="189"/>
      <c r="F9924" s="189"/>
    </row>
    <row r="9925" spans="3:6" s="66" customFormat="1" x14ac:dyDescent="0.25">
      <c r="C9925" s="189"/>
      <c r="D9925" s="189"/>
      <c r="E9925" s="189"/>
      <c r="F9925" s="189"/>
    </row>
    <row r="9926" spans="3:6" s="66" customFormat="1" x14ac:dyDescent="0.25">
      <c r="C9926" s="189"/>
      <c r="D9926" s="189"/>
      <c r="E9926" s="189"/>
      <c r="F9926" s="189"/>
    </row>
    <row r="9927" spans="3:6" s="66" customFormat="1" x14ac:dyDescent="0.25">
      <c r="C9927" s="189"/>
      <c r="D9927" s="189"/>
      <c r="E9927" s="189"/>
      <c r="F9927" s="189"/>
    </row>
    <row r="9928" spans="3:6" s="66" customFormat="1" x14ac:dyDescent="0.25">
      <c r="C9928" s="189"/>
      <c r="D9928" s="189"/>
      <c r="E9928" s="189"/>
      <c r="F9928" s="189"/>
    </row>
    <row r="9929" spans="3:6" s="66" customFormat="1" x14ac:dyDescent="0.25">
      <c r="C9929" s="189"/>
      <c r="D9929" s="189"/>
      <c r="E9929" s="189"/>
      <c r="F9929" s="189"/>
    </row>
    <row r="9930" spans="3:6" s="66" customFormat="1" x14ac:dyDescent="0.25">
      <c r="C9930" s="189"/>
      <c r="D9930" s="189"/>
      <c r="E9930" s="189"/>
      <c r="F9930" s="189"/>
    </row>
    <row r="9931" spans="3:6" s="66" customFormat="1" x14ac:dyDescent="0.25">
      <c r="C9931" s="189"/>
      <c r="D9931" s="189"/>
      <c r="E9931" s="189"/>
      <c r="F9931" s="189"/>
    </row>
    <row r="9932" spans="3:6" s="66" customFormat="1" x14ac:dyDescent="0.25">
      <c r="C9932" s="189"/>
      <c r="D9932" s="189"/>
      <c r="E9932" s="189"/>
      <c r="F9932" s="189"/>
    </row>
    <row r="9933" spans="3:6" s="66" customFormat="1" x14ac:dyDescent="0.25">
      <c r="C9933" s="189"/>
      <c r="D9933" s="189"/>
      <c r="E9933" s="189"/>
      <c r="F9933" s="189"/>
    </row>
    <row r="9934" spans="3:6" s="66" customFormat="1" x14ac:dyDescent="0.25">
      <c r="C9934" s="189"/>
      <c r="D9934" s="189"/>
      <c r="E9934" s="189"/>
      <c r="F9934" s="189"/>
    </row>
    <row r="9935" spans="3:6" s="66" customFormat="1" x14ac:dyDescent="0.25">
      <c r="C9935" s="189"/>
      <c r="D9935" s="189"/>
      <c r="E9935" s="189"/>
      <c r="F9935" s="189"/>
    </row>
    <row r="9936" spans="3:6" s="66" customFormat="1" x14ac:dyDescent="0.25">
      <c r="C9936" s="189"/>
      <c r="D9936" s="189"/>
      <c r="E9936" s="189"/>
      <c r="F9936" s="189"/>
    </row>
    <row r="9937" spans="3:6" s="66" customFormat="1" x14ac:dyDescent="0.25">
      <c r="C9937" s="189"/>
      <c r="D9937" s="189"/>
      <c r="E9937" s="189"/>
      <c r="F9937" s="189"/>
    </row>
    <row r="9938" spans="3:6" s="66" customFormat="1" x14ac:dyDescent="0.25">
      <c r="C9938" s="189"/>
      <c r="D9938" s="189"/>
      <c r="E9938" s="189"/>
      <c r="F9938" s="189"/>
    </row>
    <row r="9939" spans="3:6" s="66" customFormat="1" x14ac:dyDescent="0.25">
      <c r="C9939" s="189"/>
      <c r="D9939" s="189"/>
      <c r="E9939" s="189"/>
      <c r="F9939" s="189"/>
    </row>
    <row r="9940" spans="3:6" s="66" customFormat="1" x14ac:dyDescent="0.25">
      <c r="C9940" s="189"/>
      <c r="D9940" s="189"/>
      <c r="E9940" s="189"/>
      <c r="F9940" s="189"/>
    </row>
    <row r="9941" spans="3:6" s="66" customFormat="1" x14ac:dyDescent="0.25">
      <c r="C9941" s="189"/>
      <c r="D9941" s="189"/>
      <c r="E9941" s="189"/>
      <c r="F9941" s="189"/>
    </row>
    <row r="9942" spans="3:6" s="66" customFormat="1" x14ac:dyDescent="0.25">
      <c r="C9942" s="189"/>
      <c r="D9942" s="189"/>
      <c r="E9942" s="189"/>
      <c r="F9942" s="189"/>
    </row>
    <row r="9943" spans="3:6" s="66" customFormat="1" x14ac:dyDescent="0.25">
      <c r="C9943" s="189"/>
      <c r="D9943" s="189"/>
      <c r="E9943" s="189"/>
      <c r="F9943" s="189"/>
    </row>
    <row r="9944" spans="3:6" s="66" customFormat="1" x14ac:dyDescent="0.25">
      <c r="C9944" s="189"/>
      <c r="D9944" s="189"/>
      <c r="E9944" s="189"/>
      <c r="F9944" s="189"/>
    </row>
    <row r="9945" spans="3:6" s="66" customFormat="1" x14ac:dyDescent="0.25">
      <c r="C9945" s="189"/>
      <c r="D9945" s="189"/>
      <c r="E9945" s="189"/>
      <c r="F9945" s="189"/>
    </row>
    <row r="9946" spans="3:6" s="66" customFormat="1" x14ac:dyDescent="0.25">
      <c r="C9946" s="189"/>
      <c r="D9946" s="189"/>
      <c r="E9946" s="189"/>
      <c r="F9946" s="189"/>
    </row>
    <row r="9947" spans="3:6" s="66" customFormat="1" x14ac:dyDescent="0.25">
      <c r="C9947" s="189"/>
      <c r="D9947" s="189"/>
      <c r="E9947" s="189"/>
      <c r="F9947" s="189"/>
    </row>
    <row r="9948" spans="3:6" s="66" customFormat="1" x14ac:dyDescent="0.25">
      <c r="C9948" s="189"/>
      <c r="D9948" s="189"/>
      <c r="E9948" s="189"/>
      <c r="F9948" s="189"/>
    </row>
    <row r="9949" spans="3:6" s="66" customFormat="1" x14ac:dyDescent="0.25">
      <c r="C9949" s="189"/>
      <c r="D9949" s="189"/>
      <c r="E9949" s="189"/>
      <c r="F9949" s="189"/>
    </row>
    <row r="9950" spans="3:6" s="66" customFormat="1" x14ac:dyDescent="0.25">
      <c r="C9950" s="189"/>
      <c r="D9950" s="189"/>
      <c r="E9950" s="189"/>
      <c r="F9950" s="189"/>
    </row>
    <row r="9951" spans="3:6" s="66" customFormat="1" x14ac:dyDescent="0.25">
      <c r="C9951" s="189"/>
      <c r="D9951" s="189"/>
      <c r="E9951" s="189"/>
      <c r="F9951" s="189"/>
    </row>
    <row r="9952" spans="3:6" s="66" customFormat="1" x14ac:dyDescent="0.25">
      <c r="C9952" s="189"/>
      <c r="D9952" s="189"/>
      <c r="E9952" s="189"/>
      <c r="F9952" s="189"/>
    </row>
    <row r="9953" spans="3:6" s="66" customFormat="1" x14ac:dyDescent="0.25">
      <c r="C9953" s="189"/>
      <c r="D9953" s="189"/>
      <c r="E9953" s="189"/>
      <c r="F9953" s="189"/>
    </row>
    <row r="9954" spans="3:6" s="66" customFormat="1" x14ac:dyDescent="0.25">
      <c r="C9954" s="189"/>
      <c r="D9954" s="189"/>
      <c r="E9954" s="189"/>
      <c r="F9954" s="189"/>
    </row>
    <row r="9955" spans="3:6" s="66" customFormat="1" x14ac:dyDescent="0.25">
      <c r="C9955" s="189"/>
      <c r="D9955" s="189"/>
      <c r="E9955" s="189"/>
      <c r="F9955" s="189"/>
    </row>
    <row r="9956" spans="3:6" s="66" customFormat="1" x14ac:dyDescent="0.25">
      <c r="C9956" s="189"/>
      <c r="D9956" s="189"/>
      <c r="E9956" s="189"/>
      <c r="F9956" s="189"/>
    </row>
    <row r="9957" spans="3:6" s="66" customFormat="1" x14ac:dyDescent="0.25">
      <c r="C9957" s="189"/>
      <c r="D9957" s="189"/>
      <c r="E9957" s="189"/>
      <c r="F9957" s="189"/>
    </row>
    <row r="9958" spans="3:6" s="66" customFormat="1" x14ac:dyDescent="0.25">
      <c r="C9958" s="189"/>
      <c r="D9958" s="189"/>
      <c r="E9958" s="189"/>
      <c r="F9958" s="189"/>
    </row>
    <row r="9959" spans="3:6" s="66" customFormat="1" x14ac:dyDescent="0.25">
      <c r="C9959" s="189"/>
      <c r="D9959" s="189"/>
      <c r="E9959" s="189"/>
      <c r="F9959" s="189"/>
    </row>
    <row r="9960" spans="3:6" s="66" customFormat="1" x14ac:dyDescent="0.25">
      <c r="C9960" s="189"/>
      <c r="D9960" s="189"/>
      <c r="E9960" s="189"/>
      <c r="F9960" s="189"/>
    </row>
    <row r="9961" spans="3:6" s="66" customFormat="1" x14ac:dyDescent="0.25">
      <c r="C9961" s="189"/>
      <c r="D9961" s="189"/>
      <c r="E9961" s="189"/>
      <c r="F9961" s="189"/>
    </row>
    <row r="9962" spans="3:6" s="66" customFormat="1" x14ac:dyDescent="0.25">
      <c r="C9962" s="189"/>
      <c r="D9962" s="189"/>
      <c r="E9962" s="189"/>
      <c r="F9962" s="189"/>
    </row>
    <row r="9963" spans="3:6" s="66" customFormat="1" x14ac:dyDescent="0.25">
      <c r="C9963" s="189"/>
      <c r="D9963" s="189"/>
      <c r="E9963" s="189"/>
      <c r="F9963" s="189"/>
    </row>
    <row r="9964" spans="3:6" s="66" customFormat="1" x14ac:dyDescent="0.25">
      <c r="C9964" s="189"/>
      <c r="D9964" s="189"/>
      <c r="E9964" s="189"/>
      <c r="F9964" s="189"/>
    </row>
    <row r="9965" spans="3:6" s="66" customFormat="1" x14ac:dyDescent="0.25">
      <c r="C9965" s="189"/>
      <c r="D9965" s="189"/>
      <c r="E9965" s="189"/>
      <c r="F9965" s="189"/>
    </row>
    <row r="9966" spans="3:6" s="66" customFormat="1" x14ac:dyDescent="0.25">
      <c r="C9966" s="189"/>
      <c r="D9966" s="189"/>
      <c r="E9966" s="189"/>
      <c r="F9966" s="189"/>
    </row>
    <row r="9967" spans="3:6" s="66" customFormat="1" x14ac:dyDescent="0.25">
      <c r="C9967" s="189"/>
      <c r="D9967" s="189"/>
      <c r="E9967" s="189"/>
      <c r="F9967" s="189"/>
    </row>
    <row r="9968" spans="3:6" s="66" customFormat="1" x14ac:dyDescent="0.25">
      <c r="C9968" s="189"/>
      <c r="D9968" s="189"/>
      <c r="E9968" s="189"/>
      <c r="F9968" s="189"/>
    </row>
    <row r="9969" spans="3:6" s="66" customFormat="1" x14ac:dyDescent="0.25">
      <c r="C9969" s="189"/>
      <c r="D9969" s="189"/>
      <c r="E9969" s="189"/>
      <c r="F9969" s="189"/>
    </row>
    <row r="9970" spans="3:6" s="66" customFormat="1" x14ac:dyDescent="0.25">
      <c r="C9970" s="189"/>
      <c r="D9970" s="189"/>
      <c r="E9970" s="189"/>
      <c r="F9970" s="189"/>
    </row>
    <row r="9971" spans="3:6" s="66" customFormat="1" x14ac:dyDescent="0.25">
      <c r="C9971" s="189"/>
      <c r="D9971" s="189"/>
      <c r="E9971" s="189"/>
      <c r="F9971" s="189"/>
    </row>
    <row r="9972" spans="3:6" s="66" customFormat="1" x14ac:dyDescent="0.25">
      <c r="C9972" s="189"/>
      <c r="D9972" s="189"/>
      <c r="E9972" s="189"/>
      <c r="F9972" s="189"/>
    </row>
    <row r="9973" spans="3:6" s="66" customFormat="1" x14ac:dyDescent="0.25">
      <c r="C9973" s="189"/>
      <c r="D9973" s="189"/>
      <c r="E9973" s="189"/>
      <c r="F9973" s="189"/>
    </row>
    <row r="9974" spans="3:6" s="66" customFormat="1" x14ac:dyDescent="0.25">
      <c r="C9974" s="189"/>
      <c r="D9974" s="189"/>
      <c r="E9974" s="189"/>
      <c r="F9974" s="189"/>
    </row>
    <row r="9975" spans="3:6" s="66" customFormat="1" x14ac:dyDescent="0.25">
      <c r="C9975" s="189"/>
      <c r="D9975" s="189"/>
      <c r="E9975" s="189"/>
      <c r="F9975" s="189"/>
    </row>
    <row r="9976" spans="3:6" s="66" customFormat="1" x14ac:dyDescent="0.25">
      <c r="C9976" s="189"/>
      <c r="D9976" s="189"/>
      <c r="E9976" s="189"/>
      <c r="F9976" s="189"/>
    </row>
    <row r="9977" spans="3:6" s="66" customFormat="1" x14ac:dyDescent="0.25">
      <c r="C9977" s="189"/>
      <c r="D9977" s="189"/>
      <c r="E9977" s="189"/>
      <c r="F9977" s="189"/>
    </row>
    <row r="9978" spans="3:6" s="66" customFormat="1" x14ac:dyDescent="0.25">
      <c r="C9978" s="189"/>
      <c r="D9978" s="189"/>
      <c r="E9978" s="189"/>
      <c r="F9978" s="189"/>
    </row>
    <row r="9979" spans="3:6" s="66" customFormat="1" x14ac:dyDescent="0.25">
      <c r="C9979" s="189"/>
      <c r="D9979" s="189"/>
      <c r="E9979" s="189"/>
      <c r="F9979" s="189"/>
    </row>
    <row r="9980" spans="3:6" s="66" customFormat="1" x14ac:dyDescent="0.25">
      <c r="C9980" s="189"/>
      <c r="D9980" s="189"/>
      <c r="E9980" s="189"/>
      <c r="F9980" s="189"/>
    </row>
    <row r="9981" spans="3:6" s="66" customFormat="1" x14ac:dyDescent="0.25">
      <c r="C9981" s="189"/>
      <c r="D9981" s="189"/>
      <c r="E9981" s="189"/>
      <c r="F9981" s="189"/>
    </row>
    <row r="9982" spans="3:6" s="66" customFormat="1" x14ac:dyDescent="0.25">
      <c r="C9982" s="189"/>
      <c r="D9982" s="189"/>
      <c r="E9982" s="189"/>
      <c r="F9982" s="189"/>
    </row>
    <row r="9983" spans="3:6" s="66" customFormat="1" x14ac:dyDescent="0.25">
      <c r="C9983" s="189"/>
      <c r="D9983" s="189"/>
      <c r="E9983" s="189"/>
      <c r="F9983" s="189"/>
    </row>
    <row r="9984" spans="3:6" s="66" customFormat="1" x14ac:dyDescent="0.25">
      <c r="C9984" s="189"/>
      <c r="D9984" s="189"/>
      <c r="E9984" s="189"/>
      <c r="F9984" s="189"/>
    </row>
    <row r="9985" spans="3:6" s="66" customFormat="1" x14ac:dyDescent="0.25">
      <c r="C9985" s="189"/>
      <c r="D9985" s="189"/>
      <c r="E9985" s="189"/>
      <c r="F9985" s="189"/>
    </row>
    <row r="9986" spans="3:6" s="66" customFormat="1" x14ac:dyDescent="0.25">
      <c r="C9986" s="189"/>
      <c r="D9986" s="189"/>
      <c r="E9986" s="189"/>
      <c r="F9986" s="189"/>
    </row>
    <row r="9987" spans="3:6" s="66" customFormat="1" x14ac:dyDescent="0.25">
      <c r="C9987" s="189"/>
      <c r="D9987" s="189"/>
      <c r="E9987" s="189"/>
      <c r="F9987" s="189"/>
    </row>
    <row r="9988" spans="3:6" s="66" customFormat="1" x14ac:dyDescent="0.25">
      <c r="C9988" s="189"/>
      <c r="D9988" s="189"/>
      <c r="E9988" s="189"/>
      <c r="F9988" s="189"/>
    </row>
    <row r="9989" spans="3:6" s="66" customFormat="1" x14ac:dyDescent="0.25">
      <c r="C9989" s="189"/>
      <c r="D9989" s="189"/>
      <c r="E9989" s="189"/>
      <c r="F9989" s="189"/>
    </row>
    <row r="9990" spans="3:6" s="66" customFormat="1" x14ac:dyDescent="0.25">
      <c r="C9990" s="189"/>
      <c r="D9990" s="189"/>
      <c r="E9990" s="189"/>
      <c r="F9990" s="189"/>
    </row>
    <row r="9991" spans="3:6" s="66" customFormat="1" x14ac:dyDescent="0.25">
      <c r="C9991" s="189"/>
      <c r="D9991" s="189"/>
      <c r="E9991" s="189"/>
      <c r="F9991" s="189"/>
    </row>
    <row r="9992" spans="3:6" s="66" customFormat="1" x14ac:dyDescent="0.25">
      <c r="C9992" s="189"/>
      <c r="D9992" s="189"/>
      <c r="E9992" s="189"/>
      <c r="F9992" s="189"/>
    </row>
    <row r="9993" spans="3:6" s="66" customFormat="1" x14ac:dyDescent="0.25">
      <c r="C9993" s="189"/>
      <c r="D9993" s="189"/>
      <c r="E9993" s="189"/>
      <c r="F9993" s="189"/>
    </row>
    <row r="9994" spans="3:6" s="66" customFormat="1" x14ac:dyDescent="0.25">
      <c r="C9994" s="189"/>
      <c r="D9994" s="189"/>
      <c r="E9994" s="189"/>
      <c r="F9994" s="189"/>
    </row>
    <row r="9995" spans="3:6" s="66" customFormat="1" x14ac:dyDescent="0.25">
      <c r="C9995" s="189"/>
      <c r="D9995" s="189"/>
      <c r="E9995" s="189"/>
      <c r="F9995" s="189"/>
    </row>
    <row r="9996" spans="3:6" s="66" customFormat="1" x14ac:dyDescent="0.25">
      <c r="C9996" s="189"/>
      <c r="D9996" s="189"/>
      <c r="E9996" s="189"/>
      <c r="F9996" s="189"/>
    </row>
    <row r="9997" spans="3:6" s="66" customFormat="1" x14ac:dyDescent="0.25">
      <c r="C9997" s="189"/>
      <c r="D9997" s="189"/>
      <c r="E9997" s="189"/>
      <c r="F9997" s="189"/>
    </row>
    <row r="9998" spans="3:6" s="66" customFormat="1" x14ac:dyDescent="0.25">
      <c r="C9998" s="189"/>
      <c r="D9998" s="189"/>
      <c r="E9998" s="189"/>
      <c r="F9998" s="189"/>
    </row>
    <row r="9999" spans="3:6" s="66" customFormat="1" x14ac:dyDescent="0.25">
      <c r="C9999" s="189"/>
      <c r="D9999" s="189"/>
      <c r="E9999" s="189"/>
      <c r="F9999" s="189"/>
    </row>
    <row r="10000" spans="3:6" s="66" customFormat="1" x14ac:dyDescent="0.25">
      <c r="C10000" s="189"/>
      <c r="D10000" s="189"/>
      <c r="E10000" s="189"/>
      <c r="F10000" s="189"/>
    </row>
    <row r="10001" spans="3:6" s="66" customFormat="1" x14ac:dyDescent="0.25">
      <c r="C10001" s="189"/>
      <c r="D10001" s="189"/>
      <c r="E10001" s="189"/>
      <c r="F10001" s="189"/>
    </row>
    <row r="10002" spans="3:6" s="66" customFormat="1" x14ac:dyDescent="0.25">
      <c r="C10002" s="189"/>
      <c r="D10002" s="189"/>
      <c r="E10002" s="189"/>
      <c r="F10002" s="189"/>
    </row>
    <row r="10003" spans="3:6" s="66" customFormat="1" x14ac:dyDescent="0.25">
      <c r="C10003" s="189"/>
      <c r="D10003" s="189"/>
      <c r="E10003" s="189"/>
      <c r="F10003" s="189"/>
    </row>
    <row r="10004" spans="3:6" s="66" customFormat="1" x14ac:dyDescent="0.25">
      <c r="C10004" s="189"/>
      <c r="D10004" s="189"/>
      <c r="E10004" s="189"/>
      <c r="F10004" s="189"/>
    </row>
    <row r="10005" spans="3:6" s="66" customFormat="1" x14ac:dyDescent="0.25">
      <c r="C10005" s="189"/>
      <c r="D10005" s="189"/>
      <c r="E10005" s="189"/>
      <c r="F10005" s="189"/>
    </row>
    <row r="10006" spans="3:6" s="66" customFormat="1" x14ac:dyDescent="0.25">
      <c r="C10006" s="189"/>
      <c r="D10006" s="189"/>
      <c r="E10006" s="189"/>
      <c r="F10006" s="189"/>
    </row>
    <row r="10007" spans="3:6" s="66" customFormat="1" x14ac:dyDescent="0.25">
      <c r="C10007" s="189"/>
      <c r="D10007" s="189"/>
      <c r="E10007" s="189"/>
      <c r="F10007" s="189"/>
    </row>
    <row r="10008" spans="3:6" s="66" customFormat="1" x14ac:dyDescent="0.25">
      <c r="C10008" s="189"/>
      <c r="D10008" s="189"/>
      <c r="E10008" s="189"/>
      <c r="F10008" s="189"/>
    </row>
    <row r="10009" spans="3:6" s="66" customFormat="1" x14ac:dyDescent="0.25">
      <c r="C10009" s="189"/>
      <c r="D10009" s="189"/>
      <c r="E10009" s="189"/>
      <c r="F10009" s="189"/>
    </row>
    <row r="10010" spans="3:6" s="66" customFormat="1" x14ac:dyDescent="0.25">
      <c r="C10010" s="189"/>
      <c r="D10010" s="189"/>
      <c r="E10010" s="189"/>
      <c r="F10010" s="189"/>
    </row>
    <row r="10011" spans="3:6" s="66" customFormat="1" x14ac:dyDescent="0.25">
      <c r="C10011" s="189"/>
      <c r="D10011" s="189"/>
      <c r="E10011" s="189"/>
      <c r="F10011" s="189"/>
    </row>
    <row r="10012" spans="3:6" s="66" customFormat="1" x14ac:dyDescent="0.25">
      <c r="C10012" s="189"/>
      <c r="D10012" s="189"/>
      <c r="E10012" s="189"/>
      <c r="F10012" s="189"/>
    </row>
    <row r="10013" spans="3:6" s="66" customFormat="1" x14ac:dyDescent="0.25">
      <c r="C10013" s="189"/>
      <c r="D10013" s="189"/>
      <c r="E10013" s="189"/>
      <c r="F10013" s="189"/>
    </row>
    <row r="10014" spans="3:6" s="66" customFormat="1" x14ac:dyDescent="0.25">
      <c r="C10014" s="189"/>
      <c r="D10014" s="189"/>
      <c r="E10014" s="189"/>
      <c r="F10014" s="189"/>
    </row>
    <row r="10015" spans="3:6" s="66" customFormat="1" x14ac:dyDescent="0.25">
      <c r="C10015" s="189"/>
      <c r="D10015" s="189"/>
      <c r="E10015" s="189"/>
      <c r="F10015" s="189"/>
    </row>
    <row r="10016" spans="3:6" s="66" customFormat="1" x14ac:dyDescent="0.25">
      <c r="C10016" s="189"/>
      <c r="D10016" s="189"/>
      <c r="E10016" s="189"/>
      <c r="F10016" s="189"/>
    </row>
    <row r="10017" spans="3:6" s="66" customFormat="1" x14ac:dyDescent="0.25">
      <c r="C10017" s="189"/>
      <c r="D10017" s="189"/>
      <c r="E10017" s="189"/>
      <c r="F10017" s="189"/>
    </row>
    <row r="10018" spans="3:6" s="66" customFormat="1" x14ac:dyDescent="0.25">
      <c r="C10018" s="189"/>
      <c r="D10018" s="189"/>
      <c r="E10018" s="189"/>
      <c r="F10018" s="189"/>
    </row>
    <row r="10019" spans="3:6" s="66" customFormat="1" x14ac:dyDescent="0.25">
      <c r="C10019" s="189"/>
      <c r="D10019" s="189"/>
      <c r="E10019" s="189"/>
      <c r="F10019" s="189"/>
    </row>
    <row r="10020" spans="3:6" s="66" customFormat="1" x14ac:dyDescent="0.25">
      <c r="C10020" s="189"/>
      <c r="D10020" s="189"/>
      <c r="E10020" s="189"/>
      <c r="F10020" s="189"/>
    </row>
    <row r="10021" spans="3:6" s="66" customFormat="1" x14ac:dyDescent="0.25">
      <c r="C10021" s="189"/>
      <c r="D10021" s="189"/>
      <c r="E10021" s="189"/>
      <c r="F10021" s="189"/>
    </row>
    <row r="10022" spans="3:6" s="66" customFormat="1" x14ac:dyDescent="0.25">
      <c r="C10022" s="189"/>
      <c r="D10022" s="189"/>
      <c r="E10022" s="189"/>
      <c r="F10022" s="189"/>
    </row>
    <row r="10023" spans="3:6" s="66" customFormat="1" x14ac:dyDescent="0.25">
      <c r="C10023" s="189"/>
      <c r="D10023" s="189"/>
      <c r="E10023" s="189"/>
      <c r="F10023" s="189"/>
    </row>
    <row r="10024" spans="3:6" s="66" customFormat="1" x14ac:dyDescent="0.25">
      <c r="C10024" s="189"/>
      <c r="D10024" s="189"/>
      <c r="E10024" s="189"/>
      <c r="F10024" s="189"/>
    </row>
    <row r="10025" spans="3:6" s="66" customFormat="1" x14ac:dyDescent="0.25">
      <c r="C10025" s="189"/>
      <c r="D10025" s="189"/>
      <c r="E10025" s="189"/>
      <c r="F10025" s="189"/>
    </row>
    <row r="10026" spans="3:6" s="66" customFormat="1" x14ac:dyDescent="0.25">
      <c r="C10026" s="189"/>
      <c r="D10026" s="189"/>
      <c r="E10026" s="189"/>
      <c r="F10026" s="189"/>
    </row>
    <row r="10027" spans="3:6" s="66" customFormat="1" x14ac:dyDescent="0.25">
      <c r="C10027" s="189"/>
      <c r="D10027" s="189"/>
      <c r="E10027" s="189"/>
      <c r="F10027" s="189"/>
    </row>
    <row r="10028" spans="3:6" s="66" customFormat="1" x14ac:dyDescent="0.25">
      <c r="C10028" s="189"/>
      <c r="D10028" s="189"/>
      <c r="E10028" s="189"/>
      <c r="F10028" s="189"/>
    </row>
    <row r="10029" spans="3:6" s="66" customFormat="1" x14ac:dyDescent="0.25">
      <c r="C10029" s="189"/>
      <c r="D10029" s="189"/>
      <c r="E10029" s="189"/>
      <c r="F10029" s="189"/>
    </row>
    <row r="10030" spans="3:6" s="66" customFormat="1" x14ac:dyDescent="0.25">
      <c r="C10030" s="189"/>
      <c r="D10030" s="189"/>
      <c r="E10030" s="189"/>
      <c r="F10030" s="189"/>
    </row>
    <row r="10031" spans="3:6" s="66" customFormat="1" x14ac:dyDescent="0.25">
      <c r="C10031" s="189"/>
      <c r="D10031" s="189"/>
      <c r="E10031" s="189"/>
      <c r="F10031" s="189"/>
    </row>
    <row r="10032" spans="3:6" s="66" customFormat="1" x14ac:dyDescent="0.25">
      <c r="C10032" s="189"/>
      <c r="D10032" s="189"/>
      <c r="E10032" s="189"/>
      <c r="F10032" s="189"/>
    </row>
    <row r="10033" spans="3:6" s="66" customFormat="1" x14ac:dyDescent="0.25">
      <c r="C10033" s="189"/>
      <c r="D10033" s="189"/>
      <c r="E10033" s="189"/>
      <c r="F10033" s="189"/>
    </row>
    <row r="10034" spans="3:6" s="66" customFormat="1" x14ac:dyDescent="0.25">
      <c r="C10034" s="189"/>
      <c r="D10034" s="189"/>
      <c r="E10034" s="189"/>
      <c r="F10034" s="189"/>
    </row>
    <row r="10035" spans="3:6" s="66" customFormat="1" x14ac:dyDescent="0.25">
      <c r="C10035" s="189"/>
      <c r="D10035" s="189"/>
      <c r="E10035" s="189"/>
      <c r="F10035" s="189"/>
    </row>
    <row r="10036" spans="3:6" s="66" customFormat="1" x14ac:dyDescent="0.25">
      <c r="C10036" s="189"/>
      <c r="D10036" s="189"/>
      <c r="E10036" s="189"/>
      <c r="F10036" s="189"/>
    </row>
    <row r="10037" spans="3:6" s="66" customFormat="1" x14ac:dyDescent="0.25">
      <c r="C10037" s="189"/>
      <c r="D10037" s="189"/>
      <c r="E10037" s="189"/>
      <c r="F10037" s="189"/>
    </row>
    <row r="10038" spans="3:6" s="66" customFormat="1" x14ac:dyDescent="0.25">
      <c r="C10038" s="189"/>
      <c r="D10038" s="189"/>
      <c r="E10038" s="189"/>
      <c r="F10038" s="189"/>
    </row>
    <row r="10039" spans="3:6" s="66" customFormat="1" x14ac:dyDescent="0.25">
      <c r="C10039" s="189"/>
      <c r="D10039" s="189"/>
      <c r="E10039" s="189"/>
      <c r="F10039" s="189"/>
    </row>
    <row r="10040" spans="3:6" s="66" customFormat="1" x14ac:dyDescent="0.25">
      <c r="C10040" s="189"/>
      <c r="D10040" s="189"/>
      <c r="E10040" s="189"/>
      <c r="F10040" s="189"/>
    </row>
    <row r="10041" spans="3:6" s="66" customFormat="1" x14ac:dyDescent="0.25">
      <c r="C10041" s="189"/>
      <c r="D10041" s="189"/>
      <c r="E10041" s="189"/>
      <c r="F10041" s="189"/>
    </row>
    <row r="10042" spans="3:6" s="66" customFormat="1" x14ac:dyDescent="0.25">
      <c r="C10042" s="189"/>
      <c r="D10042" s="189"/>
      <c r="E10042" s="189"/>
      <c r="F10042" s="189"/>
    </row>
    <row r="10043" spans="3:6" s="66" customFormat="1" x14ac:dyDescent="0.25">
      <c r="C10043" s="189"/>
      <c r="D10043" s="189"/>
      <c r="E10043" s="189"/>
      <c r="F10043" s="189"/>
    </row>
    <row r="10044" spans="3:6" s="66" customFormat="1" x14ac:dyDescent="0.25">
      <c r="C10044" s="189"/>
      <c r="D10044" s="189"/>
      <c r="E10044" s="189"/>
      <c r="F10044" s="189"/>
    </row>
    <row r="10045" spans="3:6" s="66" customFormat="1" x14ac:dyDescent="0.25">
      <c r="C10045" s="189"/>
      <c r="D10045" s="189"/>
      <c r="E10045" s="189"/>
      <c r="F10045" s="189"/>
    </row>
    <row r="10046" spans="3:6" s="66" customFormat="1" x14ac:dyDescent="0.25">
      <c r="C10046" s="189"/>
      <c r="D10046" s="189"/>
      <c r="E10046" s="189"/>
      <c r="F10046" s="189"/>
    </row>
    <row r="10047" spans="3:6" s="66" customFormat="1" x14ac:dyDescent="0.25">
      <c r="C10047" s="189"/>
      <c r="D10047" s="189"/>
      <c r="E10047" s="189"/>
      <c r="F10047" s="189"/>
    </row>
    <row r="10048" spans="3:6" s="66" customFormat="1" x14ac:dyDescent="0.25">
      <c r="C10048" s="189"/>
      <c r="D10048" s="189"/>
      <c r="E10048" s="189"/>
      <c r="F10048" s="189"/>
    </row>
    <row r="10049" spans="3:6" s="66" customFormat="1" x14ac:dyDescent="0.25">
      <c r="C10049" s="189"/>
      <c r="D10049" s="189"/>
      <c r="E10049" s="189"/>
      <c r="F10049" s="189"/>
    </row>
    <row r="10050" spans="3:6" s="66" customFormat="1" x14ac:dyDescent="0.25">
      <c r="C10050" s="189"/>
      <c r="D10050" s="189"/>
      <c r="E10050" s="189"/>
      <c r="F10050" s="189"/>
    </row>
    <row r="10051" spans="3:6" s="66" customFormat="1" x14ac:dyDescent="0.25">
      <c r="C10051" s="189"/>
      <c r="D10051" s="189"/>
      <c r="E10051" s="189"/>
      <c r="F10051" s="189"/>
    </row>
    <row r="10052" spans="3:6" s="66" customFormat="1" x14ac:dyDescent="0.25">
      <c r="C10052" s="189"/>
      <c r="D10052" s="189"/>
      <c r="E10052" s="189"/>
      <c r="F10052" s="189"/>
    </row>
    <row r="10053" spans="3:6" s="66" customFormat="1" x14ac:dyDescent="0.25">
      <c r="C10053" s="189"/>
      <c r="D10053" s="189"/>
      <c r="E10053" s="189"/>
      <c r="F10053" s="189"/>
    </row>
    <row r="10054" spans="3:6" s="66" customFormat="1" x14ac:dyDescent="0.25">
      <c r="C10054" s="189"/>
      <c r="D10054" s="189"/>
      <c r="E10054" s="189"/>
      <c r="F10054" s="189"/>
    </row>
    <row r="10055" spans="3:6" s="66" customFormat="1" x14ac:dyDescent="0.25">
      <c r="C10055" s="189"/>
      <c r="D10055" s="189"/>
      <c r="E10055" s="189"/>
      <c r="F10055" s="189"/>
    </row>
    <row r="10056" spans="3:6" s="66" customFormat="1" x14ac:dyDescent="0.25">
      <c r="C10056" s="189"/>
      <c r="D10056" s="189"/>
      <c r="E10056" s="189"/>
      <c r="F10056" s="189"/>
    </row>
    <row r="10057" spans="3:6" s="66" customFormat="1" x14ac:dyDescent="0.25">
      <c r="C10057" s="189"/>
      <c r="D10057" s="189"/>
      <c r="E10057" s="189"/>
      <c r="F10057" s="189"/>
    </row>
    <row r="10058" spans="3:6" s="66" customFormat="1" x14ac:dyDescent="0.25">
      <c r="C10058" s="189"/>
      <c r="D10058" s="189"/>
      <c r="E10058" s="189"/>
      <c r="F10058" s="189"/>
    </row>
    <row r="10059" spans="3:6" s="66" customFormat="1" x14ac:dyDescent="0.25">
      <c r="C10059" s="189"/>
      <c r="D10059" s="189"/>
      <c r="E10059" s="189"/>
      <c r="F10059" s="189"/>
    </row>
    <row r="10060" spans="3:6" s="66" customFormat="1" x14ac:dyDescent="0.25">
      <c r="C10060" s="189"/>
      <c r="D10060" s="189"/>
      <c r="E10060" s="189"/>
      <c r="F10060" s="189"/>
    </row>
    <row r="10061" spans="3:6" s="66" customFormat="1" x14ac:dyDescent="0.25">
      <c r="C10061" s="189"/>
      <c r="D10061" s="189"/>
      <c r="E10061" s="189"/>
      <c r="F10061" s="189"/>
    </row>
    <row r="10062" spans="3:6" s="66" customFormat="1" x14ac:dyDescent="0.25">
      <c r="C10062" s="189"/>
      <c r="D10062" s="189"/>
      <c r="E10062" s="189"/>
      <c r="F10062" s="189"/>
    </row>
    <row r="10063" spans="3:6" s="66" customFormat="1" x14ac:dyDescent="0.25">
      <c r="C10063" s="189"/>
      <c r="D10063" s="189"/>
      <c r="E10063" s="189"/>
      <c r="F10063" s="189"/>
    </row>
    <row r="10064" spans="3:6" s="66" customFormat="1" x14ac:dyDescent="0.25">
      <c r="C10064" s="189"/>
      <c r="D10064" s="189"/>
      <c r="E10064" s="189"/>
      <c r="F10064" s="189"/>
    </row>
    <row r="10065" spans="3:6" s="66" customFormat="1" x14ac:dyDescent="0.25">
      <c r="C10065" s="189"/>
      <c r="D10065" s="189"/>
      <c r="E10065" s="189"/>
      <c r="F10065" s="189"/>
    </row>
    <row r="10066" spans="3:6" s="66" customFormat="1" x14ac:dyDescent="0.25">
      <c r="C10066" s="189"/>
      <c r="D10066" s="189"/>
      <c r="E10066" s="189"/>
      <c r="F10066" s="189"/>
    </row>
    <row r="10067" spans="3:6" s="66" customFormat="1" x14ac:dyDescent="0.25">
      <c r="C10067" s="189"/>
      <c r="D10067" s="189"/>
      <c r="E10067" s="189"/>
      <c r="F10067" s="189"/>
    </row>
    <row r="10068" spans="3:6" s="66" customFormat="1" x14ac:dyDescent="0.25">
      <c r="C10068" s="189"/>
      <c r="D10068" s="189"/>
      <c r="E10068" s="189"/>
      <c r="F10068" s="189"/>
    </row>
    <row r="10069" spans="3:6" s="66" customFormat="1" x14ac:dyDescent="0.25">
      <c r="C10069" s="189"/>
      <c r="D10069" s="189"/>
      <c r="E10069" s="189"/>
      <c r="F10069" s="189"/>
    </row>
    <row r="10070" spans="3:6" s="66" customFormat="1" x14ac:dyDescent="0.25">
      <c r="C10070" s="189"/>
      <c r="D10070" s="189"/>
      <c r="E10070" s="189"/>
      <c r="F10070" s="189"/>
    </row>
    <row r="10071" spans="3:6" s="66" customFormat="1" x14ac:dyDescent="0.25">
      <c r="C10071" s="189"/>
      <c r="D10071" s="189"/>
      <c r="E10071" s="189"/>
      <c r="F10071" s="189"/>
    </row>
    <row r="10072" spans="3:6" s="66" customFormat="1" x14ac:dyDescent="0.25">
      <c r="C10072" s="189"/>
      <c r="D10072" s="189"/>
      <c r="E10072" s="189"/>
      <c r="F10072" s="189"/>
    </row>
    <row r="10073" spans="3:6" s="66" customFormat="1" x14ac:dyDescent="0.25">
      <c r="C10073" s="189"/>
      <c r="D10073" s="189"/>
      <c r="E10073" s="189"/>
      <c r="F10073" s="189"/>
    </row>
    <row r="10074" spans="3:6" s="66" customFormat="1" x14ac:dyDescent="0.25">
      <c r="C10074" s="189"/>
      <c r="D10074" s="189"/>
      <c r="E10074" s="189"/>
      <c r="F10074" s="189"/>
    </row>
    <row r="10075" spans="3:6" s="66" customFormat="1" x14ac:dyDescent="0.25">
      <c r="C10075" s="189"/>
      <c r="D10075" s="189"/>
      <c r="E10075" s="189"/>
      <c r="F10075" s="189"/>
    </row>
    <row r="10076" spans="3:6" s="66" customFormat="1" x14ac:dyDescent="0.25">
      <c r="C10076" s="189"/>
      <c r="D10076" s="189"/>
      <c r="E10076" s="189"/>
      <c r="F10076" s="189"/>
    </row>
    <row r="10077" spans="3:6" s="66" customFormat="1" x14ac:dyDescent="0.25">
      <c r="C10077" s="189"/>
      <c r="D10077" s="189"/>
      <c r="E10077" s="189"/>
      <c r="F10077" s="189"/>
    </row>
    <row r="10078" spans="3:6" s="66" customFormat="1" x14ac:dyDescent="0.25">
      <c r="C10078" s="189"/>
      <c r="D10078" s="189"/>
      <c r="E10078" s="189"/>
      <c r="F10078" s="189"/>
    </row>
    <row r="10079" spans="3:6" s="66" customFormat="1" x14ac:dyDescent="0.25">
      <c r="C10079" s="189"/>
      <c r="D10079" s="189"/>
      <c r="E10079" s="189"/>
      <c r="F10079" s="189"/>
    </row>
    <row r="10080" spans="3:6" s="66" customFormat="1" x14ac:dyDescent="0.25">
      <c r="C10080" s="189"/>
      <c r="D10080" s="189"/>
      <c r="E10080" s="189"/>
      <c r="F10080" s="189"/>
    </row>
    <row r="10081" spans="3:6" s="66" customFormat="1" x14ac:dyDescent="0.25">
      <c r="C10081" s="189"/>
      <c r="D10081" s="189"/>
      <c r="E10081" s="189"/>
      <c r="F10081" s="189"/>
    </row>
    <row r="10082" spans="3:6" s="66" customFormat="1" x14ac:dyDescent="0.25">
      <c r="C10082" s="189"/>
      <c r="D10082" s="189"/>
      <c r="E10082" s="189"/>
      <c r="F10082" s="189"/>
    </row>
    <row r="10083" spans="3:6" s="66" customFormat="1" x14ac:dyDescent="0.25">
      <c r="C10083" s="189"/>
      <c r="D10083" s="189"/>
      <c r="E10083" s="189"/>
      <c r="F10083" s="189"/>
    </row>
    <row r="10084" spans="3:6" s="66" customFormat="1" x14ac:dyDescent="0.25">
      <c r="C10084" s="189"/>
      <c r="D10084" s="189"/>
      <c r="E10084" s="189"/>
      <c r="F10084" s="189"/>
    </row>
    <row r="10085" spans="3:6" s="66" customFormat="1" x14ac:dyDescent="0.25">
      <c r="C10085" s="189"/>
      <c r="D10085" s="189"/>
      <c r="E10085" s="189"/>
      <c r="F10085" s="189"/>
    </row>
    <row r="10086" spans="3:6" s="66" customFormat="1" x14ac:dyDescent="0.25">
      <c r="C10086" s="189"/>
      <c r="D10086" s="189"/>
      <c r="E10086" s="189"/>
      <c r="F10086" s="189"/>
    </row>
    <row r="10087" spans="3:6" s="66" customFormat="1" x14ac:dyDescent="0.25">
      <c r="C10087" s="189"/>
      <c r="D10087" s="189"/>
      <c r="E10087" s="189"/>
      <c r="F10087" s="189"/>
    </row>
    <row r="10088" spans="3:6" s="66" customFormat="1" x14ac:dyDescent="0.25">
      <c r="C10088" s="189"/>
      <c r="D10088" s="189"/>
      <c r="E10088" s="189"/>
      <c r="F10088" s="189"/>
    </row>
    <row r="10089" spans="3:6" s="66" customFormat="1" x14ac:dyDescent="0.25">
      <c r="C10089" s="189"/>
      <c r="D10089" s="189"/>
      <c r="E10089" s="189"/>
      <c r="F10089" s="189"/>
    </row>
    <row r="10090" spans="3:6" s="66" customFormat="1" x14ac:dyDescent="0.25">
      <c r="C10090" s="189"/>
      <c r="D10090" s="189"/>
      <c r="E10090" s="189"/>
      <c r="F10090" s="189"/>
    </row>
    <row r="10091" spans="3:6" s="66" customFormat="1" x14ac:dyDescent="0.25">
      <c r="C10091" s="189"/>
      <c r="D10091" s="189"/>
      <c r="E10091" s="189"/>
      <c r="F10091" s="189"/>
    </row>
    <row r="10092" spans="3:6" s="66" customFormat="1" x14ac:dyDescent="0.25">
      <c r="C10092" s="189"/>
      <c r="D10092" s="189"/>
      <c r="E10092" s="189"/>
      <c r="F10092" s="189"/>
    </row>
    <row r="10093" spans="3:6" s="66" customFormat="1" x14ac:dyDescent="0.25">
      <c r="C10093" s="189"/>
      <c r="D10093" s="189"/>
      <c r="E10093" s="189"/>
      <c r="F10093" s="189"/>
    </row>
    <row r="10094" spans="3:6" s="66" customFormat="1" x14ac:dyDescent="0.25">
      <c r="C10094" s="189"/>
      <c r="D10094" s="189"/>
      <c r="E10094" s="189"/>
      <c r="F10094" s="189"/>
    </row>
    <row r="10095" spans="3:6" s="66" customFormat="1" x14ac:dyDescent="0.25">
      <c r="C10095" s="189"/>
      <c r="D10095" s="189"/>
      <c r="E10095" s="189"/>
      <c r="F10095" s="189"/>
    </row>
    <row r="10096" spans="3:6" s="66" customFormat="1" x14ac:dyDescent="0.25">
      <c r="C10096" s="189"/>
      <c r="D10096" s="189"/>
      <c r="E10096" s="189"/>
      <c r="F10096" s="189"/>
    </row>
    <row r="10097" spans="3:6" s="66" customFormat="1" x14ac:dyDescent="0.25">
      <c r="C10097" s="189"/>
      <c r="D10097" s="189"/>
      <c r="E10097" s="189"/>
      <c r="F10097" s="189"/>
    </row>
    <row r="10098" spans="3:6" s="66" customFormat="1" x14ac:dyDescent="0.25">
      <c r="C10098" s="189"/>
      <c r="D10098" s="189"/>
      <c r="E10098" s="189"/>
      <c r="F10098" s="189"/>
    </row>
    <row r="10099" spans="3:6" s="66" customFormat="1" x14ac:dyDescent="0.25">
      <c r="C10099" s="189"/>
      <c r="D10099" s="189"/>
      <c r="E10099" s="189"/>
      <c r="F10099" s="189"/>
    </row>
    <row r="10100" spans="3:6" s="66" customFormat="1" x14ac:dyDescent="0.25">
      <c r="C10100" s="189"/>
      <c r="D10100" s="189"/>
      <c r="E10100" s="189"/>
      <c r="F10100" s="189"/>
    </row>
    <row r="10101" spans="3:6" s="66" customFormat="1" x14ac:dyDescent="0.25">
      <c r="C10101" s="189"/>
      <c r="D10101" s="189"/>
      <c r="E10101" s="189"/>
      <c r="F10101" s="189"/>
    </row>
    <row r="10102" spans="3:6" s="66" customFormat="1" x14ac:dyDescent="0.25">
      <c r="C10102" s="189"/>
      <c r="D10102" s="189"/>
      <c r="E10102" s="189"/>
      <c r="F10102" s="189"/>
    </row>
    <row r="10103" spans="3:6" s="66" customFormat="1" x14ac:dyDescent="0.25">
      <c r="C10103" s="189"/>
      <c r="D10103" s="189"/>
      <c r="E10103" s="189"/>
      <c r="F10103" s="189"/>
    </row>
    <row r="10104" spans="3:6" s="66" customFormat="1" x14ac:dyDescent="0.25">
      <c r="C10104" s="189"/>
      <c r="D10104" s="189"/>
      <c r="E10104" s="189"/>
      <c r="F10104" s="189"/>
    </row>
    <row r="10105" spans="3:6" s="66" customFormat="1" x14ac:dyDescent="0.25">
      <c r="C10105" s="189"/>
      <c r="D10105" s="189"/>
      <c r="E10105" s="189"/>
      <c r="F10105" s="189"/>
    </row>
    <row r="10106" spans="3:6" s="66" customFormat="1" x14ac:dyDescent="0.25">
      <c r="C10106" s="189"/>
      <c r="D10106" s="189"/>
      <c r="E10106" s="189"/>
      <c r="F10106" s="189"/>
    </row>
    <row r="10107" spans="3:6" s="66" customFormat="1" x14ac:dyDescent="0.25">
      <c r="C10107" s="189"/>
      <c r="D10107" s="189"/>
      <c r="E10107" s="189"/>
      <c r="F10107" s="189"/>
    </row>
    <row r="10108" spans="3:6" s="66" customFormat="1" x14ac:dyDescent="0.25">
      <c r="C10108" s="189"/>
      <c r="D10108" s="189"/>
      <c r="E10108" s="189"/>
      <c r="F10108" s="189"/>
    </row>
    <row r="10109" spans="3:6" s="66" customFormat="1" x14ac:dyDescent="0.25">
      <c r="C10109" s="189"/>
      <c r="D10109" s="189"/>
      <c r="E10109" s="189"/>
      <c r="F10109" s="189"/>
    </row>
    <row r="10110" spans="3:6" s="66" customFormat="1" x14ac:dyDescent="0.25">
      <c r="C10110" s="189"/>
      <c r="D10110" s="189"/>
      <c r="E10110" s="189"/>
      <c r="F10110" s="189"/>
    </row>
    <row r="10111" spans="3:6" s="66" customFormat="1" x14ac:dyDescent="0.25">
      <c r="C10111" s="189"/>
      <c r="D10111" s="189"/>
      <c r="E10111" s="189"/>
      <c r="F10111" s="189"/>
    </row>
    <row r="10112" spans="3:6" s="66" customFormat="1" x14ac:dyDescent="0.25">
      <c r="C10112" s="189"/>
      <c r="D10112" s="189"/>
      <c r="E10112" s="189"/>
      <c r="F10112" s="189"/>
    </row>
    <row r="10113" spans="3:6" s="66" customFormat="1" x14ac:dyDescent="0.25">
      <c r="C10113" s="189"/>
      <c r="D10113" s="189"/>
      <c r="E10113" s="189"/>
      <c r="F10113" s="189"/>
    </row>
    <row r="10114" spans="3:6" s="66" customFormat="1" x14ac:dyDescent="0.25">
      <c r="C10114" s="189"/>
      <c r="D10114" s="189"/>
      <c r="E10114" s="189"/>
      <c r="F10114" s="189"/>
    </row>
    <row r="10115" spans="3:6" s="66" customFormat="1" x14ac:dyDescent="0.25">
      <c r="C10115" s="189"/>
      <c r="D10115" s="189"/>
      <c r="E10115" s="189"/>
      <c r="F10115" s="189"/>
    </row>
    <row r="10116" spans="3:6" s="66" customFormat="1" x14ac:dyDescent="0.25">
      <c r="C10116" s="189"/>
      <c r="D10116" s="189"/>
      <c r="E10116" s="189"/>
      <c r="F10116" s="189"/>
    </row>
    <row r="10117" spans="3:6" s="66" customFormat="1" x14ac:dyDescent="0.25">
      <c r="C10117" s="189"/>
      <c r="D10117" s="189"/>
      <c r="E10117" s="189"/>
      <c r="F10117" s="189"/>
    </row>
    <row r="10118" spans="3:6" s="66" customFormat="1" x14ac:dyDescent="0.25">
      <c r="C10118" s="189"/>
      <c r="D10118" s="189"/>
      <c r="E10118" s="189"/>
      <c r="F10118" s="189"/>
    </row>
    <row r="10119" spans="3:6" s="66" customFormat="1" x14ac:dyDescent="0.25">
      <c r="C10119" s="189"/>
      <c r="D10119" s="189"/>
      <c r="E10119" s="189"/>
      <c r="F10119" s="189"/>
    </row>
    <row r="10120" spans="3:6" s="66" customFormat="1" x14ac:dyDescent="0.25">
      <c r="C10120" s="189"/>
      <c r="D10120" s="189"/>
      <c r="E10120" s="189"/>
      <c r="F10120" s="189"/>
    </row>
    <row r="10121" spans="3:6" s="66" customFormat="1" x14ac:dyDescent="0.25">
      <c r="C10121" s="189"/>
      <c r="D10121" s="189"/>
      <c r="E10121" s="189"/>
      <c r="F10121" s="189"/>
    </row>
    <row r="10122" spans="3:6" s="66" customFormat="1" x14ac:dyDescent="0.25">
      <c r="C10122" s="189"/>
      <c r="D10122" s="189"/>
      <c r="E10122" s="189"/>
      <c r="F10122" s="189"/>
    </row>
    <row r="10123" spans="3:6" s="66" customFormat="1" x14ac:dyDescent="0.25">
      <c r="C10123" s="189"/>
      <c r="D10123" s="189"/>
      <c r="E10123" s="189"/>
      <c r="F10123" s="189"/>
    </row>
    <row r="10124" spans="3:6" s="66" customFormat="1" x14ac:dyDescent="0.25">
      <c r="C10124" s="189"/>
      <c r="D10124" s="189"/>
      <c r="E10124" s="189"/>
      <c r="F10124" s="189"/>
    </row>
    <row r="10125" spans="3:6" s="66" customFormat="1" x14ac:dyDescent="0.25">
      <c r="C10125" s="189"/>
      <c r="D10125" s="189"/>
      <c r="E10125" s="189"/>
      <c r="F10125" s="189"/>
    </row>
    <row r="10126" spans="3:6" s="66" customFormat="1" x14ac:dyDescent="0.25">
      <c r="C10126" s="189"/>
      <c r="D10126" s="189"/>
      <c r="E10126" s="189"/>
      <c r="F10126" s="189"/>
    </row>
    <row r="10127" spans="3:6" s="66" customFormat="1" x14ac:dyDescent="0.25">
      <c r="C10127" s="189"/>
      <c r="D10127" s="189"/>
      <c r="E10127" s="189"/>
      <c r="F10127" s="189"/>
    </row>
    <row r="10128" spans="3:6" s="66" customFormat="1" x14ac:dyDescent="0.25">
      <c r="C10128" s="189"/>
      <c r="D10128" s="189"/>
      <c r="E10128" s="189"/>
      <c r="F10128" s="189"/>
    </row>
    <row r="10129" spans="3:6" s="66" customFormat="1" x14ac:dyDescent="0.25">
      <c r="C10129" s="189"/>
      <c r="D10129" s="189"/>
      <c r="E10129" s="189"/>
      <c r="F10129" s="189"/>
    </row>
    <row r="10130" spans="3:6" s="66" customFormat="1" x14ac:dyDescent="0.25">
      <c r="C10130" s="189"/>
      <c r="D10130" s="189"/>
      <c r="E10130" s="189"/>
      <c r="F10130" s="189"/>
    </row>
    <row r="10131" spans="3:6" s="66" customFormat="1" x14ac:dyDescent="0.25">
      <c r="C10131" s="189"/>
      <c r="D10131" s="189"/>
      <c r="E10131" s="189"/>
      <c r="F10131" s="189"/>
    </row>
    <row r="10132" spans="3:6" s="66" customFormat="1" x14ac:dyDescent="0.25">
      <c r="C10132" s="189"/>
      <c r="D10132" s="189"/>
      <c r="E10132" s="189"/>
      <c r="F10132" s="189"/>
    </row>
    <row r="10133" spans="3:6" s="66" customFormat="1" x14ac:dyDescent="0.25">
      <c r="C10133" s="189"/>
      <c r="D10133" s="189"/>
      <c r="E10133" s="189"/>
      <c r="F10133" s="189"/>
    </row>
    <row r="10134" spans="3:6" s="66" customFormat="1" x14ac:dyDescent="0.25">
      <c r="C10134" s="189"/>
      <c r="D10134" s="189"/>
      <c r="E10134" s="189"/>
      <c r="F10134" s="189"/>
    </row>
    <row r="10135" spans="3:6" s="66" customFormat="1" x14ac:dyDescent="0.25">
      <c r="C10135" s="189"/>
      <c r="D10135" s="189"/>
      <c r="E10135" s="189"/>
      <c r="F10135" s="189"/>
    </row>
    <row r="10136" spans="3:6" s="66" customFormat="1" x14ac:dyDescent="0.25">
      <c r="C10136" s="189"/>
      <c r="D10136" s="189"/>
      <c r="E10136" s="189"/>
      <c r="F10136" s="189"/>
    </row>
    <row r="10137" spans="3:6" s="66" customFormat="1" x14ac:dyDescent="0.25">
      <c r="C10137" s="189"/>
      <c r="D10137" s="189"/>
      <c r="E10137" s="189"/>
      <c r="F10137" s="189"/>
    </row>
    <row r="10138" spans="3:6" s="66" customFormat="1" x14ac:dyDescent="0.25">
      <c r="C10138" s="189"/>
      <c r="D10138" s="189"/>
      <c r="E10138" s="189"/>
      <c r="F10138" s="189"/>
    </row>
    <row r="10139" spans="3:6" s="66" customFormat="1" x14ac:dyDescent="0.25">
      <c r="C10139" s="189"/>
      <c r="D10139" s="189"/>
      <c r="E10139" s="189"/>
      <c r="F10139" s="189"/>
    </row>
    <row r="10140" spans="3:6" s="66" customFormat="1" x14ac:dyDescent="0.25">
      <c r="C10140" s="189"/>
      <c r="D10140" s="189"/>
      <c r="E10140" s="189"/>
      <c r="F10140" s="189"/>
    </row>
    <row r="10141" spans="3:6" s="66" customFormat="1" x14ac:dyDescent="0.25">
      <c r="C10141" s="189"/>
      <c r="D10141" s="189"/>
      <c r="E10141" s="189"/>
      <c r="F10141" s="189"/>
    </row>
    <row r="10142" spans="3:6" s="66" customFormat="1" x14ac:dyDescent="0.25">
      <c r="C10142" s="189"/>
      <c r="D10142" s="189"/>
      <c r="E10142" s="189"/>
      <c r="F10142" s="189"/>
    </row>
    <row r="10143" spans="3:6" s="66" customFormat="1" x14ac:dyDescent="0.25">
      <c r="C10143" s="189"/>
      <c r="D10143" s="189"/>
      <c r="E10143" s="189"/>
      <c r="F10143" s="189"/>
    </row>
    <row r="10144" spans="3:6" s="66" customFormat="1" x14ac:dyDescent="0.25">
      <c r="C10144" s="189"/>
      <c r="D10144" s="189"/>
      <c r="E10144" s="189"/>
      <c r="F10144" s="189"/>
    </row>
    <row r="10145" spans="3:6" s="66" customFormat="1" x14ac:dyDescent="0.25">
      <c r="C10145" s="189"/>
      <c r="D10145" s="189"/>
      <c r="E10145" s="189"/>
      <c r="F10145" s="189"/>
    </row>
    <row r="10146" spans="3:6" s="66" customFormat="1" x14ac:dyDescent="0.25">
      <c r="C10146" s="189"/>
      <c r="D10146" s="189"/>
      <c r="E10146" s="189"/>
      <c r="F10146" s="189"/>
    </row>
    <row r="10147" spans="3:6" s="66" customFormat="1" x14ac:dyDescent="0.25">
      <c r="C10147" s="189"/>
      <c r="D10147" s="189"/>
      <c r="E10147" s="189"/>
      <c r="F10147" s="189"/>
    </row>
    <row r="10148" spans="3:6" s="66" customFormat="1" x14ac:dyDescent="0.25">
      <c r="C10148" s="189"/>
      <c r="D10148" s="189"/>
      <c r="E10148" s="189"/>
      <c r="F10148" s="189"/>
    </row>
    <row r="10149" spans="3:6" s="66" customFormat="1" x14ac:dyDescent="0.25">
      <c r="C10149" s="189"/>
      <c r="D10149" s="189"/>
      <c r="E10149" s="189"/>
      <c r="F10149" s="189"/>
    </row>
    <row r="10150" spans="3:6" s="66" customFormat="1" x14ac:dyDescent="0.25">
      <c r="C10150" s="189"/>
      <c r="D10150" s="189"/>
      <c r="E10150" s="189"/>
      <c r="F10150" s="189"/>
    </row>
    <row r="10151" spans="3:6" s="66" customFormat="1" x14ac:dyDescent="0.25">
      <c r="C10151" s="189"/>
      <c r="D10151" s="189"/>
      <c r="E10151" s="189"/>
      <c r="F10151" s="189"/>
    </row>
    <row r="10152" spans="3:6" s="66" customFormat="1" x14ac:dyDescent="0.25">
      <c r="C10152" s="189"/>
      <c r="D10152" s="189"/>
      <c r="E10152" s="189"/>
      <c r="F10152" s="189"/>
    </row>
    <row r="10153" spans="3:6" s="66" customFormat="1" x14ac:dyDescent="0.25">
      <c r="C10153" s="189"/>
      <c r="D10153" s="189"/>
      <c r="E10153" s="189"/>
      <c r="F10153" s="189"/>
    </row>
    <row r="10154" spans="3:6" s="66" customFormat="1" x14ac:dyDescent="0.25">
      <c r="C10154" s="189"/>
      <c r="D10154" s="189"/>
      <c r="E10154" s="189"/>
      <c r="F10154" s="189"/>
    </row>
    <row r="10155" spans="3:6" s="66" customFormat="1" x14ac:dyDescent="0.25">
      <c r="C10155" s="189"/>
      <c r="D10155" s="189"/>
      <c r="E10155" s="189"/>
      <c r="F10155" s="189"/>
    </row>
    <row r="10156" spans="3:6" s="66" customFormat="1" x14ac:dyDescent="0.25">
      <c r="C10156" s="189"/>
      <c r="D10156" s="189"/>
      <c r="E10156" s="189"/>
      <c r="F10156" s="189"/>
    </row>
    <row r="10157" spans="3:6" s="66" customFormat="1" x14ac:dyDescent="0.25">
      <c r="C10157" s="189"/>
      <c r="D10157" s="189"/>
      <c r="E10157" s="189"/>
      <c r="F10157" s="189"/>
    </row>
    <row r="10158" spans="3:6" s="66" customFormat="1" x14ac:dyDescent="0.25">
      <c r="C10158" s="189"/>
      <c r="D10158" s="189"/>
      <c r="E10158" s="189"/>
      <c r="F10158" s="189"/>
    </row>
    <row r="10159" spans="3:6" s="66" customFormat="1" x14ac:dyDescent="0.25">
      <c r="C10159" s="189"/>
      <c r="D10159" s="189"/>
      <c r="E10159" s="189"/>
      <c r="F10159" s="189"/>
    </row>
    <row r="10160" spans="3:6" s="66" customFormat="1" x14ac:dyDescent="0.25">
      <c r="C10160" s="189"/>
      <c r="D10160" s="189"/>
      <c r="E10160" s="189"/>
      <c r="F10160" s="189"/>
    </row>
    <row r="10161" spans="3:6" s="66" customFormat="1" x14ac:dyDescent="0.25">
      <c r="C10161" s="189"/>
      <c r="D10161" s="189"/>
      <c r="E10161" s="189"/>
      <c r="F10161" s="189"/>
    </row>
    <row r="10162" spans="3:6" s="66" customFormat="1" x14ac:dyDescent="0.25">
      <c r="C10162" s="189"/>
      <c r="D10162" s="189"/>
      <c r="E10162" s="189"/>
      <c r="F10162" s="189"/>
    </row>
    <row r="10163" spans="3:6" s="66" customFormat="1" x14ac:dyDescent="0.25">
      <c r="C10163" s="189"/>
      <c r="D10163" s="189"/>
      <c r="E10163" s="189"/>
      <c r="F10163" s="189"/>
    </row>
    <row r="10164" spans="3:6" s="66" customFormat="1" x14ac:dyDescent="0.25">
      <c r="C10164" s="189"/>
      <c r="D10164" s="189"/>
      <c r="E10164" s="189"/>
      <c r="F10164" s="189"/>
    </row>
    <row r="10165" spans="3:6" s="66" customFormat="1" x14ac:dyDescent="0.25">
      <c r="C10165" s="189"/>
      <c r="D10165" s="189"/>
      <c r="E10165" s="189"/>
      <c r="F10165" s="189"/>
    </row>
    <row r="10166" spans="3:6" s="66" customFormat="1" x14ac:dyDescent="0.25">
      <c r="C10166" s="189"/>
      <c r="D10166" s="189"/>
      <c r="E10166" s="189"/>
      <c r="F10166" s="189"/>
    </row>
    <row r="10167" spans="3:6" s="66" customFormat="1" x14ac:dyDescent="0.25">
      <c r="C10167" s="189"/>
      <c r="D10167" s="189"/>
      <c r="E10167" s="189"/>
      <c r="F10167" s="189"/>
    </row>
    <row r="10168" spans="3:6" s="66" customFormat="1" x14ac:dyDescent="0.25">
      <c r="C10168" s="189"/>
      <c r="D10168" s="189"/>
      <c r="E10168" s="189"/>
      <c r="F10168" s="189"/>
    </row>
    <row r="10169" spans="3:6" s="66" customFormat="1" x14ac:dyDescent="0.25">
      <c r="C10169" s="189"/>
      <c r="D10169" s="189"/>
      <c r="E10169" s="189"/>
      <c r="F10169" s="189"/>
    </row>
    <row r="10170" spans="3:6" s="66" customFormat="1" x14ac:dyDescent="0.25">
      <c r="C10170" s="189"/>
      <c r="D10170" s="189"/>
      <c r="E10170" s="189"/>
      <c r="F10170" s="189"/>
    </row>
    <row r="10171" spans="3:6" s="66" customFormat="1" x14ac:dyDescent="0.25">
      <c r="C10171" s="189"/>
      <c r="D10171" s="189"/>
      <c r="E10171" s="189"/>
      <c r="F10171" s="189"/>
    </row>
    <row r="10172" spans="3:6" s="66" customFormat="1" x14ac:dyDescent="0.25">
      <c r="C10172" s="189"/>
      <c r="D10172" s="189"/>
      <c r="E10172" s="189"/>
      <c r="F10172" s="189"/>
    </row>
    <row r="10173" spans="3:6" s="66" customFormat="1" x14ac:dyDescent="0.25">
      <c r="C10173" s="189"/>
      <c r="D10173" s="189"/>
      <c r="E10173" s="189"/>
      <c r="F10173" s="189"/>
    </row>
    <row r="10174" spans="3:6" s="66" customFormat="1" x14ac:dyDescent="0.25">
      <c r="C10174" s="189"/>
      <c r="D10174" s="189"/>
      <c r="E10174" s="189"/>
      <c r="F10174" s="189"/>
    </row>
    <row r="10175" spans="3:6" s="66" customFormat="1" x14ac:dyDescent="0.25">
      <c r="C10175" s="189"/>
      <c r="D10175" s="189"/>
      <c r="E10175" s="189"/>
      <c r="F10175" s="189"/>
    </row>
    <row r="10176" spans="3:6" s="66" customFormat="1" x14ac:dyDescent="0.25">
      <c r="C10176" s="189"/>
      <c r="D10176" s="189"/>
      <c r="E10176" s="189"/>
      <c r="F10176" s="189"/>
    </row>
    <row r="10177" spans="3:6" s="66" customFormat="1" x14ac:dyDescent="0.25">
      <c r="C10177" s="189"/>
      <c r="D10177" s="189"/>
      <c r="E10177" s="189"/>
      <c r="F10177" s="189"/>
    </row>
    <row r="10178" spans="3:6" s="66" customFormat="1" x14ac:dyDescent="0.25">
      <c r="C10178" s="189"/>
      <c r="D10178" s="189"/>
      <c r="E10178" s="189"/>
      <c r="F10178" s="189"/>
    </row>
    <row r="10179" spans="3:6" s="66" customFormat="1" x14ac:dyDescent="0.25">
      <c r="C10179" s="189"/>
      <c r="D10179" s="189"/>
      <c r="E10179" s="189"/>
      <c r="F10179" s="189"/>
    </row>
    <row r="10180" spans="3:6" s="66" customFormat="1" x14ac:dyDescent="0.25">
      <c r="C10180" s="189"/>
      <c r="D10180" s="189"/>
      <c r="E10180" s="189"/>
      <c r="F10180" s="189"/>
    </row>
    <row r="10181" spans="3:6" s="66" customFormat="1" x14ac:dyDescent="0.25">
      <c r="C10181" s="189"/>
      <c r="D10181" s="189"/>
      <c r="E10181" s="189"/>
      <c r="F10181" s="189"/>
    </row>
    <row r="10182" spans="3:6" s="66" customFormat="1" x14ac:dyDescent="0.25">
      <c r="C10182" s="189"/>
      <c r="D10182" s="189"/>
      <c r="E10182" s="189"/>
      <c r="F10182" s="189"/>
    </row>
    <row r="10183" spans="3:6" s="66" customFormat="1" x14ac:dyDescent="0.25">
      <c r="C10183" s="189"/>
      <c r="D10183" s="189"/>
      <c r="E10183" s="189"/>
      <c r="F10183" s="189"/>
    </row>
    <row r="10184" spans="3:6" s="66" customFormat="1" x14ac:dyDescent="0.25">
      <c r="C10184" s="189"/>
      <c r="D10184" s="189"/>
      <c r="E10184" s="189"/>
      <c r="F10184" s="189"/>
    </row>
    <row r="10185" spans="3:6" s="66" customFormat="1" x14ac:dyDescent="0.25">
      <c r="C10185" s="189"/>
      <c r="D10185" s="189"/>
      <c r="E10185" s="189"/>
      <c r="F10185" s="189"/>
    </row>
    <row r="10186" spans="3:6" s="66" customFormat="1" x14ac:dyDescent="0.25">
      <c r="C10186" s="189"/>
      <c r="D10186" s="189"/>
      <c r="E10186" s="189"/>
      <c r="F10186" s="189"/>
    </row>
    <row r="10187" spans="3:6" s="66" customFormat="1" x14ac:dyDescent="0.25">
      <c r="C10187" s="189"/>
      <c r="D10187" s="189"/>
      <c r="E10187" s="189"/>
      <c r="F10187" s="189"/>
    </row>
    <row r="10188" spans="3:6" s="66" customFormat="1" x14ac:dyDescent="0.25">
      <c r="C10188" s="189"/>
      <c r="D10188" s="189"/>
      <c r="E10188" s="189"/>
      <c r="F10188" s="189"/>
    </row>
    <row r="10189" spans="3:6" s="66" customFormat="1" x14ac:dyDescent="0.25">
      <c r="C10189" s="189"/>
      <c r="D10189" s="189"/>
      <c r="E10189" s="189"/>
      <c r="F10189" s="189"/>
    </row>
    <row r="10190" spans="3:6" s="66" customFormat="1" x14ac:dyDescent="0.25">
      <c r="C10190" s="189"/>
      <c r="D10190" s="189"/>
      <c r="E10190" s="189"/>
      <c r="F10190" s="189"/>
    </row>
    <row r="10191" spans="3:6" s="66" customFormat="1" x14ac:dyDescent="0.25">
      <c r="C10191" s="189"/>
      <c r="D10191" s="189"/>
      <c r="E10191" s="189"/>
      <c r="F10191" s="189"/>
    </row>
    <row r="10192" spans="3:6" s="66" customFormat="1" x14ac:dyDescent="0.25">
      <c r="C10192" s="189"/>
      <c r="D10192" s="189"/>
      <c r="E10192" s="189"/>
      <c r="F10192" s="189"/>
    </row>
    <row r="10193" spans="3:6" s="66" customFormat="1" x14ac:dyDescent="0.25">
      <c r="C10193" s="189"/>
      <c r="D10193" s="189"/>
      <c r="E10193" s="189"/>
      <c r="F10193" s="189"/>
    </row>
    <row r="10194" spans="3:6" s="66" customFormat="1" x14ac:dyDescent="0.25">
      <c r="C10194" s="189"/>
      <c r="D10194" s="189"/>
      <c r="E10194" s="189"/>
      <c r="F10194" s="189"/>
    </row>
    <row r="10195" spans="3:6" s="66" customFormat="1" x14ac:dyDescent="0.25">
      <c r="C10195" s="189"/>
      <c r="D10195" s="189"/>
      <c r="E10195" s="189"/>
      <c r="F10195" s="189"/>
    </row>
    <row r="10196" spans="3:6" s="66" customFormat="1" x14ac:dyDescent="0.25">
      <c r="C10196" s="189"/>
      <c r="D10196" s="189"/>
      <c r="E10196" s="189"/>
      <c r="F10196" s="189"/>
    </row>
    <row r="10197" spans="3:6" s="66" customFormat="1" x14ac:dyDescent="0.25">
      <c r="C10197" s="189"/>
      <c r="D10197" s="189"/>
      <c r="E10197" s="189"/>
      <c r="F10197" s="189"/>
    </row>
    <row r="10198" spans="3:6" s="66" customFormat="1" x14ac:dyDescent="0.25">
      <c r="C10198" s="189"/>
      <c r="D10198" s="189"/>
      <c r="E10198" s="189"/>
      <c r="F10198" s="189"/>
    </row>
    <row r="10199" spans="3:6" s="66" customFormat="1" x14ac:dyDescent="0.25">
      <c r="C10199" s="189"/>
      <c r="D10199" s="189"/>
      <c r="E10199" s="189"/>
      <c r="F10199" s="189"/>
    </row>
    <row r="10200" spans="3:6" s="66" customFormat="1" x14ac:dyDescent="0.25">
      <c r="C10200" s="189"/>
      <c r="D10200" s="189"/>
      <c r="E10200" s="189"/>
      <c r="F10200" s="189"/>
    </row>
    <row r="10201" spans="3:6" s="66" customFormat="1" x14ac:dyDescent="0.25">
      <c r="C10201" s="189"/>
      <c r="D10201" s="189"/>
      <c r="E10201" s="189"/>
      <c r="F10201" s="189"/>
    </row>
    <row r="10202" spans="3:6" s="66" customFormat="1" x14ac:dyDescent="0.25">
      <c r="C10202" s="189"/>
      <c r="D10202" s="189"/>
      <c r="E10202" s="189"/>
      <c r="F10202" s="189"/>
    </row>
    <row r="10203" spans="3:6" s="66" customFormat="1" x14ac:dyDescent="0.25">
      <c r="C10203" s="189"/>
      <c r="D10203" s="189"/>
      <c r="E10203" s="189"/>
      <c r="F10203" s="189"/>
    </row>
    <row r="10204" spans="3:6" s="66" customFormat="1" x14ac:dyDescent="0.25">
      <c r="C10204" s="189"/>
      <c r="D10204" s="189"/>
      <c r="E10204" s="189"/>
      <c r="F10204" s="189"/>
    </row>
    <row r="10205" spans="3:6" s="66" customFormat="1" x14ac:dyDescent="0.25">
      <c r="C10205" s="189"/>
      <c r="D10205" s="189"/>
      <c r="E10205" s="189"/>
      <c r="F10205" s="189"/>
    </row>
    <row r="10206" spans="3:6" s="66" customFormat="1" x14ac:dyDescent="0.25">
      <c r="C10206" s="189"/>
      <c r="D10206" s="189"/>
      <c r="E10206" s="189"/>
      <c r="F10206" s="189"/>
    </row>
    <row r="10207" spans="3:6" s="66" customFormat="1" x14ac:dyDescent="0.25">
      <c r="C10207" s="189"/>
      <c r="D10207" s="189"/>
      <c r="E10207" s="189"/>
      <c r="F10207" s="189"/>
    </row>
    <row r="10208" spans="3:6" s="66" customFormat="1" x14ac:dyDescent="0.25">
      <c r="C10208" s="189"/>
      <c r="D10208" s="189"/>
      <c r="E10208" s="189"/>
      <c r="F10208" s="189"/>
    </row>
    <row r="10209" spans="3:6" s="66" customFormat="1" x14ac:dyDescent="0.25">
      <c r="C10209" s="189"/>
      <c r="D10209" s="189"/>
      <c r="E10209" s="189"/>
      <c r="F10209" s="189"/>
    </row>
    <row r="10210" spans="3:6" s="66" customFormat="1" x14ac:dyDescent="0.25">
      <c r="C10210" s="189"/>
      <c r="D10210" s="189"/>
      <c r="E10210" s="189"/>
      <c r="F10210" s="189"/>
    </row>
    <row r="10211" spans="3:6" s="66" customFormat="1" x14ac:dyDescent="0.25">
      <c r="C10211" s="189"/>
      <c r="D10211" s="189"/>
      <c r="E10211" s="189"/>
      <c r="F10211" s="189"/>
    </row>
    <row r="10212" spans="3:6" s="66" customFormat="1" x14ac:dyDescent="0.25">
      <c r="C10212" s="189"/>
      <c r="D10212" s="189"/>
      <c r="E10212" s="189"/>
      <c r="F10212" s="189"/>
    </row>
    <row r="10213" spans="3:6" s="66" customFormat="1" x14ac:dyDescent="0.25">
      <c r="C10213" s="189"/>
      <c r="D10213" s="189"/>
      <c r="E10213" s="189"/>
      <c r="F10213" s="189"/>
    </row>
    <row r="10214" spans="3:6" s="66" customFormat="1" x14ac:dyDescent="0.25">
      <c r="C10214" s="189"/>
      <c r="D10214" s="189"/>
      <c r="E10214" s="189"/>
      <c r="F10214" s="189"/>
    </row>
    <row r="10215" spans="3:6" s="66" customFormat="1" x14ac:dyDescent="0.25">
      <c r="C10215" s="189"/>
      <c r="D10215" s="189"/>
      <c r="E10215" s="189"/>
      <c r="F10215" s="189"/>
    </row>
    <row r="10216" spans="3:6" s="66" customFormat="1" x14ac:dyDescent="0.25">
      <c r="C10216" s="189"/>
      <c r="D10216" s="189"/>
      <c r="E10216" s="189"/>
      <c r="F10216" s="189"/>
    </row>
    <row r="10217" spans="3:6" s="66" customFormat="1" x14ac:dyDescent="0.25">
      <c r="C10217" s="189"/>
      <c r="D10217" s="189"/>
      <c r="E10217" s="189"/>
      <c r="F10217" s="189"/>
    </row>
    <row r="10218" spans="3:6" s="66" customFormat="1" x14ac:dyDescent="0.25">
      <c r="C10218" s="189"/>
      <c r="D10218" s="189"/>
      <c r="E10218" s="189"/>
      <c r="F10218" s="189"/>
    </row>
    <row r="10219" spans="3:6" s="66" customFormat="1" x14ac:dyDescent="0.25">
      <c r="C10219" s="189"/>
      <c r="D10219" s="189"/>
      <c r="E10219" s="189"/>
      <c r="F10219" s="189"/>
    </row>
    <row r="10220" spans="3:6" s="66" customFormat="1" x14ac:dyDescent="0.25">
      <c r="C10220" s="189"/>
      <c r="D10220" s="189"/>
      <c r="E10220" s="189"/>
      <c r="F10220" s="189"/>
    </row>
    <row r="10221" spans="3:6" s="66" customFormat="1" x14ac:dyDescent="0.25">
      <c r="C10221" s="189"/>
      <c r="D10221" s="189"/>
      <c r="E10221" s="189"/>
      <c r="F10221" s="189"/>
    </row>
    <row r="10222" spans="3:6" s="66" customFormat="1" x14ac:dyDescent="0.25">
      <c r="C10222" s="189"/>
      <c r="D10222" s="189"/>
      <c r="E10222" s="189"/>
      <c r="F10222" s="189"/>
    </row>
    <row r="10223" spans="3:6" s="66" customFormat="1" x14ac:dyDescent="0.25">
      <c r="C10223" s="189"/>
      <c r="D10223" s="189"/>
      <c r="E10223" s="189"/>
      <c r="F10223" s="189"/>
    </row>
    <row r="10224" spans="3:6" s="66" customFormat="1" x14ac:dyDescent="0.25">
      <c r="C10224" s="189"/>
      <c r="D10224" s="189"/>
      <c r="E10224" s="189"/>
      <c r="F10224" s="189"/>
    </row>
    <row r="10225" spans="3:6" s="66" customFormat="1" x14ac:dyDescent="0.25">
      <c r="C10225" s="189"/>
      <c r="D10225" s="189"/>
      <c r="E10225" s="189"/>
      <c r="F10225" s="189"/>
    </row>
    <row r="10226" spans="3:6" s="66" customFormat="1" x14ac:dyDescent="0.25">
      <c r="C10226" s="189"/>
      <c r="D10226" s="189"/>
      <c r="E10226" s="189"/>
      <c r="F10226" s="189"/>
    </row>
    <row r="10227" spans="3:6" s="66" customFormat="1" x14ac:dyDescent="0.25">
      <c r="C10227" s="189"/>
      <c r="D10227" s="189"/>
      <c r="E10227" s="189"/>
      <c r="F10227" s="189"/>
    </row>
    <row r="10228" spans="3:6" s="66" customFormat="1" x14ac:dyDescent="0.25">
      <c r="C10228" s="189"/>
      <c r="D10228" s="189"/>
      <c r="E10228" s="189"/>
      <c r="F10228" s="189"/>
    </row>
    <row r="10229" spans="3:6" s="66" customFormat="1" x14ac:dyDescent="0.25">
      <c r="C10229" s="189"/>
      <c r="D10229" s="189"/>
      <c r="E10229" s="189"/>
      <c r="F10229" s="189"/>
    </row>
    <row r="10230" spans="3:6" s="66" customFormat="1" x14ac:dyDescent="0.25">
      <c r="C10230" s="189"/>
      <c r="D10230" s="189"/>
      <c r="E10230" s="189"/>
      <c r="F10230" s="189"/>
    </row>
    <row r="10231" spans="3:6" s="66" customFormat="1" x14ac:dyDescent="0.25">
      <c r="C10231" s="189"/>
      <c r="D10231" s="189"/>
      <c r="E10231" s="189"/>
      <c r="F10231" s="189"/>
    </row>
    <row r="10232" spans="3:6" s="66" customFormat="1" x14ac:dyDescent="0.25">
      <c r="C10232" s="189"/>
      <c r="D10232" s="189"/>
      <c r="E10232" s="189"/>
      <c r="F10232" s="189"/>
    </row>
    <row r="10233" spans="3:6" s="66" customFormat="1" x14ac:dyDescent="0.25">
      <c r="C10233" s="189"/>
      <c r="D10233" s="189"/>
      <c r="E10233" s="189"/>
      <c r="F10233" s="189"/>
    </row>
    <row r="10234" spans="3:6" s="66" customFormat="1" x14ac:dyDescent="0.25">
      <c r="C10234" s="189"/>
      <c r="D10234" s="189"/>
      <c r="E10234" s="189"/>
      <c r="F10234" s="189"/>
    </row>
    <row r="10235" spans="3:6" s="66" customFormat="1" x14ac:dyDescent="0.25">
      <c r="C10235" s="189"/>
      <c r="D10235" s="189"/>
      <c r="E10235" s="189"/>
      <c r="F10235" s="189"/>
    </row>
    <row r="10236" spans="3:6" s="66" customFormat="1" x14ac:dyDescent="0.25">
      <c r="C10236" s="189"/>
      <c r="D10236" s="189"/>
      <c r="E10236" s="189"/>
      <c r="F10236" s="189"/>
    </row>
    <row r="10237" spans="3:6" s="66" customFormat="1" x14ac:dyDescent="0.25">
      <c r="C10237" s="189"/>
      <c r="D10237" s="189"/>
      <c r="E10237" s="189"/>
      <c r="F10237" s="189"/>
    </row>
    <row r="10238" spans="3:6" s="66" customFormat="1" x14ac:dyDescent="0.25">
      <c r="C10238" s="189"/>
      <c r="D10238" s="189"/>
      <c r="E10238" s="189"/>
      <c r="F10238" s="189"/>
    </row>
    <row r="10239" spans="3:6" s="66" customFormat="1" x14ac:dyDescent="0.25">
      <c r="C10239" s="189"/>
      <c r="D10239" s="189"/>
      <c r="E10239" s="189"/>
      <c r="F10239" s="189"/>
    </row>
    <row r="10240" spans="3:6" s="66" customFormat="1" x14ac:dyDescent="0.25">
      <c r="C10240" s="189"/>
      <c r="D10240" s="189"/>
      <c r="E10240" s="189"/>
      <c r="F10240" s="189"/>
    </row>
    <row r="10241" spans="3:6" s="66" customFormat="1" x14ac:dyDescent="0.25">
      <c r="C10241" s="189"/>
      <c r="D10241" s="189"/>
      <c r="E10241" s="189"/>
      <c r="F10241" s="189"/>
    </row>
    <row r="10242" spans="3:6" s="66" customFormat="1" x14ac:dyDescent="0.25">
      <c r="C10242" s="189"/>
      <c r="D10242" s="189"/>
      <c r="E10242" s="189"/>
      <c r="F10242" s="189"/>
    </row>
    <row r="10243" spans="3:6" s="66" customFormat="1" x14ac:dyDescent="0.25">
      <c r="C10243" s="189"/>
      <c r="D10243" s="189"/>
      <c r="E10243" s="189"/>
      <c r="F10243" s="189"/>
    </row>
    <row r="10244" spans="3:6" s="66" customFormat="1" x14ac:dyDescent="0.25">
      <c r="C10244" s="189"/>
      <c r="D10244" s="189"/>
      <c r="E10244" s="189"/>
      <c r="F10244" s="189"/>
    </row>
    <row r="10245" spans="3:6" s="66" customFormat="1" x14ac:dyDescent="0.25">
      <c r="C10245" s="189"/>
      <c r="D10245" s="189"/>
      <c r="E10245" s="189"/>
      <c r="F10245" s="189"/>
    </row>
    <row r="10246" spans="3:6" s="66" customFormat="1" x14ac:dyDescent="0.25">
      <c r="C10246" s="189"/>
      <c r="D10246" s="189"/>
      <c r="E10246" s="189"/>
      <c r="F10246" s="189"/>
    </row>
    <row r="10247" spans="3:6" s="66" customFormat="1" x14ac:dyDescent="0.25">
      <c r="C10247" s="189"/>
      <c r="D10247" s="189"/>
      <c r="E10247" s="189"/>
      <c r="F10247" s="189"/>
    </row>
    <row r="10248" spans="3:6" s="66" customFormat="1" x14ac:dyDescent="0.25">
      <c r="C10248" s="189"/>
      <c r="D10248" s="189"/>
      <c r="E10248" s="189"/>
      <c r="F10248" s="189"/>
    </row>
    <row r="10249" spans="3:6" s="66" customFormat="1" x14ac:dyDescent="0.25">
      <c r="C10249" s="189"/>
      <c r="D10249" s="189"/>
      <c r="E10249" s="189"/>
      <c r="F10249" s="189"/>
    </row>
    <row r="10250" spans="3:6" s="66" customFormat="1" x14ac:dyDescent="0.25">
      <c r="C10250" s="189"/>
      <c r="D10250" s="189"/>
      <c r="E10250" s="189"/>
      <c r="F10250" s="189"/>
    </row>
    <row r="10251" spans="3:6" s="66" customFormat="1" x14ac:dyDescent="0.25">
      <c r="C10251" s="189"/>
      <c r="D10251" s="189"/>
      <c r="E10251" s="189"/>
      <c r="F10251" s="189"/>
    </row>
    <row r="10252" spans="3:6" s="66" customFormat="1" x14ac:dyDescent="0.25">
      <c r="C10252" s="189"/>
      <c r="D10252" s="189"/>
      <c r="E10252" s="189"/>
      <c r="F10252" s="189"/>
    </row>
    <row r="10253" spans="3:6" s="66" customFormat="1" x14ac:dyDescent="0.25">
      <c r="C10253" s="189"/>
      <c r="D10253" s="189"/>
      <c r="E10253" s="189"/>
      <c r="F10253" s="189"/>
    </row>
    <row r="10254" spans="3:6" s="66" customFormat="1" x14ac:dyDescent="0.25">
      <c r="C10254" s="189"/>
      <c r="D10254" s="189"/>
      <c r="E10254" s="189"/>
      <c r="F10254" s="189"/>
    </row>
    <row r="10255" spans="3:6" s="66" customFormat="1" x14ac:dyDescent="0.25">
      <c r="C10255" s="189"/>
      <c r="D10255" s="189"/>
      <c r="E10255" s="189"/>
      <c r="F10255" s="189"/>
    </row>
    <row r="10256" spans="3:6" s="66" customFormat="1" x14ac:dyDescent="0.25">
      <c r="C10256" s="189"/>
      <c r="D10256" s="189"/>
      <c r="E10256" s="189"/>
      <c r="F10256" s="189"/>
    </row>
    <row r="10257" spans="3:6" s="66" customFormat="1" x14ac:dyDescent="0.25">
      <c r="C10257" s="189"/>
      <c r="D10257" s="189"/>
      <c r="E10257" s="189"/>
      <c r="F10257" s="189"/>
    </row>
    <row r="10258" spans="3:6" s="66" customFormat="1" x14ac:dyDescent="0.25">
      <c r="C10258" s="189"/>
      <c r="D10258" s="189"/>
      <c r="E10258" s="189"/>
      <c r="F10258" s="189"/>
    </row>
    <row r="10259" spans="3:6" s="66" customFormat="1" x14ac:dyDescent="0.25">
      <c r="C10259" s="189"/>
      <c r="D10259" s="189"/>
      <c r="E10259" s="189"/>
      <c r="F10259" s="189"/>
    </row>
    <row r="10260" spans="3:6" s="66" customFormat="1" x14ac:dyDescent="0.25">
      <c r="C10260" s="189"/>
      <c r="D10260" s="189"/>
      <c r="E10260" s="189"/>
      <c r="F10260" s="189"/>
    </row>
    <row r="10261" spans="3:6" s="66" customFormat="1" x14ac:dyDescent="0.25">
      <c r="C10261" s="189"/>
      <c r="D10261" s="189"/>
      <c r="E10261" s="189"/>
      <c r="F10261" s="189"/>
    </row>
    <row r="10262" spans="3:6" s="66" customFormat="1" x14ac:dyDescent="0.25">
      <c r="C10262" s="189"/>
      <c r="D10262" s="189"/>
      <c r="E10262" s="189"/>
      <c r="F10262" s="189"/>
    </row>
    <row r="10263" spans="3:6" s="66" customFormat="1" x14ac:dyDescent="0.25">
      <c r="C10263" s="189"/>
      <c r="D10263" s="189"/>
      <c r="E10263" s="189"/>
      <c r="F10263" s="189"/>
    </row>
    <row r="10264" spans="3:6" s="66" customFormat="1" x14ac:dyDescent="0.25">
      <c r="C10264" s="189"/>
      <c r="D10264" s="189"/>
      <c r="E10264" s="189"/>
      <c r="F10264" s="189"/>
    </row>
    <row r="10265" spans="3:6" s="66" customFormat="1" x14ac:dyDescent="0.25">
      <c r="C10265" s="189"/>
      <c r="D10265" s="189"/>
      <c r="E10265" s="189"/>
      <c r="F10265" s="189"/>
    </row>
    <row r="10266" spans="3:6" s="66" customFormat="1" x14ac:dyDescent="0.25">
      <c r="C10266" s="189"/>
      <c r="D10266" s="189"/>
      <c r="E10266" s="189"/>
      <c r="F10266" s="189"/>
    </row>
    <row r="10267" spans="3:6" s="66" customFormat="1" x14ac:dyDescent="0.25">
      <c r="C10267" s="189"/>
      <c r="D10267" s="189"/>
      <c r="E10267" s="189"/>
      <c r="F10267" s="189"/>
    </row>
    <row r="10268" spans="3:6" s="66" customFormat="1" x14ac:dyDescent="0.25">
      <c r="C10268" s="189"/>
      <c r="D10268" s="189"/>
      <c r="E10268" s="189"/>
      <c r="F10268" s="189"/>
    </row>
    <row r="10269" spans="3:6" s="66" customFormat="1" x14ac:dyDescent="0.25">
      <c r="C10269" s="189"/>
      <c r="D10269" s="189"/>
      <c r="E10269" s="189"/>
      <c r="F10269" s="189"/>
    </row>
    <row r="10270" spans="3:6" s="66" customFormat="1" x14ac:dyDescent="0.25">
      <c r="C10270" s="189"/>
      <c r="D10270" s="189"/>
      <c r="E10270" s="189"/>
      <c r="F10270" s="189"/>
    </row>
    <row r="10271" spans="3:6" s="66" customFormat="1" x14ac:dyDescent="0.25">
      <c r="C10271" s="189"/>
      <c r="D10271" s="189"/>
      <c r="E10271" s="189"/>
      <c r="F10271" s="189"/>
    </row>
    <row r="10272" spans="3:6" s="66" customFormat="1" x14ac:dyDescent="0.25">
      <c r="C10272" s="189"/>
      <c r="D10272" s="189"/>
      <c r="E10272" s="189"/>
      <c r="F10272" s="189"/>
    </row>
    <row r="10273" spans="3:6" s="66" customFormat="1" x14ac:dyDescent="0.25">
      <c r="C10273" s="189"/>
      <c r="D10273" s="189"/>
      <c r="E10273" s="189"/>
      <c r="F10273" s="189"/>
    </row>
    <row r="10274" spans="3:6" s="66" customFormat="1" x14ac:dyDescent="0.25">
      <c r="C10274" s="189"/>
      <c r="D10274" s="189"/>
      <c r="E10274" s="189"/>
      <c r="F10274" s="189"/>
    </row>
    <row r="10275" spans="3:6" s="66" customFormat="1" x14ac:dyDescent="0.25">
      <c r="C10275" s="189"/>
      <c r="D10275" s="189"/>
      <c r="E10275" s="189"/>
      <c r="F10275" s="189"/>
    </row>
    <row r="10276" spans="3:6" s="66" customFormat="1" x14ac:dyDescent="0.25">
      <c r="C10276" s="189"/>
      <c r="D10276" s="189"/>
      <c r="E10276" s="189"/>
      <c r="F10276" s="189"/>
    </row>
    <row r="10277" spans="3:6" s="66" customFormat="1" x14ac:dyDescent="0.25">
      <c r="C10277" s="189"/>
      <c r="D10277" s="189"/>
      <c r="E10277" s="189"/>
      <c r="F10277" s="189"/>
    </row>
    <row r="10278" spans="3:6" s="66" customFormat="1" x14ac:dyDescent="0.25">
      <c r="C10278" s="189"/>
      <c r="D10278" s="189"/>
      <c r="E10278" s="189"/>
      <c r="F10278" s="189"/>
    </row>
    <row r="10279" spans="3:6" s="66" customFormat="1" x14ac:dyDescent="0.25">
      <c r="C10279" s="189"/>
      <c r="D10279" s="189"/>
      <c r="E10279" s="189"/>
      <c r="F10279" s="189"/>
    </row>
    <row r="10280" spans="3:6" s="66" customFormat="1" x14ac:dyDescent="0.25">
      <c r="C10280" s="189"/>
      <c r="D10280" s="189"/>
      <c r="E10280" s="189"/>
      <c r="F10280" s="189"/>
    </row>
    <row r="10281" spans="3:6" s="66" customFormat="1" x14ac:dyDescent="0.25">
      <c r="C10281" s="189"/>
      <c r="D10281" s="189"/>
      <c r="E10281" s="189"/>
      <c r="F10281" s="189"/>
    </row>
    <row r="10282" spans="3:6" s="66" customFormat="1" x14ac:dyDescent="0.25">
      <c r="C10282" s="189"/>
      <c r="D10282" s="189"/>
      <c r="E10282" s="189"/>
      <c r="F10282" s="189"/>
    </row>
    <row r="10283" spans="3:6" s="66" customFormat="1" x14ac:dyDescent="0.25">
      <c r="C10283" s="189"/>
      <c r="D10283" s="189"/>
      <c r="E10283" s="189"/>
      <c r="F10283" s="189"/>
    </row>
    <row r="10284" spans="3:6" s="66" customFormat="1" x14ac:dyDescent="0.25">
      <c r="C10284" s="189"/>
      <c r="D10284" s="189"/>
      <c r="E10284" s="189"/>
      <c r="F10284" s="189"/>
    </row>
    <row r="10285" spans="3:6" s="66" customFormat="1" x14ac:dyDescent="0.25">
      <c r="C10285" s="189"/>
      <c r="D10285" s="189"/>
      <c r="E10285" s="189"/>
      <c r="F10285" s="189"/>
    </row>
    <row r="10286" spans="3:6" s="66" customFormat="1" x14ac:dyDescent="0.25">
      <c r="C10286" s="189"/>
      <c r="D10286" s="189"/>
      <c r="E10286" s="189"/>
      <c r="F10286" s="189"/>
    </row>
    <row r="10287" spans="3:6" s="66" customFormat="1" x14ac:dyDescent="0.25">
      <c r="C10287" s="189"/>
      <c r="D10287" s="189"/>
      <c r="E10287" s="189"/>
      <c r="F10287" s="189"/>
    </row>
    <row r="10288" spans="3:6" s="66" customFormat="1" x14ac:dyDescent="0.25">
      <c r="C10288" s="189"/>
      <c r="D10288" s="189"/>
      <c r="E10288" s="189"/>
      <c r="F10288" s="189"/>
    </row>
    <row r="10289" spans="3:6" s="66" customFormat="1" x14ac:dyDescent="0.25">
      <c r="C10289" s="189"/>
      <c r="D10289" s="189"/>
      <c r="E10289" s="189"/>
      <c r="F10289" s="189"/>
    </row>
    <row r="10290" spans="3:6" s="66" customFormat="1" x14ac:dyDescent="0.25">
      <c r="C10290" s="189"/>
      <c r="D10290" s="189"/>
      <c r="E10290" s="189"/>
      <c r="F10290" s="189"/>
    </row>
    <row r="10291" spans="3:6" s="66" customFormat="1" x14ac:dyDescent="0.25">
      <c r="C10291" s="189"/>
      <c r="D10291" s="189"/>
      <c r="E10291" s="189"/>
      <c r="F10291" s="189"/>
    </row>
    <row r="10292" spans="3:6" s="66" customFormat="1" x14ac:dyDescent="0.25">
      <c r="C10292" s="189"/>
      <c r="D10292" s="189"/>
      <c r="E10292" s="189"/>
      <c r="F10292" s="189"/>
    </row>
    <row r="10293" spans="3:6" s="66" customFormat="1" x14ac:dyDescent="0.25">
      <c r="C10293" s="189"/>
      <c r="D10293" s="189"/>
      <c r="E10293" s="189"/>
      <c r="F10293" s="189"/>
    </row>
    <row r="10294" spans="3:6" s="66" customFormat="1" x14ac:dyDescent="0.25">
      <c r="C10294" s="189"/>
      <c r="D10294" s="189"/>
      <c r="E10294" s="189"/>
      <c r="F10294" s="189"/>
    </row>
    <row r="10295" spans="3:6" s="66" customFormat="1" x14ac:dyDescent="0.25">
      <c r="C10295" s="189"/>
      <c r="D10295" s="189"/>
      <c r="E10295" s="189"/>
      <c r="F10295" s="189"/>
    </row>
    <row r="10296" spans="3:6" s="66" customFormat="1" x14ac:dyDescent="0.25">
      <c r="C10296" s="189"/>
      <c r="D10296" s="189"/>
      <c r="E10296" s="189"/>
      <c r="F10296" s="189"/>
    </row>
    <row r="10297" spans="3:6" s="66" customFormat="1" x14ac:dyDescent="0.25">
      <c r="C10297" s="189"/>
      <c r="D10297" s="189"/>
      <c r="E10297" s="189"/>
      <c r="F10297" s="189"/>
    </row>
    <row r="10298" spans="3:6" s="66" customFormat="1" x14ac:dyDescent="0.25">
      <c r="C10298" s="189"/>
      <c r="D10298" s="189"/>
      <c r="E10298" s="189"/>
      <c r="F10298" s="189"/>
    </row>
    <row r="10299" spans="3:6" s="66" customFormat="1" x14ac:dyDescent="0.25">
      <c r="C10299" s="189"/>
      <c r="D10299" s="189"/>
      <c r="E10299" s="189"/>
      <c r="F10299" s="189"/>
    </row>
    <row r="10300" spans="3:6" s="66" customFormat="1" x14ac:dyDescent="0.25">
      <c r="C10300" s="189"/>
      <c r="D10300" s="189"/>
      <c r="E10300" s="189"/>
      <c r="F10300" s="189"/>
    </row>
    <row r="10301" spans="3:6" s="66" customFormat="1" x14ac:dyDescent="0.25">
      <c r="C10301" s="189"/>
      <c r="D10301" s="189"/>
      <c r="E10301" s="189"/>
      <c r="F10301" s="189"/>
    </row>
    <row r="10302" spans="3:6" s="66" customFormat="1" x14ac:dyDescent="0.25">
      <c r="C10302" s="189"/>
      <c r="D10302" s="189"/>
      <c r="E10302" s="189"/>
      <c r="F10302" s="189"/>
    </row>
    <row r="10303" spans="3:6" s="66" customFormat="1" x14ac:dyDescent="0.25">
      <c r="C10303" s="189"/>
      <c r="D10303" s="189"/>
      <c r="E10303" s="189"/>
      <c r="F10303" s="189"/>
    </row>
    <row r="10304" spans="3:6" s="66" customFormat="1" x14ac:dyDescent="0.25">
      <c r="C10304" s="189"/>
      <c r="D10304" s="189"/>
      <c r="E10304" s="189"/>
      <c r="F10304" s="189"/>
    </row>
    <row r="10305" spans="3:6" s="66" customFormat="1" x14ac:dyDescent="0.25">
      <c r="C10305" s="189"/>
      <c r="D10305" s="189"/>
      <c r="E10305" s="189"/>
      <c r="F10305" s="189"/>
    </row>
    <row r="10306" spans="3:6" s="66" customFormat="1" x14ac:dyDescent="0.25">
      <c r="C10306" s="189"/>
      <c r="D10306" s="189"/>
      <c r="E10306" s="189"/>
      <c r="F10306" s="189"/>
    </row>
    <row r="10307" spans="3:6" s="66" customFormat="1" x14ac:dyDescent="0.25">
      <c r="C10307" s="189"/>
      <c r="D10307" s="189"/>
      <c r="E10307" s="189"/>
      <c r="F10307" s="189"/>
    </row>
    <row r="10308" spans="3:6" s="66" customFormat="1" x14ac:dyDescent="0.25">
      <c r="C10308" s="189"/>
      <c r="D10308" s="189"/>
      <c r="E10308" s="189"/>
      <c r="F10308" s="189"/>
    </row>
    <row r="10309" spans="3:6" s="66" customFormat="1" x14ac:dyDescent="0.25">
      <c r="C10309" s="189"/>
      <c r="D10309" s="189"/>
      <c r="E10309" s="189"/>
      <c r="F10309" s="189"/>
    </row>
    <row r="10310" spans="3:6" s="66" customFormat="1" x14ac:dyDescent="0.25">
      <c r="C10310" s="189"/>
      <c r="D10310" s="189"/>
      <c r="E10310" s="189"/>
      <c r="F10310" s="189"/>
    </row>
    <row r="10311" spans="3:6" s="66" customFormat="1" x14ac:dyDescent="0.25">
      <c r="C10311" s="189"/>
      <c r="D10311" s="189"/>
      <c r="E10311" s="189"/>
      <c r="F10311" s="189"/>
    </row>
    <row r="10312" spans="3:6" s="66" customFormat="1" x14ac:dyDescent="0.25">
      <c r="C10312" s="189"/>
      <c r="D10312" s="189"/>
      <c r="E10312" s="189"/>
      <c r="F10312" s="189"/>
    </row>
    <row r="10313" spans="3:6" s="66" customFormat="1" x14ac:dyDescent="0.25">
      <c r="C10313" s="189"/>
      <c r="D10313" s="189"/>
      <c r="E10313" s="189"/>
      <c r="F10313" s="189"/>
    </row>
    <row r="10314" spans="3:6" s="66" customFormat="1" x14ac:dyDescent="0.25">
      <c r="C10314" s="189"/>
      <c r="D10314" s="189"/>
      <c r="E10314" s="189"/>
      <c r="F10314" s="189"/>
    </row>
    <row r="10315" spans="3:6" s="66" customFormat="1" x14ac:dyDescent="0.25">
      <c r="C10315" s="189"/>
      <c r="D10315" s="189"/>
      <c r="E10315" s="189"/>
      <c r="F10315" s="189"/>
    </row>
    <row r="10316" spans="3:6" s="66" customFormat="1" x14ac:dyDescent="0.25">
      <c r="C10316" s="189"/>
      <c r="D10316" s="189"/>
      <c r="E10316" s="189"/>
      <c r="F10316" s="189"/>
    </row>
    <row r="10317" spans="3:6" s="66" customFormat="1" x14ac:dyDescent="0.25">
      <c r="C10317" s="189"/>
      <c r="D10317" s="189"/>
      <c r="E10317" s="189"/>
      <c r="F10317" s="189"/>
    </row>
    <row r="10318" spans="3:6" s="66" customFormat="1" x14ac:dyDescent="0.25">
      <c r="C10318" s="189"/>
      <c r="D10318" s="189"/>
      <c r="E10318" s="189"/>
      <c r="F10318" s="189"/>
    </row>
    <row r="10319" spans="3:6" s="66" customFormat="1" x14ac:dyDescent="0.25">
      <c r="C10319" s="189"/>
      <c r="D10319" s="189"/>
      <c r="E10319" s="189"/>
      <c r="F10319" s="189"/>
    </row>
    <row r="10320" spans="3:6" s="66" customFormat="1" x14ac:dyDescent="0.25">
      <c r="C10320" s="189"/>
      <c r="D10320" s="189"/>
      <c r="E10320" s="189"/>
      <c r="F10320" s="189"/>
    </row>
    <row r="10321" spans="3:6" s="66" customFormat="1" x14ac:dyDescent="0.25">
      <c r="C10321" s="189"/>
      <c r="D10321" s="189"/>
      <c r="E10321" s="189"/>
      <c r="F10321" s="189"/>
    </row>
    <row r="10322" spans="3:6" s="66" customFormat="1" x14ac:dyDescent="0.25">
      <c r="C10322" s="189"/>
      <c r="D10322" s="189"/>
      <c r="E10322" s="189"/>
      <c r="F10322" s="189"/>
    </row>
    <row r="10323" spans="3:6" s="66" customFormat="1" x14ac:dyDescent="0.25">
      <c r="C10323" s="189"/>
      <c r="D10323" s="189"/>
      <c r="E10323" s="189"/>
      <c r="F10323" s="189"/>
    </row>
    <row r="10324" spans="3:6" s="66" customFormat="1" x14ac:dyDescent="0.25">
      <c r="C10324" s="189"/>
      <c r="D10324" s="189"/>
      <c r="E10324" s="189"/>
      <c r="F10324" s="189"/>
    </row>
    <row r="10325" spans="3:6" s="66" customFormat="1" x14ac:dyDescent="0.25">
      <c r="C10325" s="189"/>
      <c r="D10325" s="189"/>
      <c r="E10325" s="189"/>
      <c r="F10325" s="189"/>
    </row>
    <row r="10326" spans="3:6" s="66" customFormat="1" x14ac:dyDescent="0.25">
      <c r="C10326" s="189"/>
      <c r="D10326" s="189"/>
      <c r="E10326" s="189"/>
      <c r="F10326" s="189"/>
    </row>
    <row r="10327" spans="3:6" s="66" customFormat="1" x14ac:dyDescent="0.25">
      <c r="C10327" s="189"/>
      <c r="D10327" s="189"/>
      <c r="E10327" s="189"/>
      <c r="F10327" s="189"/>
    </row>
    <row r="10328" spans="3:6" s="66" customFormat="1" x14ac:dyDescent="0.25">
      <c r="C10328" s="189"/>
      <c r="D10328" s="189"/>
      <c r="E10328" s="189"/>
      <c r="F10328" s="189"/>
    </row>
    <row r="10329" spans="3:6" s="66" customFormat="1" x14ac:dyDescent="0.25">
      <c r="C10329" s="189"/>
      <c r="D10329" s="189"/>
      <c r="E10329" s="189"/>
      <c r="F10329" s="189"/>
    </row>
    <row r="10330" spans="3:6" s="66" customFormat="1" x14ac:dyDescent="0.25">
      <c r="C10330" s="189"/>
      <c r="D10330" s="189"/>
      <c r="E10330" s="189"/>
      <c r="F10330" s="189"/>
    </row>
    <row r="10331" spans="3:6" s="66" customFormat="1" x14ac:dyDescent="0.25">
      <c r="C10331" s="189"/>
      <c r="D10331" s="189"/>
      <c r="E10331" s="189"/>
      <c r="F10331" s="189"/>
    </row>
    <row r="10332" spans="3:6" s="66" customFormat="1" x14ac:dyDescent="0.25">
      <c r="C10332" s="189"/>
      <c r="D10332" s="189"/>
      <c r="E10332" s="189"/>
      <c r="F10332" s="189"/>
    </row>
    <row r="10333" spans="3:6" s="66" customFormat="1" x14ac:dyDescent="0.25">
      <c r="C10333" s="189"/>
      <c r="D10333" s="189"/>
      <c r="E10333" s="189"/>
      <c r="F10333" s="189"/>
    </row>
    <row r="10334" spans="3:6" s="66" customFormat="1" x14ac:dyDescent="0.25">
      <c r="C10334" s="189"/>
      <c r="D10334" s="189"/>
      <c r="E10334" s="189"/>
      <c r="F10334" s="189"/>
    </row>
    <row r="10335" spans="3:6" s="66" customFormat="1" x14ac:dyDescent="0.25">
      <c r="C10335" s="189"/>
      <c r="D10335" s="189"/>
      <c r="E10335" s="189"/>
      <c r="F10335" s="189"/>
    </row>
    <row r="10336" spans="3:6" s="66" customFormat="1" x14ac:dyDescent="0.25">
      <c r="C10336" s="189"/>
      <c r="D10336" s="189"/>
      <c r="E10336" s="189"/>
      <c r="F10336" s="189"/>
    </row>
    <row r="10337" spans="3:6" s="66" customFormat="1" x14ac:dyDescent="0.25">
      <c r="C10337" s="189"/>
      <c r="D10337" s="189"/>
      <c r="E10337" s="189"/>
      <c r="F10337" s="189"/>
    </row>
    <row r="10338" spans="3:6" s="66" customFormat="1" x14ac:dyDescent="0.25">
      <c r="C10338" s="189"/>
      <c r="D10338" s="189"/>
      <c r="E10338" s="189"/>
      <c r="F10338" s="189"/>
    </row>
    <row r="10339" spans="3:6" s="66" customFormat="1" x14ac:dyDescent="0.25">
      <c r="C10339" s="189"/>
      <c r="D10339" s="189"/>
      <c r="E10339" s="189"/>
      <c r="F10339" s="189"/>
    </row>
    <row r="10340" spans="3:6" s="66" customFormat="1" x14ac:dyDescent="0.25">
      <c r="C10340" s="189"/>
      <c r="D10340" s="189"/>
      <c r="E10340" s="189"/>
      <c r="F10340" s="189"/>
    </row>
    <row r="10341" spans="3:6" s="66" customFormat="1" x14ac:dyDescent="0.25">
      <c r="C10341" s="189"/>
      <c r="D10341" s="189"/>
      <c r="E10341" s="189"/>
      <c r="F10341" s="189"/>
    </row>
    <row r="10342" spans="3:6" s="66" customFormat="1" x14ac:dyDescent="0.25">
      <c r="C10342" s="189"/>
      <c r="D10342" s="189"/>
      <c r="E10342" s="189"/>
      <c r="F10342" s="189"/>
    </row>
    <row r="10343" spans="3:6" s="66" customFormat="1" x14ac:dyDescent="0.25">
      <c r="C10343" s="189"/>
      <c r="D10343" s="189"/>
      <c r="E10343" s="189"/>
      <c r="F10343" s="189"/>
    </row>
    <row r="10344" spans="3:6" s="66" customFormat="1" x14ac:dyDescent="0.25">
      <c r="C10344" s="189"/>
      <c r="D10344" s="189"/>
      <c r="E10344" s="189"/>
      <c r="F10344" s="189"/>
    </row>
    <row r="10345" spans="3:6" s="66" customFormat="1" x14ac:dyDescent="0.25">
      <c r="C10345" s="189"/>
      <c r="D10345" s="189"/>
      <c r="E10345" s="189"/>
      <c r="F10345" s="189"/>
    </row>
    <row r="10346" spans="3:6" s="66" customFormat="1" x14ac:dyDescent="0.25">
      <c r="C10346" s="189"/>
      <c r="D10346" s="189"/>
      <c r="E10346" s="189"/>
      <c r="F10346" s="189"/>
    </row>
    <row r="10347" spans="3:6" s="66" customFormat="1" x14ac:dyDescent="0.25">
      <c r="C10347" s="189"/>
      <c r="D10347" s="189"/>
      <c r="E10347" s="189"/>
      <c r="F10347" s="189"/>
    </row>
    <row r="10348" spans="3:6" s="66" customFormat="1" x14ac:dyDescent="0.25">
      <c r="C10348" s="189"/>
      <c r="D10348" s="189"/>
      <c r="E10348" s="189"/>
      <c r="F10348" s="189"/>
    </row>
    <row r="10349" spans="3:6" s="66" customFormat="1" x14ac:dyDescent="0.25">
      <c r="C10349" s="189"/>
      <c r="D10349" s="189"/>
      <c r="E10349" s="189"/>
      <c r="F10349" s="189"/>
    </row>
    <row r="10350" spans="3:6" s="66" customFormat="1" x14ac:dyDescent="0.25">
      <c r="C10350" s="189"/>
      <c r="D10350" s="189"/>
      <c r="E10350" s="189"/>
      <c r="F10350" s="189"/>
    </row>
    <row r="10351" spans="3:6" s="66" customFormat="1" x14ac:dyDescent="0.25">
      <c r="C10351" s="189"/>
      <c r="D10351" s="189"/>
      <c r="E10351" s="189"/>
      <c r="F10351" s="189"/>
    </row>
    <row r="10352" spans="3:6" s="66" customFormat="1" x14ac:dyDescent="0.25">
      <c r="C10352" s="189"/>
      <c r="D10352" s="189"/>
      <c r="E10352" s="189"/>
      <c r="F10352" s="189"/>
    </row>
    <row r="10353" spans="3:6" s="66" customFormat="1" x14ac:dyDescent="0.25">
      <c r="C10353" s="189"/>
      <c r="D10353" s="189"/>
      <c r="E10353" s="189"/>
      <c r="F10353" s="189"/>
    </row>
    <row r="10354" spans="3:6" s="66" customFormat="1" x14ac:dyDescent="0.25">
      <c r="C10354" s="189"/>
      <c r="D10354" s="189"/>
      <c r="E10354" s="189"/>
      <c r="F10354" s="189"/>
    </row>
    <row r="10355" spans="3:6" s="66" customFormat="1" x14ac:dyDescent="0.25">
      <c r="C10355" s="189"/>
      <c r="D10355" s="189"/>
      <c r="E10355" s="189"/>
      <c r="F10355" s="189"/>
    </row>
    <row r="10356" spans="3:6" s="66" customFormat="1" x14ac:dyDescent="0.25">
      <c r="C10356" s="189"/>
      <c r="D10356" s="189"/>
      <c r="E10356" s="189"/>
      <c r="F10356" s="189"/>
    </row>
    <row r="10357" spans="3:6" s="66" customFormat="1" x14ac:dyDescent="0.25">
      <c r="C10357" s="189"/>
      <c r="D10357" s="189"/>
      <c r="E10357" s="189"/>
      <c r="F10357" s="189"/>
    </row>
    <row r="10358" spans="3:6" s="66" customFormat="1" x14ac:dyDescent="0.25">
      <c r="C10358" s="189"/>
      <c r="D10358" s="189"/>
      <c r="E10358" s="189"/>
      <c r="F10358" s="189"/>
    </row>
    <row r="10359" spans="3:6" s="66" customFormat="1" x14ac:dyDescent="0.25">
      <c r="C10359" s="189"/>
      <c r="D10359" s="189"/>
      <c r="E10359" s="189"/>
      <c r="F10359" s="189"/>
    </row>
    <row r="10360" spans="3:6" s="66" customFormat="1" x14ac:dyDescent="0.25">
      <c r="C10360" s="189"/>
      <c r="D10360" s="189"/>
      <c r="E10360" s="189"/>
      <c r="F10360" s="189"/>
    </row>
    <row r="10361" spans="3:6" s="66" customFormat="1" x14ac:dyDescent="0.25">
      <c r="C10361" s="189"/>
      <c r="D10361" s="189"/>
      <c r="E10361" s="189"/>
      <c r="F10361" s="189"/>
    </row>
    <row r="10362" spans="3:6" s="66" customFormat="1" x14ac:dyDescent="0.25">
      <c r="C10362" s="189"/>
      <c r="D10362" s="189"/>
      <c r="E10362" s="189"/>
      <c r="F10362" s="189"/>
    </row>
    <row r="10363" spans="3:6" s="66" customFormat="1" x14ac:dyDescent="0.25">
      <c r="C10363" s="189"/>
      <c r="D10363" s="189"/>
      <c r="E10363" s="189"/>
      <c r="F10363" s="189"/>
    </row>
    <row r="10364" spans="3:6" s="66" customFormat="1" x14ac:dyDescent="0.25">
      <c r="C10364" s="189"/>
      <c r="D10364" s="189"/>
      <c r="E10364" s="189"/>
      <c r="F10364" s="189"/>
    </row>
    <row r="10365" spans="3:6" s="66" customFormat="1" x14ac:dyDescent="0.25">
      <c r="C10365" s="189"/>
      <c r="D10365" s="189"/>
      <c r="E10365" s="189"/>
      <c r="F10365" s="189"/>
    </row>
    <row r="10366" spans="3:6" s="66" customFormat="1" x14ac:dyDescent="0.25">
      <c r="C10366" s="189"/>
      <c r="D10366" s="189"/>
      <c r="E10366" s="189"/>
      <c r="F10366" s="189"/>
    </row>
    <row r="10367" spans="3:6" s="66" customFormat="1" x14ac:dyDescent="0.25">
      <c r="C10367" s="189"/>
      <c r="D10367" s="189"/>
      <c r="E10367" s="189"/>
      <c r="F10367" s="189"/>
    </row>
    <row r="10368" spans="3:6" s="66" customFormat="1" x14ac:dyDescent="0.25">
      <c r="C10368" s="189"/>
      <c r="D10368" s="189"/>
      <c r="E10368" s="189"/>
      <c r="F10368" s="189"/>
    </row>
    <row r="10369" spans="3:6" s="66" customFormat="1" x14ac:dyDescent="0.25">
      <c r="C10369" s="189"/>
      <c r="D10369" s="189"/>
      <c r="E10369" s="189"/>
      <c r="F10369" s="189"/>
    </row>
    <row r="10370" spans="3:6" s="66" customFormat="1" x14ac:dyDescent="0.25">
      <c r="C10370" s="189"/>
      <c r="D10370" s="189"/>
      <c r="E10370" s="189"/>
      <c r="F10370" s="189"/>
    </row>
    <row r="10371" spans="3:6" s="66" customFormat="1" x14ac:dyDescent="0.25">
      <c r="C10371" s="189"/>
      <c r="D10371" s="189"/>
      <c r="E10371" s="189"/>
      <c r="F10371" s="189"/>
    </row>
    <row r="10372" spans="3:6" s="66" customFormat="1" x14ac:dyDescent="0.25">
      <c r="C10372" s="189"/>
      <c r="D10372" s="189"/>
      <c r="E10372" s="189"/>
      <c r="F10372" s="189"/>
    </row>
    <row r="10373" spans="3:6" s="66" customFormat="1" x14ac:dyDescent="0.25">
      <c r="C10373" s="189"/>
      <c r="D10373" s="189"/>
      <c r="E10373" s="189"/>
      <c r="F10373" s="189"/>
    </row>
    <row r="10374" spans="3:6" s="66" customFormat="1" x14ac:dyDescent="0.25">
      <c r="C10374" s="189"/>
      <c r="D10374" s="189"/>
      <c r="E10374" s="189"/>
      <c r="F10374" s="189"/>
    </row>
    <row r="10375" spans="3:6" s="66" customFormat="1" x14ac:dyDescent="0.25">
      <c r="C10375" s="189"/>
      <c r="D10375" s="189"/>
      <c r="E10375" s="189"/>
      <c r="F10375" s="189"/>
    </row>
    <row r="10376" spans="3:6" s="66" customFormat="1" x14ac:dyDescent="0.25">
      <c r="C10376" s="189"/>
      <c r="D10376" s="189"/>
      <c r="E10376" s="189"/>
      <c r="F10376" s="189"/>
    </row>
    <row r="10377" spans="3:6" s="66" customFormat="1" x14ac:dyDescent="0.25">
      <c r="C10377" s="189"/>
      <c r="D10377" s="189"/>
      <c r="E10377" s="189"/>
      <c r="F10377" s="189"/>
    </row>
    <row r="10378" spans="3:6" s="66" customFormat="1" x14ac:dyDescent="0.25">
      <c r="C10378" s="189"/>
      <c r="D10378" s="189"/>
      <c r="E10378" s="189"/>
      <c r="F10378" s="189"/>
    </row>
    <row r="10379" spans="3:6" s="66" customFormat="1" x14ac:dyDescent="0.25">
      <c r="C10379" s="189"/>
      <c r="D10379" s="189"/>
      <c r="E10379" s="189"/>
      <c r="F10379" s="189"/>
    </row>
    <row r="10380" spans="3:6" s="66" customFormat="1" x14ac:dyDescent="0.25">
      <c r="C10380" s="189"/>
      <c r="D10380" s="189"/>
      <c r="E10380" s="189"/>
      <c r="F10380" s="189"/>
    </row>
    <row r="10381" spans="3:6" s="66" customFormat="1" x14ac:dyDescent="0.25">
      <c r="C10381" s="189"/>
      <c r="D10381" s="189"/>
      <c r="E10381" s="189"/>
      <c r="F10381" s="189"/>
    </row>
    <row r="10382" spans="3:6" s="66" customFormat="1" x14ac:dyDescent="0.25">
      <c r="C10382" s="189"/>
      <c r="D10382" s="189"/>
      <c r="E10382" s="189"/>
      <c r="F10382" s="189"/>
    </row>
    <row r="10383" spans="3:6" s="66" customFormat="1" x14ac:dyDescent="0.25">
      <c r="C10383" s="189"/>
      <c r="D10383" s="189"/>
      <c r="E10383" s="189"/>
      <c r="F10383" s="189"/>
    </row>
    <row r="10384" spans="3:6" s="66" customFormat="1" x14ac:dyDescent="0.25">
      <c r="C10384" s="189"/>
      <c r="D10384" s="189"/>
      <c r="E10384" s="189"/>
      <c r="F10384" s="189"/>
    </row>
    <row r="10385" spans="3:6" s="66" customFormat="1" x14ac:dyDescent="0.25">
      <c r="C10385" s="189"/>
      <c r="D10385" s="189"/>
      <c r="E10385" s="189"/>
      <c r="F10385" s="189"/>
    </row>
    <row r="10386" spans="3:6" s="66" customFormat="1" x14ac:dyDescent="0.25">
      <c r="C10386" s="189"/>
      <c r="D10386" s="189"/>
      <c r="E10386" s="189"/>
      <c r="F10386" s="189"/>
    </row>
    <row r="10387" spans="3:6" s="66" customFormat="1" x14ac:dyDescent="0.25">
      <c r="C10387" s="189"/>
      <c r="D10387" s="189"/>
      <c r="E10387" s="189"/>
      <c r="F10387" s="189"/>
    </row>
    <row r="10388" spans="3:6" s="66" customFormat="1" x14ac:dyDescent="0.25">
      <c r="C10388" s="189"/>
      <c r="D10388" s="189"/>
      <c r="E10388" s="189"/>
      <c r="F10388" s="189"/>
    </row>
    <row r="10389" spans="3:6" s="66" customFormat="1" x14ac:dyDescent="0.25">
      <c r="C10389" s="189"/>
      <c r="D10389" s="189"/>
      <c r="E10389" s="189"/>
      <c r="F10389" s="189"/>
    </row>
    <row r="10390" spans="3:6" s="66" customFormat="1" x14ac:dyDescent="0.25">
      <c r="C10390" s="189"/>
      <c r="D10390" s="189"/>
      <c r="E10390" s="189"/>
      <c r="F10390" s="189"/>
    </row>
    <row r="10391" spans="3:6" s="66" customFormat="1" x14ac:dyDescent="0.25">
      <c r="C10391" s="189"/>
      <c r="D10391" s="189"/>
      <c r="E10391" s="189"/>
      <c r="F10391" s="189"/>
    </row>
    <row r="10392" spans="3:6" s="66" customFormat="1" x14ac:dyDescent="0.25">
      <c r="C10392" s="189"/>
      <c r="D10392" s="189"/>
      <c r="E10392" s="189"/>
      <c r="F10392" s="189"/>
    </row>
    <row r="10393" spans="3:6" s="66" customFormat="1" x14ac:dyDescent="0.25">
      <c r="C10393" s="189"/>
      <c r="D10393" s="189"/>
      <c r="E10393" s="189"/>
      <c r="F10393" s="189"/>
    </row>
    <row r="10394" spans="3:6" s="66" customFormat="1" x14ac:dyDescent="0.25">
      <c r="C10394" s="189"/>
      <c r="D10394" s="189"/>
      <c r="E10394" s="189"/>
      <c r="F10394" s="189"/>
    </row>
    <row r="10395" spans="3:6" s="66" customFormat="1" x14ac:dyDescent="0.25">
      <c r="C10395" s="189"/>
      <c r="D10395" s="189"/>
      <c r="E10395" s="189"/>
      <c r="F10395" s="189"/>
    </row>
    <row r="10396" spans="3:6" s="66" customFormat="1" x14ac:dyDescent="0.25">
      <c r="C10396" s="189"/>
      <c r="D10396" s="189"/>
      <c r="E10396" s="189"/>
      <c r="F10396" s="189"/>
    </row>
    <row r="10397" spans="3:6" s="66" customFormat="1" x14ac:dyDescent="0.25">
      <c r="C10397" s="189"/>
      <c r="D10397" s="189"/>
      <c r="E10397" s="189"/>
      <c r="F10397" s="189"/>
    </row>
    <row r="10398" spans="3:6" s="66" customFormat="1" x14ac:dyDescent="0.25">
      <c r="C10398" s="189"/>
      <c r="D10398" s="189"/>
      <c r="E10398" s="189"/>
      <c r="F10398" s="189"/>
    </row>
    <row r="10399" spans="3:6" s="66" customFormat="1" x14ac:dyDescent="0.25">
      <c r="C10399" s="189"/>
      <c r="D10399" s="189"/>
      <c r="E10399" s="189"/>
      <c r="F10399" s="189"/>
    </row>
    <row r="10400" spans="3:6" s="66" customFormat="1" x14ac:dyDescent="0.25">
      <c r="C10400" s="189"/>
      <c r="D10400" s="189"/>
      <c r="E10400" s="189"/>
      <c r="F10400" s="189"/>
    </row>
    <row r="10401" spans="3:6" s="66" customFormat="1" x14ac:dyDescent="0.25">
      <c r="C10401" s="189"/>
      <c r="D10401" s="189"/>
      <c r="E10401" s="189"/>
      <c r="F10401" s="189"/>
    </row>
    <row r="10402" spans="3:6" s="66" customFormat="1" x14ac:dyDescent="0.25">
      <c r="C10402" s="189"/>
      <c r="D10402" s="189"/>
      <c r="E10402" s="189"/>
      <c r="F10402" s="189"/>
    </row>
    <row r="10403" spans="3:6" s="66" customFormat="1" x14ac:dyDescent="0.25">
      <c r="C10403" s="189"/>
      <c r="D10403" s="189"/>
      <c r="E10403" s="189"/>
      <c r="F10403" s="189"/>
    </row>
    <row r="10404" spans="3:6" s="66" customFormat="1" x14ac:dyDescent="0.25">
      <c r="C10404" s="189"/>
      <c r="D10404" s="189"/>
      <c r="E10404" s="189"/>
      <c r="F10404" s="189"/>
    </row>
    <row r="10405" spans="3:6" s="66" customFormat="1" x14ac:dyDescent="0.25">
      <c r="C10405" s="189"/>
      <c r="D10405" s="189"/>
      <c r="E10405" s="189"/>
      <c r="F10405" s="189"/>
    </row>
    <row r="10406" spans="3:6" s="66" customFormat="1" x14ac:dyDescent="0.25">
      <c r="C10406" s="189"/>
      <c r="D10406" s="189"/>
      <c r="E10406" s="189"/>
      <c r="F10406" s="189"/>
    </row>
    <row r="10407" spans="3:6" s="66" customFormat="1" x14ac:dyDescent="0.25">
      <c r="C10407" s="189"/>
      <c r="D10407" s="189"/>
      <c r="E10407" s="189"/>
      <c r="F10407" s="189"/>
    </row>
    <row r="10408" spans="3:6" s="66" customFormat="1" x14ac:dyDescent="0.25">
      <c r="C10408" s="189"/>
      <c r="D10408" s="189"/>
      <c r="E10408" s="189"/>
      <c r="F10408" s="189"/>
    </row>
    <row r="10409" spans="3:6" s="66" customFormat="1" x14ac:dyDescent="0.25">
      <c r="C10409" s="189"/>
      <c r="D10409" s="189"/>
      <c r="E10409" s="189"/>
      <c r="F10409" s="189"/>
    </row>
    <row r="10410" spans="3:6" s="66" customFormat="1" x14ac:dyDescent="0.25">
      <c r="C10410" s="189"/>
      <c r="D10410" s="189"/>
      <c r="E10410" s="189"/>
      <c r="F10410" s="189"/>
    </row>
    <row r="10411" spans="3:6" s="66" customFormat="1" x14ac:dyDescent="0.25">
      <c r="C10411" s="189"/>
      <c r="D10411" s="189"/>
      <c r="E10411" s="189"/>
      <c r="F10411" s="189"/>
    </row>
    <row r="10412" spans="3:6" s="66" customFormat="1" x14ac:dyDescent="0.25">
      <c r="C10412" s="189"/>
      <c r="D10412" s="189"/>
      <c r="E10412" s="189"/>
      <c r="F10412" s="189"/>
    </row>
    <row r="10413" spans="3:6" s="66" customFormat="1" x14ac:dyDescent="0.25">
      <c r="C10413" s="189"/>
      <c r="D10413" s="189"/>
      <c r="E10413" s="189"/>
      <c r="F10413" s="189"/>
    </row>
    <row r="10414" spans="3:6" s="66" customFormat="1" x14ac:dyDescent="0.25">
      <c r="C10414" s="189"/>
      <c r="D10414" s="189"/>
      <c r="E10414" s="189"/>
      <c r="F10414" s="189"/>
    </row>
    <row r="10415" spans="3:6" s="66" customFormat="1" x14ac:dyDescent="0.25">
      <c r="C10415" s="189"/>
      <c r="D10415" s="189"/>
      <c r="E10415" s="189"/>
      <c r="F10415" s="189"/>
    </row>
    <row r="10416" spans="3:6" s="66" customFormat="1" x14ac:dyDescent="0.25">
      <c r="C10416" s="189"/>
      <c r="D10416" s="189"/>
      <c r="E10416" s="189"/>
      <c r="F10416" s="189"/>
    </row>
    <row r="10417" spans="3:6" s="66" customFormat="1" x14ac:dyDescent="0.25">
      <c r="C10417" s="189"/>
      <c r="D10417" s="189"/>
      <c r="E10417" s="189"/>
      <c r="F10417" s="189"/>
    </row>
    <row r="10418" spans="3:6" s="66" customFormat="1" x14ac:dyDescent="0.25">
      <c r="C10418" s="189"/>
      <c r="D10418" s="189"/>
      <c r="E10418" s="189"/>
      <c r="F10418" s="189"/>
    </row>
    <row r="10419" spans="3:6" s="66" customFormat="1" x14ac:dyDescent="0.25">
      <c r="C10419" s="189"/>
      <c r="D10419" s="189"/>
      <c r="E10419" s="189"/>
      <c r="F10419" s="189"/>
    </row>
    <row r="10420" spans="3:6" s="66" customFormat="1" x14ac:dyDescent="0.25">
      <c r="C10420" s="189"/>
      <c r="D10420" s="189"/>
      <c r="E10420" s="189"/>
      <c r="F10420" s="189"/>
    </row>
    <row r="10421" spans="3:6" s="66" customFormat="1" x14ac:dyDescent="0.25">
      <c r="C10421" s="189"/>
      <c r="D10421" s="189"/>
      <c r="E10421" s="189"/>
      <c r="F10421" s="189"/>
    </row>
    <row r="10422" spans="3:6" s="66" customFormat="1" x14ac:dyDescent="0.25">
      <c r="C10422" s="189"/>
      <c r="D10422" s="189"/>
      <c r="E10422" s="189"/>
      <c r="F10422" s="189"/>
    </row>
    <row r="10423" spans="3:6" s="66" customFormat="1" x14ac:dyDescent="0.25">
      <c r="C10423" s="189"/>
      <c r="D10423" s="189"/>
      <c r="E10423" s="189"/>
      <c r="F10423" s="189"/>
    </row>
    <row r="10424" spans="3:6" s="66" customFormat="1" x14ac:dyDescent="0.25">
      <c r="C10424" s="189"/>
      <c r="D10424" s="189"/>
      <c r="E10424" s="189"/>
      <c r="F10424" s="189"/>
    </row>
    <row r="10425" spans="3:6" s="66" customFormat="1" x14ac:dyDescent="0.25">
      <c r="C10425" s="189"/>
      <c r="D10425" s="189"/>
      <c r="E10425" s="189"/>
      <c r="F10425" s="189"/>
    </row>
    <row r="10426" spans="3:6" s="66" customFormat="1" x14ac:dyDescent="0.25">
      <c r="C10426" s="189"/>
      <c r="D10426" s="189"/>
      <c r="E10426" s="189"/>
      <c r="F10426" s="189"/>
    </row>
    <row r="10427" spans="3:6" s="66" customFormat="1" x14ac:dyDescent="0.25">
      <c r="C10427" s="189"/>
      <c r="D10427" s="189"/>
      <c r="E10427" s="189"/>
      <c r="F10427" s="189"/>
    </row>
    <row r="10428" spans="3:6" s="66" customFormat="1" x14ac:dyDescent="0.25">
      <c r="C10428" s="189"/>
      <c r="D10428" s="189"/>
      <c r="E10428" s="189"/>
      <c r="F10428" s="189"/>
    </row>
    <row r="10429" spans="3:6" s="66" customFormat="1" x14ac:dyDescent="0.25">
      <c r="C10429" s="189"/>
      <c r="D10429" s="189"/>
      <c r="E10429" s="189"/>
      <c r="F10429" s="189"/>
    </row>
    <row r="10430" spans="3:6" s="66" customFormat="1" x14ac:dyDescent="0.25">
      <c r="C10430" s="189"/>
      <c r="D10430" s="189"/>
      <c r="E10430" s="189"/>
      <c r="F10430" s="189"/>
    </row>
    <row r="10431" spans="3:6" s="66" customFormat="1" x14ac:dyDescent="0.25">
      <c r="C10431" s="189"/>
      <c r="D10431" s="189"/>
      <c r="E10431" s="189"/>
      <c r="F10431" s="189"/>
    </row>
    <row r="10432" spans="3:6" s="66" customFormat="1" x14ac:dyDescent="0.25">
      <c r="C10432" s="189"/>
      <c r="D10432" s="189"/>
      <c r="E10432" s="189"/>
      <c r="F10432" s="189"/>
    </row>
    <row r="10433" spans="3:6" s="66" customFormat="1" x14ac:dyDescent="0.25">
      <c r="C10433" s="189"/>
      <c r="D10433" s="189"/>
      <c r="E10433" s="189"/>
      <c r="F10433" s="189"/>
    </row>
    <row r="10434" spans="3:6" s="66" customFormat="1" x14ac:dyDescent="0.25">
      <c r="C10434" s="189"/>
      <c r="D10434" s="189"/>
      <c r="E10434" s="189"/>
      <c r="F10434" s="189"/>
    </row>
    <row r="10435" spans="3:6" s="66" customFormat="1" x14ac:dyDescent="0.25">
      <c r="C10435" s="189"/>
      <c r="D10435" s="189"/>
      <c r="E10435" s="189"/>
      <c r="F10435" s="189"/>
    </row>
    <row r="10436" spans="3:6" s="66" customFormat="1" x14ac:dyDescent="0.25">
      <c r="C10436" s="189"/>
      <c r="D10436" s="189"/>
      <c r="E10436" s="189"/>
      <c r="F10436" s="189"/>
    </row>
    <row r="10437" spans="3:6" s="66" customFormat="1" x14ac:dyDescent="0.25">
      <c r="C10437" s="189"/>
      <c r="D10437" s="189"/>
      <c r="E10437" s="189"/>
      <c r="F10437" s="189"/>
    </row>
    <row r="10438" spans="3:6" s="66" customFormat="1" x14ac:dyDescent="0.25">
      <c r="C10438" s="189"/>
      <c r="D10438" s="189"/>
      <c r="E10438" s="189"/>
      <c r="F10438" s="189"/>
    </row>
    <row r="10439" spans="3:6" s="66" customFormat="1" x14ac:dyDescent="0.25">
      <c r="C10439" s="189"/>
      <c r="D10439" s="189"/>
      <c r="E10439" s="189"/>
      <c r="F10439" s="189"/>
    </row>
    <row r="10440" spans="3:6" s="66" customFormat="1" x14ac:dyDescent="0.25">
      <c r="C10440" s="189"/>
      <c r="D10440" s="189"/>
      <c r="E10440" s="189"/>
      <c r="F10440" s="189"/>
    </row>
    <row r="10441" spans="3:6" s="66" customFormat="1" x14ac:dyDescent="0.25">
      <c r="C10441" s="189"/>
      <c r="D10441" s="189"/>
      <c r="E10441" s="189"/>
      <c r="F10441" s="189"/>
    </row>
    <row r="10442" spans="3:6" s="66" customFormat="1" x14ac:dyDescent="0.25">
      <c r="C10442" s="189"/>
      <c r="D10442" s="189"/>
      <c r="E10442" s="189"/>
      <c r="F10442" s="189"/>
    </row>
    <row r="10443" spans="3:6" s="66" customFormat="1" x14ac:dyDescent="0.25">
      <c r="C10443" s="189"/>
      <c r="D10443" s="189"/>
      <c r="E10443" s="189"/>
      <c r="F10443" s="189"/>
    </row>
    <row r="10444" spans="3:6" s="66" customFormat="1" x14ac:dyDescent="0.25">
      <c r="C10444" s="189"/>
      <c r="D10444" s="189"/>
      <c r="E10444" s="189"/>
      <c r="F10444" s="189"/>
    </row>
    <row r="10445" spans="3:6" s="66" customFormat="1" x14ac:dyDescent="0.25">
      <c r="C10445" s="189"/>
      <c r="D10445" s="189"/>
      <c r="E10445" s="189"/>
      <c r="F10445" s="189"/>
    </row>
    <row r="10446" spans="3:6" s="66" customFormat="1" x14ac:dyDescent="0.25">
      <c r="C10446" s="189"/>
      <c r="D10446" s="189"/>
      <c r="E10446" s="189"/>
      <c r="F10446" s="189"/>
    </row>
    <row r="10447" spans="3:6" s="66" customFormat="1" x14ac:dyDescent="0.25">
      <c r="C10447" s="189"/>
      <c r="D10447" s="189"/>
      <c r="E10447" s="189"/>
      <c r="F10447" s="189"/>
    </row>
    <row r="10448" spans="3:6" s="66" customFormat="1" x14ac:dyDescent="0.25">
      <c r="C10448" s="189"/>
      <c r="D10448" s="189"/>
      <c r="E10448" s="189"/>
      <c r="F10448" s="189"/>
    </row>
    <row r="10449" spans="3:6" s="66" customFormat="1" x14ac:dyDescent="0.25">
      <c r="C10449" s="189"/>
      <c r="D10449" s="189"/>
      <c r="E10449" s="189"/>
      <c r="F10449" s="189"/>
    </row>
    <row r="10450" spans="3:6" s="66" customFormat="1" x14ac:dyDescent="0.25">
      <c r="C10450" s="189"/>
      <c r="D10450" s="189"/>
      <c r="E10450" s="189"/>
      <c r="F10450" s="189"/>
    </row>
    <row r="10451" spans="3:6" s="66" customFormat="1" x14ac:dyDescent="0.25">
      <c r="C10451" s="189"/>
      <c r="D10451" s="189"/>
      <c r="E10451" s="189"/>
      <c r="F10451" s="189"/>
    </row>
    <row r="10452" spans="3:6" s="66" customFormat="1" x14ac:dyDescent="0.25">
      <c r="C10452" s="189"/>
      <c r="D10452" s="189"/>
      <c r="E10452" s="189"/>
      <c r="F10452" s="189"/>
    </row>
    <row r="10453" spans="3:6" s="66" customFormat="1" x14ac:dyDescent="0.25">
      <c r="C10453" s="189"/>
      <c r="D10453" s="189"/>
      <c r="E10453" s="189"/>
      <c r="F10453" s="189"/>
    </row>
    <row r="10454" spans="3:6" s="66" customFormat="1" x14ac:dyDescent="0.25">
      <c r="C10454" s="189"/>
      <c r="D10454" s="189"/>
      <c r="E10454" s="189"/>
      <c r="F10454" s="189"/>
    </row>
    <row r="10455" spans="3:6" s="66" customFormat="1" x14ac:dyDescent="0.25">
      <c r="C10455" s="189"/>
      <c r="D10455" s="189"/>
      <c r="E10455" s="189"/>
      <c r="F10455" s="189"/>
    </row>
    <row r="10456" spans="3:6" s="66" customFormat="1" x14ac:dyDescent="0.25">
      <c r="C10456" s="189"/>
      <c r="D10456" s="189"/>
      <c r="E10456" s="189"/>
      <c r="F10456" s="189"/>
    </row>
    <row r="10457" spans="3:6" s="66" customFormat="1" x14ac:dyDescent="0.25">
      <c r="C10457" s="189"/>
      <c r="D10457" s="189"/>
      <c r="E10457" s="189"/>
      <c r="F10457" s="189"/>
    </row>
    <row r="10458" spans="3:6" s="66" customFormat="1" x14ac:dyDescent="0.25">
      <c r="C10458" s="189"/>
      <c r="D10458" s="189"/>
      <c r="E10458" s="189"/>
      <c r="F10458" s="189"/>
    </row>
    <row r="10459" spans="3:6" s="66" customFormat="1" x14ac:dyDescent="0.25">
      <c r="C10459" s="189"/>
      <c r="D10459" s="189"/>
      <c r="E10459" s="189"/>
      <c r="F10459" s="189"/>
    </row>
    <row r="10460" spans="3:6" s="66" customFormat="1" x14ac:dyDescent="0.25">
      <c r="C10460" s="189"/>
      <c r="D10460" s="189"/>
      <c r="E10460" s="189"/>
      <c r="F10460" s="189"/>
    </row>
    <row r="10461" spans="3:6" s="66" customFormat="1" x14ac:dyDescent="0.25">
      <c r="C10461" s="189"/>
      <c r="D10461" s="189"/>
      <c r="E10461" s="189"/>
      <c r="F10461" s="189"/>
    </row>
    <row r="10462" spans="3:6" s="66" customFormat="1" x14ac:dyDescent="0.25">
      <c r="C10462" s="189"/>
      <c r="D10462" s="189"/>
      <c r="E10462" s="189"/>
      <c r="F10462" s="189"/>
    </row>
    <row r="10463" spans="3:6" s="66" customFormat="1" x14ac:dyDescent="0.25">
      <c r="C10463" s="189"/>
      <c r="D10463" s="189"/>
      <c r="E10463" s="189"/>
      <c r="F10463" s="189"/>
    </row>
    <row r="10464" spans="3:6" s="66" customFormat="1" x14ac:dyDescent="0.25">
      <c r="C10464" s="189"/>
      <c r="D10464" s="189"/>
      <c r="E10464" s="189"/>
      <c r="F10464" s="189"/>
    </row>
    <row r="10465" spans="3:6" s="66" customFormat="1" x14ac:dyDescent="0.25">
      <c r="C10465" s="189"/>
      <c r="D10465" s="189"/>
      <c r="E10465" s="189"/>
      <c r="F10465" s="189"/>
    </row>
    <row r="10466" spans="3:6" s="66" customFormat="1" x14ac:dyDescent="0.25">
      <c r="C10466" s="189"/>
      <c r="D10466" s="189"/>
      <c r="E10466" s="189"/>
      <c r="F10466" s="189"/>
    </row>
    <row r="10467" spans="3:6" s="66" customFormat="1" x14ac:dyDescent="0.25">
      <c r="C10467" s="189"/>
      <c r="D10467" s="189"/>
      <c r="E10467" s="189"/>
      <c r="F10467" s="189"/>
    </row>
    <row r="10468" spans="3:6" s="66" customFormat="1" x14ac:dyDescent="0.25">
      <c r="C10468" s="189"/>
      <c r="D10468" s="189"/>
      <c r="E10468" s="189"/>
      <c r="F10468" s="189"/>
    </row>
    <row r="10469" spans="3:6" s="66" customFormat="1" x14ac:dyDescent="0.25">
      <c r="C10469" s="189"/>
      <c r="D10469" s="189"/>
      <c r="E10469" s="189"/>
      <c r="F10469" s="189"/>
    </row>
    <row r="10470" spans="3:6" s="66" customFormat="1" x14ac:dyDescent="0.25">
      <c r="C10470" s="189"/>
      <c r="D10470" s="189"/>
      <c r="E10470" s="189"/>
      <c r="F10470" s="189"/>
    </row>
    <row r="10471" spans="3:6" s="66" customFormat="1" x14ac:dyDescent="0.25">
      <c r="C10471" s="189"/>
      <c r="D10471" s="189"/>
      <c r="E10471" s="189"/>
      <c r="F10471" s="189"/>
    </row>
    <row r="10472" spans="3:6" s="66" customFormat="1" x14ac:dyDescent="0.25">
      <c r="C10472" s="189"/>
      <c r="D10472" s="189"/>
      <c r="E10472" s="189"/>
      <c r="F10472" s="189"/>
    </row>
    <row r="10473" spans="3:6" s="66" customFormat="1" x14ac:dyDescent="0.25">
      <c r="C10473" s="189"/>
      <c r="D10473" s="189"/>
      <c r="E10473" s="189"/>
      <c r="F10473" s="189"/>
    </row>
    <row r="10474" spans="3:6" s="66" customFormat="1" x14ac:dyDescent="0.25">
      <c r="C10474" s="189"/>
      <c r="D10474" s="189"/>
      <c r="E10474" s="189"/>
      <c r="F10474" s="189"/>
    </row>
    <row r="10475" spans="3:6" s="66" customFormat="1" x14ac:dyDescent="0.25">
      <c r="C10475" s="189"/>
      <c r="D10475" s="189"/>
      <c r="E10475" s="189"/>
      <c r="F10475" s="189"/>
    </row>
    <row r="10476" spans="3:6" s="66" customFormat="1" x14ac:dyDescent="0.25">
      <c r="C10476" s="189"/>
      <c r="D10476" s="189"/>
      <c r="E10476" s="189"/>
      <c r="F10476" s="189"/>
    </row>
    <row r="10477" spans="3:6" s="66" customFormat="1" x14ac:dyDescent="0.25">
      <c r="C10477" s="189"/>
      <c r="D10477" s="189"/>
      <c r="E10477" s="189"/>
      <c r="F10477" s="189"/>
    </row>
    <row r="10478" spans="3:6" s="66" customFormat="1" x14ac:dyDescent="0.25">
      <c r="C10478" s="189"/>
      <c r="D10478" s="189"/>
      <c r="E10478" s="189"/>
      <c r="F10478" s="189"/>
    </row>
    <row r="10479" spans="3:6" s="66" customFormat="1" x14ac:dyDescent="0.25">
      <c r="C10479" s="189"/>
      <c r="D10479" s="189"/>
      <c r="E10479" s="189"/>
      <c r="F10479" s="189"/>
    </row>
    <row r="10480" spans="3:6" s="66" customFormat="1" x14ac:dyDescent="0.25">
      <c r="C10480" s="189"/>
      <c r="D10480" s="189"/>
      <c r="E10480" s="189"/>
      <c r="F10480" s="189"/>
    </row>
    <row r="10481" spans="3:6" s="66" customFormat="1" x14ac:dyDescent="0.25">
      <c r="C10481" s="189"/>
      <c r="D10481" s="189"/>
      <c r="E10481" s="189"/>
      <c r="F10481" s="189"/>
    </row>
    <row r="10482" spans="3:6" s="66" customFormat="1" x14ac:dyDescent="0.25">
      <c r="C10482" s="189"/>
      <c r="D10482" s="189"/>
      <c r="E10482" s="189"/>
      <c r="F10482" s="189"/>
    </row>
    <row r="10483" spans="3:6" s="66" customFormat="1" x14ac:dyDescent="0.25">
      <c r="C10483" s="189"/>
      <c r="D10483" s="189"/>
      <c r="E10483" s="189"/>
      <c r="F10483" s="189"/>
    </row>
    <row r="10484" spans="3:6" s="66" customFormat="1" x14ac:dyDescent="0.25">
      <c r="C10484" s="189"/>
      <c r="D10484" s="189"/>
      <c r="E10484" s="189"/>
      <c r="F10484" s="189"/>
    </row>
    <row r="10485" spans="3:6" s="66" customFormat="1" x14ac:dyDescent="0.25">
      <c r="C10485" s="189"/>
      <c r="D10485" s="189"/>
      <c r="E10485" s="189"/>
      <c r="F10485" s="189"/>
    </row>
    <row r="10486" spans="3:6" s="66" customFormat="1" x14ac:dyDescent="0.25">
      <c r="C10486" s="189"/>
      <c r="D10486" s="189"/>
      <c r="E10486" s="189"/>
      <c r="F10486" s="189"/>
    </row>
    <row r="10487" spans="3:6" s="66" customFormat="1" x14ac:dyDescent="0.25">
      <c r="C10487" s="189"/>
      <c r="D10487" s="189"/>
      <c r="E10487" s="189"/>
      <c r="F10487" s="189"/>
    </row>
    <row r="10488" spans="3:6" s="66" customFormat="1" x14ac:dyDescent="0.25">
      <c r="C10488" s="189"/>
      <c r="D10488" s="189"/>
      <c r="E10488" s="189"/>
      <c r="F10488" s="189"/>
    </row>
    <row r="10489" spans="3:6" s="66" customFormat="1" x14ac:dyDescent="0.25">
      <c r="C10489" s="189"/>
      <c r="D10489" s="189"/>
      <c r="E10489" s="189"/>
      <c r="F10489" s="189"/>
    </row>
    <row r="10490" spans="3:6" s="66" customFormat="1" x14ac:dyDescent="0.25">
      <c r="C10490" s="189"/>
      <c r="D10490" s="189"/>
      <c r="E10490" s="189"/>
      <c r="F10490" s="189"/>
    </row>
    <row r="10491" spans="3:6" s="66" customFormat="1" x14ac:dyDescent="0.25">
      <c r="C10491" s="189"/>
      <c r="D10491" s="189"/>
      <c r="E10491" s="189"/>
      <c r="F10491" s="189"/>
    </row>
    <row r="10492" spans="3:6" s="66" customFormat="1" x14ac:dyDescent="0.25">
      <c r="C10492" s="189"/>
      <c r="D10492" s="189"/>
      <c r="E10492" s="189"/>
      <c r="F10492" s="189"/>
    </row>
    <row r="10493" spans="3:6" s="66" customFormat="1" x14ac:dyDescent="0.25">
      <c r="C10493" s="189"/>
      <c r="D10493" s="189"/>
      <c r="E10493" s="189"/>
      <c r="F10493" s="189"/>
    </row>
    <row r="10494" spans="3:6" s="66" customFormat="1" x14ac:dyDescent="0.25">
      <c r="C10494" s="189"/>
      <c r="D10494" s="189"/>
      <c r="E10494" s="189"/>
      <c r="F10494" s="189"/>
    </row>
    <row r="10495" spans="3:6" s="66" customFormat="1" x14ac:dyDescent="0.25">
      <c r="C10495" s="189"/>
      <c r="D10495" s="189"/>
      <c r="E10495" s="189"/>
      <c r="F10495" s="189"/>
    </row>
    <row r="10496" spans="3:6" s="66" customFormat="1" x14ac:dyDescent="0.25">
      <c r="C10496" s="189"/>
      <c r="D10496" s="189"/>
      <c r="E10496" s="189"/>
      <c r="F10496" s="189"/>
    </row>
    <row r="10497" spans="3:6" s="66" customFormat="1" x14ac:dyDescent="0.25">
      <c r="C10497" s="189"/>
      <c r="D10497" s="189"/>
      <c r="E10497" s="189"/>
      <c r="F10497" s="189"/>
    </row>
    <row r="10498" spans="3:6" s="66" customFormat="1" x14ac:dyDescent="0.25">
      <c r="C10498" s="189"/>
      <c r="D10498" s="189"/>
      <c r="E10498" s="189"/>
      <c r="F10498" s="189"/>
    </row>
    <row r="10499" spans="3:6" s="66" customFormat="1" x14ac:dyDescent="0.25">
      <c r="C10499" s="189"/>
      <c r="D10499" s="189"/>
      <c r="E10499" s="189"/>
      <c r="F10499" s="189"/>
    </row>
    <row r="10500" spans="3:6" s="66" customFormat="1" x14ac:dyDescent="0.25">
      <c r="C10500" s="189"/>
      <c r="D10500" s="189"/>
      <c r="E10500" s="189"/>
      <c r="F10500" s="189"/>
    </row>
    <row r="10501" spans="3:6" s="66" customFormat="1" x14ac:dyDescent="0.25">
      <c r="C10501" s="189"/>
      <c r="D10501" s="189"/>
      <c r="E10501" s="189"/>
      <c r="F10501" s="189"/>
    </row>
    <row r="10502" spans="3:6" s="66" customFormat="1" x14ac:dyDescent="0.25">
      <c r="C10502" s="189"/>
      <c r="D10502" s="189"/>
      <c r="E10502" s="189"/>
      <c r="F10502" s="189"/>
    </row>
    <row r="10503" spans="3:6" s="66" customFormat="1" x14ac:dyDescent="0.25">
      <c r="C10503" s="189"/>
      <c r="D10503" s="189"/>
      <c r="E10503" s="189"/>
      <c r="F10503" s="189"/>
    </row>
    <row r="10504" spans="3:6" s="66" customFormat="1" x14ac:dyDescent="0.25">
      <c r="C10504" s="189"/>
      <c r="D10504" s="189"/>
      <c r="E10504" s="189"/>
      <c r="F10504" s="189"/>
    </row>
    <row r="10505" spans="3:6" s="66" customFormat="1" x14ac:dyDescent="0.25">
      <c r="C10505" s="189"/>
      <c r="D10505" s="189"/>
      <c r="E10505" s="189"/>
      <c r="F10505" s="189"/>
    </row>
    <row r="10506" spans="3:6" s="66" customFormat="1" x14ac:dyDescent="0.25">
      <c r="C10506" s="189"/>
      <c r="D10506" s="189"/>
      <c r="E10506" s="189"/>
      <c r="F10506" s="189"/>
    </row>
    <row r="10507" spans="3:6" s="66" customFormat="1" x14ac:dyDescent="0.25">
      <c r="C10507" s="189"/>
      <c r="D10507" s="189"/>
      <c r="E10507" s="189"/>
      <c r="F10507" s="189"/>
    </row>
    <row r="10508" spans="3:6" s="66" customFormat="1" x14ac:dyDescent="0.25">
      <c r="C10508" s="189"/>
      <c r="D10508" s="189"/>
      <c r="E10508" s="189"/>
      <c r="F10508" s="189"/>
    </row>
    <row r="10509" spans="3:6" s="66" customFormat="1" x14ac:dyDescent="0.25">
      <c r="C10509" s="189"/>
      <c r="D10509" s="189"/>
      <c r="E10509" s="189"/>
      <c r="F10509" s="189"/>
    </row>
    <row r="10510" spans="3:6" s="66" customFormat="1" x14ac:dyDescent="0.25">
      <c r="C10510" s="189"/>
      <c r="D10510" s="189"/>
      <c r="E10510" s="189"/>
      <c r="F10510" s="189"/>
    </row>
    <row r="10511" spans="3:6" s="66" customFormat="1" x14ac:dyDescent="0.25">
      <c r="C10511" s="189"/>
      <c r="D10511" s="189"/>
      <c r="E10511" s="189"/>
      <c r="F10511" s="189"/>
    </row>
    <row r="10512" spans="3:6" s="66" customFormat="1" x14ac:dyDescent="0.25">
      <c r="C10512" s="189"/>
      <c r="D10512" s="189"/>
      <c r="E10512" s="189"/>
      <c r="F10512" s="189"/>
    </row>
    <row r="10513" spans="3:6" s="66" customFormat="1" x14ac:dyDescent="0.25">
      <c r="C10513" s="189"/>
      <c r="D10513" s="189"/>
      <c r="E10513" s="189"/>
      <c r="F10513" s="189"/>
    </row>
    <row r="10514" spans="3:6" s="66" customFormat="1" x14ac:dyDescent="0.25">
      <c r="C10514" s="189"/>
      <c r="D10514" s="189"/>
      <c r="E10514" s="189"/>
      <c r="F10514" s="189"/>
    </row>
    <row r="10515" spans="3:6" s="66" customFormat="1" x14ac:dyDescent="0.25">
      <c r="C10515" s="189"/>
      <c r="D10515" s="189"/>
      <c r="E10515" s="189"/>
      <c r="F10515" s="189"/>
    </row>
    <row r="10516" spans="3:6" s="66" customFormat="1" x14ac:dyDescent="0.25">
      <c r="C10516" s="189"/>
      <c r="D10516" s="189"/>
      <c r="E10516" s="189"/>
      <c r="F10516" s="189"/>
    </row>
    <row r="10517" spans="3:6" s="66" customFormat="1" x14ac:dyDescent="0.25">
      <c r="C10517" s="189"/>
      <c r="D10517" s="189"/>
      <c r="E10517" s="189"/>
      <c r="F10517" s="189"/>
    </row>
    <row r="10518" spans="3:6" s="66" customFormat="1" x14ac:dyDescent="0.25">
      <c r="C10518" s="189"/>
      <c r="D10518" s="189"/>
      <c r="E10518" s="189"/>
      <c r="F10518" s="189"/>
    </row>
    <row r="10519" spans="3:6" s="66" customFormat="1" x14ac:dyDescent="0.25">
      <c r="C10519" s="189"/>
      <c r="D10519" s="189"/>
      <c r="E10519" s="189"/>
      <c r="F10519" s="189"/>
    </row>
    <row r="10520" spans="3:6" s="66" customFormat="1" x14ac:dyDescent="0.25">
      <c r="C10520" s="189"/>
      <c r="D10520" s="189"/>
      <c r="E10520" s="189"/>
      <c r="F10520" s="189"/>
    </row>
    <row r="10521" spans="3:6" s="66" customFormat="1" x14ac:dyDescent="0.25">
      <c r="C10521" s="189"/>
      <c r="D10521" s="189"/>
      <c r="E10521" s="189"/>
      <c r="F10521" s="189"/>
    </row>
    <row r="10522" spans="3:6" s="66" customFormat="1" x14ac:dyDescent="0.25">
      <c r="C10522" s="189"/>
      <c r="D10522" s="189"/>
      <c r="E10522" s="189"/>
      <c r="F10522" s="189"/>
    </row>
    <row r="10523" spans="3:6" s="66" customFormat="1" x14ac:dyDescent="0.25">
      <c r="C10523" s="189"/>
      <c r="D10523" s="189"/>
      <c r="E10523" s="189"/>
      <c r="F10523" s="189"/>
    </row>
    <row r="10524" spans="3:6" s="66" customFormat="1" x14ac:dyDescent="0.25">
      <c r="C10524" s="189"/>
      <c r="D10524" s="189"/>
      <c r="E10524" s="189"/>
      <c r="F10524" s="189"/>
    </row>
    <row r="10525" spans="3:6" s="66" customFormat="1" x14ac:dyDescent="0.25">
      <c r="C10525" s="189"/>
      <c r="D10525" s="189"/>
      <c r="E10525" s="189"/>
      <c r="F10525" s="189"/>
    </row>
    <row r="10526" spans="3:6" s="66" customFormat="1" x14ac:dyDescent="0.25">
      <c r="C10526" s="189"/>
      <c r="D10526" s="189"/>
      <c r="E10526" s="189"/>
      <c r="F10526" s="189"/>
    </row>
    <row r="10527" spans="3:6" s="66" customFormat="1" x14ac:dyDescent="0.25">
      <c r="C10527" s="189"/>
      <c r="D10527" s="189"/>
      <c r="E10527" s="189"/>
      <c r="F10527" s="189"/>
    </row>
    <row r="10528" spans="3:6" s="66" customFormat="1" x14ac:dyDescent="0.25">
      <c r="C10528" s="189"/>
      <c r="D10528" s="189"/>
      <c r="E10528" s="189"/>
      <c r="F10528" s="189"/>
    </row>
    <row r="10529" spans="3:6" s="66" customFormat="1" x14ac:dyDescent="0.25">
      <c r="C10529" s="189"/>
      <c r="D10529" s="189"/>
      <c r="E10529" s="189"/>
      <c r="F10529" s="189"/>
    </row>
    <row r="10530" spans="3:6" s="66" customFormat="1" x14ac:dyDescent="0.25">
      <c r="C10530" s="189"/>
      <c r="D10530" s="189"/>
      <c r="E10530" s="189"/>
      <c r="F10530" s="189"/>
    </row>
    <row r="10531" spans="3:6" s="66" customFormat="1" x14ac:dyDescent="0.25">
      <c r="C10531" s="189"/>
      <c r="D10531" s="189"/>
      <c r="E10531" s="189"/>
      <c r="F10531" s="189"/>
    </row>
    <row r="10532" spans="3:6" s="66" customFormat="1" x14ac:dyDescent="0.25">
      <c r="C10532" s="189"/>
      <c r="D10532" s="189"/>
      <c r="E10532" s="189"/>
      <c r="F10532" s="189"/>
    </row>
    <row r="10533" spans="3:6" s="66" customFormat="1" x14ac:dyDescent="0.25">
      <c r="C10533" s="189"/>
      <c r="D10533" s="189"/>
      <c r="E10533" s="189"/>
      <c r="F10533" s="189"/>
    </row>
    <row r="10534" spans="3:6" s="66" customFormat="1" x14ac:dyDescent="0.25">
      <c r="C10534" s="189"/>
      <c r="D10534" s="189"/>
      <c r="E10534" s="189"/>
      <c r="F10534" s="189"/>
    </row>
    <row r="10535" spans="3:6" s="66" customFormat="1" x14ac:dyDescent="0.25">
      <c r="C10535" s="189"/>
      <c r="D10535" s="189"/>
      <c r="E10535" s="189"/>
      <c r="F10535" s="189"/>
    </row>
    <row r="10536" spans="3:6" s="66" customFormat="1" x14ac:dyDescent="0.25">
      <c r="C10536" s="189"/>
      <c r="D10536" s="189"/>
      <c r="E10536" s="189"/>
      <c r="F10536" s="189"/>
    </row>
    <row r="10537" spans="3:6" s="66" customFormat="1" x14ac:dyDescent="0.25">
      <c r="C10537" s="189"/>
      <c r="D10537" s="189"/>
      <c r="E10537" s="189"/>
      <c r="F10537" s="189"/>
    </row>
    <row r="10538" spans="3:6" s="66" customFormat="1" x14ac:dyDescent="0.25">
      <c r="C10538" s="189"/>
      <c r="D10538" s="189"/>
      <c r="E10538" s="189"/>
      <c r="F10538" s="189"/>
    </row>
    <row r="10539" spans="3:6" s="66" customFormat="1" x14ac:dyDescent="0.25">
      <c r="C10539" s="189"/>
      <c r="D10539" s="189"/>
      <c r="E10539" s="189"/>
      <c r="F10539" s="189"/>
    </row>
    <row r="10540" spans="3:6" s="66" customFormat="1" x14ac:dyDescent="0.25">
      <c r="C10540" s="189"/>
      <c r="D10540" s="189"/>
      <c r="E10540" s="189"/>
      <c r="F10540" s="189"/>
    </row>
    <row r="10541" spans="3:6" s="66" customFormat="1" x14ac:dyDescent="0.25">
      <c r="C10541" s="189"/>
      <c r="D10541" s="189"/>
      <c r="E10541" s="189"/>
      <c r="F10541" s="189"/>
    </row>
    <row r="10542" spans="3:6" s="66" customFormat="1" x14ac:dyDescent="0.25">
      <c r="C10542" s="189"/>
      <c r="D10542" s="189"/>
      <c r="E10542" s="189"/>
      <c r="F10542" s="189"/>
    </row>
    <row r="10543" spans="3:6" s="66" customFormat="1" x14ac:dyDescent="0.25">
      <c r="C10543" s="189"/>
      <c r="D10543" s="189"/>
      <c r="E10543" s="189"/>
      <c r="F10543" s="189"/>
    </row>
    <row r="10544" spans="3:6" s="66" customFormat="1" x14ac:dyDescent="0.25">
      <c r="C10544" s="189"/>
      <c r="D10544" s="189"/>
      <c r="E10544" s="189"/>
      <c r="F10544" s="189"/>
    </row>
    <row r="10545" spans="3:6" s="66" customFormat="1" x14ac:dyDescent="0.25">
      <c r="C10545" s="189"/>
      <c r="D10545" s="189"/>
      <c r="E10545" s="189"/>
      <c r="F10545" s="189"/>
    </row>
    <row r="10546" spans="3:6" s="66" customFormat="1" x14ac:dyDescent="0.25">
      <c r="C10546" s="189"/>
      <c r="D10546" s="189"/>
      <c r="E10546" s="189"/>
      <c r="F10546" s="189"/>
    </row>
    <row r="10547" spans="3:6" s="66" customFormat="1" x14ac:dyDescent="0.25">
      <c r="C10547" s="189"/>
      <c r="D10547" s="189"/>
      <c r="E10547" s="189"/>
      <c r="F10547" s="189"/>
    </row>
    <row r="10548" spans="3:6" s="66" customFormat="1" x14ac:dyDescent="0.25">
      <c r="C10548" s="189"/>
      <c r="D10548" s="189"/>
      <c r="E10548" s="189"/>
      <c r="F10548" s="189"/>
    </row>
    <row r="10549" spans="3:6" s="66" customFormat="1" x14ac:dyDescent="0.25">
      <c r="C10549" s="189"/>
      <c r="D10549" s="189"/>
      <c r="E10549" s="189"/>
      <c r="F10549" s="189"/>
    </row>
    <row r="10550" spans="3:6" s="66" customFormat="1" x14ac:dyDescent="0.25">
      <c r="C10550" s="189"/>
      <c r="D10550" s="189"/>
      <c r="E10550" s="189"/>
      <c r="F10550" s="189"/>
    </row>
    <row r="10551" spans="3:6" s="66" customFormat="1" x14ac:dyDescent="0.25">
      <c r="C10551" s="189"/>
      <c r="D10551" s="189"/>
      <c r="E10551" s="189"/>
      <c r="F10551" s="189"/>
    </row>
    <row r="10552" spans="3:6" s="66" customFormat="1" x14ac:dyDescent="0.25">
      <c r="C10552" s="189"/>
      <c r="D10552" s="189"/>
      <c r="E10552" s="189"/>
      <c r="F10552" s="189"/>
    </row>
    <row r="10553" spans="3:6" s="66" customFormat="1" x14ac:dyDescent="0.25">
      <c r="C10553" s="189"/>
      <c r="D10553" s="189"/>
      <c r="E10553" s="189"/>
      <c r="F10553" s="189"/>
    </row>
    <row r="10554" spans="3:6" s="66" customFormat="1" x14ac:dyDescent="0.25">
      <c r="C10554" s="189"/>
      <c r="D10554" s="189"/>
      <c r="E10554" s="189"/>
      <c r="F10554" s="189"/>
    </row>
    <row r="10555" spans="3:6" s="66" customFormat="1" x14ac:dyDescent="0.25">
      <c r="C10555" s="189"/>
      <c r="D10555" s="189"/>
      <c r="E10555" s="189"/>
      <c r="F10555" s="189"/>
    </row>
    <row r="10556" spans="3:6" s="66" customFormat="1" x14ac:dyDescent="0.25">
      <c r="C10556" s="189"/>
      <c r="D10556" s="189"/>
      <c r="E10556" s="189"/>
      <c r="F10556" s="189"/>
    </row>
    <row r="10557" spans="3:6" s="66" customFormat="1" x14ac:dyDescent="0.25">
      <c r="C10557" s="189"/>
      <c r="D10557" s="189"/>
      <c r="E10557" s="189"/>
      <c r="F10557" s="189"/>
    </row>
    <row r="10558" spans="3:6" s="66" customFormat="1" x14ac:dyDescent="0.25">
      <c r="C10558" s="189"/>
      <c r="D10558" s="189"/>
      <c r="E10558" s="189"/>
      <c r="F10558" s="189"/>
    </row>
    <row r="10559" spans="3:6" s="66" customFormat="1" x14ac:dyDescent="0.25">
      <c r="C10559" s="189"/>
      <c r="D10559" s="189"/>
      <c r="E10559" s="189"/>
      <c r="F10559" s="189"/>
    </row>
    <row r="10560" spans="3:6" s="66" customFormat="1" x14ac:dyDescent="0.25">
      <c r="C10560" s="189"/>
      <c r="D10560" s="189"/>
      <c r="E10560" s="189"/>
      <c r="F10560" s="189"/>
    </row>
    <row r="10561" spans="3:6" s="66" customFormat="1" x14ac:dyDescent="0.25">
      <c r="C10561" s="189"/>
      <c r="D10561" s="189"/>
      <c r="E10561" s="189"/>
      <c r="F10561" s="189"/>
    </row>
    <row r="10562" spans="3:6" s="66" customFormat="1" x14ac:dyDescent="0.25">
      <c r="C10562" s="189"/>
      <c r="D10562" s="189"/>
      <c r="E10562" s="189"/>
      <c r="F10562" s="189"/>
    </row>
    <row r="10563" spans="3:6" s="66" customFormat="1" x14ac:dyDescent="0.25">
      <c r="C10563" s="189"/>
      <c r="D10563" s="189"/>
      <c r="E10563" s="189"/>
      <c r="F10563" s="189"/>
    </row>
    <row r="10564" spans="3:6" s="66" customFormat="1" x14ac:dyDescent="0.25">
      <c r="C10564" s="189"/>
      <c r="D10564" s="189"/>
      <c r="E10564" s="189"/>
      <c r="F10564" s="189"/>
    </row>
    <row r="10565" spans="3:6" s="66" customFormat="1" x14ac:dyDescent="0.25">
      <c r="C10565" s="189"/>
      <c r="D10565" s="189"/>
      <c r="E10565" s="189"/>
      <c r="F10565" s="189"/>
    </row>
    <row r="10566" spans="3:6" s="66" customFormat="1" x14ac:dyDescent="0.25">
      <c r="C10566" s="189"/>
      <c r="D10566" s="189"/>
      <c r="E10566" s="189"/>
      <c r="F10566" s="189"/>
    </row>
    <row r="10567" spans="3:6" s="66" customFormat="1" x14ac:dyDescent="0.25">
      <c r="C10567" s="189"/>
      <c r="D10567" s="189"/>
      <c r="E10567" s="189"/>
      <c r="F10567" s="189"/>
    </row>
    <row r="10568" spans="3:6" s="66" customFormat="1" x14ac:dyDescent="0.25">
      <c r="C10568" s="189"/>
      <c r="D10568" s="189"/>
      <c r="E10568" s="189"/>
      <c r="F10568" s="189"/>
    </row>
    <row r="10569" spans="3:6" s="66" customFormat="1" x14ac:dyDescent="0.25">
      <c r="C10569" s="189"/>
      <c r="D10569" s="189"/>
      <c r="E10569" s="189"/>
      <c r="F10569" s="189"/>
    </row>
    <row r="10570" spans="3:6" s="66" customFormat="1" x14ac:dyDescent="0.25">
      <c r="C10570" s="189"/>
      <c r="D10570" s="189"/>
      <c r="E10570" s="189"/>
      <c r="F10570" s="189"/>
    </row>
    <row r="10571" spans="3:6" s="66" customFormat="1" x14ac:dyDescent="0.25">
      <c r="C10571" s="189"/>
      <c r="D10571" s="189"/>
      <c r="E10571" s="189"/>
      <c r="F10571" s="189"/>
    </row>
    <row r="10572" spans="3:6" s="66" customFormat="1" x14ac:dyDescent="0.25">
      <c r="C10572" s="189"/>
      <c r="D10572" s="189"/>
      <c r="E10572" s="189"/>
      <c r="F10572" s="189"/>
    </row>
    <row r="10573" spans="3:6" s="66" customFormat="1" x14ac:dyDescent="0.25">
      <c r="C10573" s="189"/>
      <c r="D10573" s="189"/>
      <c r="E10573" s="189"/>
      <c r="F10573" s="189"/>
    </row>
    <row r="10574" spans="3:6" s="66" customFormat="1" x14ac:dyDescent="0.25">
      <c r="C10574" s="189"/>
      <c r="D10574" s="189"/>
      <c r="E10574" s="189"/>
      <c r="F10574" s="189"/>
    </row>
    <row r="10575" spans="3:6" s="66" customFormat="1" x14ac:dyDescent="0.25">
      <c r="C10575" s="189"/>
      <c r="D10575" s="189"/>
      <c r="E10575" s="189"/>
      <c r="F10575" s="189"/>
    </row>
    <row r="10576" spans="3:6" s="66" customFormat="1" x14ac:dyDescent="0.25">
      <c r="C10576" s="189"/>
      <c r="D10576" s="189"/>
      <c r="E10576" s="189"/>
      <c r="F10576" s="189"/>
    </row>
    <row r="10577" spans="3:6" s="66" customFormat="1" x14ac:dyDescent="0.25">
      <c r="C10577" s="189"/>
      <c r="D10577" s="189"/>
      <c r="E10577" s="189"/>
      <c r="F10577" s="189"/>
    </row>
    <row r="10578" spans="3:6" s="66" customFormat="1" x14ac:dyDescent="0.25">
      <c r="C10578" s="189"/>
      <c r="D10578" s="189"/>
      <c r="E10578" s="189"/>
      <c r="F10578" s="189"/>
    </row>
    <row r="10579" spans="3:6" s="66" customFormat="1" x14ac:dyDescent="0.25">
      <c r="C10579" s="189"/>
      <c r="D10579" s="189"/>
      <c r="E10579" s="189"/>
      <c r="F10579" s="189"/>
    </row>
    <row r="10580" spans="3:6" s="66" customFormat="1" x14ac:dyDescent="0.25">
      <c r="C10580" s="189"/>
      <c r="D10580" s="189"/>
      <c r="E10580" s="189"/>
      <c r="F10580" s="189"/>
    </row>
    <row r="10581" spans="3:6" s="66" customFormat="1" x14ac:dyDescent="0.25">
      <c r="C10581" s="189"/>
      <c r="D10581" s="189"/>
      <c r="E10581" s="189"/>
      <c r="F10581" s="189"/>
    </row>
    <row r="10582" spans="3:6" s="66" customFormat="1" x14ac:dyDescent="0.25">
      <c r="C10582" s="189"/>
      <c r="D10582" s="189"/>
      <c r="E10582" s="189"/>
      <c r="F10582" s="189"/>
    </row>
    <row r="10583" spans="3:6" s="66" customFormat="1" x14ac:dyDescent="0.25">
      <c r="C10583" s="189"/>
      <c r="D10583" s="189"/>
      <c r="E10583" s="189"/>
      <c r="F10583" s="189"/>
    </row>
    <row r="10584" spans="3:6" s="66" customFormat="1" x14ac:dyDescent="0.25">
      <c r="C10584" s="189"/>
      <c r="D10584" s="189"/>
      <c r="E10584" s="189"/>
      <c r="F10584" s="189"/>
    </row>
    <row r="10585" spans="3:6" s="66" customFormat="1" x14ac:dyDescent="0.25">
      <c r="C10585" s="189"/>
      <c r="D10585" s="189"/>
      <c r="E10585" s="189"/>
      <c r="F10585" s="189"/>
    </row>
    <row r="10586" spans="3:6" s="66" customFormat="1" x14ac:dyDescent="0.25">
      <c r="C10586" s="189"/>
      <c r="D10586" s="189"/>
      <c r="E10586" s="189"/>
      <c r="F10586" s="189"/>
    </row>
    <row r="10587" spans="3:6" s="66" customFormat="1" x14ac:dyDescent="0.25">
      <c r="C10587" s="189"/>
      <c r="D10587" s="189"/>
      <c r="E10587" s="189"/>
      <c r="F10587" s="189"/>
    </row>
    <row r="10588" spans="3:6" s="66" customFormat="1" x14ac:dyDescent="0.25">
      <c r="C10588" s="189"/>
      <c r="D10588" s="189"/>
      <c r="E10588" s="189"/>
      <c r="F10588" s="189"/>
    </row>
    <row r="10589" spans="3:6" s="66" customFormat="1" x14ac:dyDescent="0.25">
      <c r="C10589" s="189"/>
      <c r="D10589" s="189"/>
      <c r="E10589" s="189"/>
      <c r="F10589" s="189"/>
    </row>
    <row r="10590" spans="3:6" s="66" customFormat="1" x14ac:dyDescent="0.25">
      <c r="C10590" s="189"/>
      <c r="D10590" s="189"/>
      <c r="E10590" s="189"/>
      <c r="F10590" s="189"/>
    </row>
    <row r="10591" spans="3:6" s="66" customFormat="1" x14ac:dyDescent="0.25">
      <c r="C10591" s="189"/>
      <c r="D10591" s="189"/>
      <c r="E10591" s="189"/>
      <c r="F10591" s="189"/>
    </row>
    <row r="10592" spans="3:6" s="66" customFormat="1" x14ac:dyDescent="0.25">
      <c r="C10592" s="189"/>
      <c r="D10592" s="189"/>
      <c r="E10592" s="189"/>
      <c r="F10592" s="189"/>
    </row>
    <row r="10593" spans="3:6" s="66" customFormat="1" x14ac:dyDescent="0.25">
      <c r="C10593" s="189"/>
      <c r="D10593" s="189"/>
      <c r="E10593" s="189"/>
      <c r="F10593" s="189"/>
    </row>
    <row r="10594" spans="3:6" s="66" customFormat="1" x14ac:dyDescent="0.25">
      <c r="C10594" s="189"/>
      <c r="D10594" s="189"/>
      <c r="E10594" s="189"/>
      <c r="F10594" s="189"/>
    </row>
    <row r="10595" spans="3:6" s="66" customFormat="1" x14ac:dyDescent="0.25">
      <c r="C10595" s="189"/>
      <c r="D10595" s="189"/>
      <c r="E10595" s="189"/>
      <c r="F10595" s="189"/>
    </row>
    <row r="10596" spans="3:6" s="66" customFormat="1" x14ac:dyDescent="0.25">
      <c r="C10596" s="189"/>
      <c r="D10596" s="189"/>
      <c r="E10596" s="189"/>
      <c r="F10596" s="189"/>
    </row>
    <row r="10597" spans="3:6" s="66" customFormat="1" x14ac:dyDescent="0.25">
      <c r="C10597" s="189"/>
      <c r="D10597" s="189"/>
      <c r="E10597" s="189"/>
      <c r="F10597" s="189"/>
    </row>
    <row r="10598" spans="3:6" s="66" customFormat="1" x14ac:dyDescent="0.25">
      <c r="C10598" s="189"/>
      <c r="D10598" s="189"/>
      <c r="E10598" s="189"/>
      <c r="F10598" s="189"/>
    </row>
    <row r="10599" spans="3:6" s="66" customFormat="1" x14ac:dyDescent="0.25">
      <c r="C10599" s="189"/>
      <c r="D10599" s="189"/>
      <c r="E10599" s="189"/>
      <c r="F10599" s="189"/>
    </row>
    <row r="10600" spans="3:6" s="66" customFormat="1" x14ac:dyDescent="0.25">
      <c r="C10600" s="189"/>
      <c r="D10600" s="189"/>
      <c r="E10600" s="189"/>
      <c r="F10600" s="189"/>
    </row>
    <row r="10601" spans="3:6" s="66" customFormat="1" x14ac:dyDescent="0.25">
      <c r="C10601" s="189"/>
      <c r="D10601" s="189"/>
      <c r="E10601" s="189"/>
      <c r="F10601" s="189"/>
    </row>
    <row r="10602" spans="3:6" s="66" customFormat="1" x14ac:dyDescent="0.25">
      <c r="C10602" s="189"/>
      <c r="D10602" s="189"/>
      <c r="E10602" s="189"/>
      <c r="F10602" s="189"/>
    </row>
    <row r="10603" spans="3:6" s="66" customFormat="1" x14ac:dyDescent="0.25">
      <c r="C10603" s="189"/>
      <c r="D10603" s="189"/>
      <c r="E10603" s="189"/>
      <c r="F10603" s="189"/>
    </row>
    <row r="10604" spans="3:6" s="66" customFormat="1" x14ac:dyDescent="0.25">
      <c r="C10604" s="189"/>
      <c r="D10604" s="189"/>
      <c r="E10604" s="189"/>
      <c r="F10604" s="189"/>
    </row>
    <row r="10605" spans="3:6" s="66" customFormat="1" x14ac:dyDescent="0.25">
      <c r="C10605" s="189"/>
      <c r="D10605" s="189"/>
      <c r="E10605" s="189"/>
      <c r="F10605" s="189"/>
    </row>
    <row r="10606" spans="3:6" s="66" customFormat="1" x14ac:dyDescent="0.25">
      <c r="C10606" s="189"/>
      <c r="D10606" s="189"/>
      <c r="E10606" s="189"/>
      <c r="F10606" s="189"/>
    </row>
    <row r="10607" spans="3:6" s="66" customFormat="1" x14ac:dyDescent="0.25">
      <c r="C10607" s="189"/>
      <c r="D10607" s="189"/>
      <c r="E10607" s="189"/>
      <c r="F10607" s="189"/>
    </row>
    <row r="10608" spans="3:6" s="66" customFormat="1" x14ac:dyDescent="0.25">
      <c r="C10608" s="189"/>
      <c r="D10608" s="189"/>
      <c r="E10608" s="189"/>
      <c r="F10608" s="189"/>
    </row>
    <row r="10609" spans="3:6" s="66" customFormat="1" x14ac:dyDescent="0.25">
      <c r="C10609" s="189"/>
      <c r="D10609" s="189"/>
      <c r="E10609" s="189"/>
      <c r="F10609" s="189"/>
    </row>
    <row r="10610" spans="3:6" s="66" customFormat="1" x14ac:dyDescent="0.25">
      <c r="C10610" s="189"/>
      <c r="D10610" s="189"/>
      <c r="E10610" s="189"/>
      <c r="F10610" s="189"/>
    </row>
    <row r="10611" spans="3:6" s="66" customFormat="1" x14ac:dyDescent="0.25">
      <c r="C10611" s="189"/>
      <c r="D10611" s="189"/>
      <c r="E10611" s="189"/>
      <c r="F10611" s="189"/>
    </row>
    <row r="10612" spans="3:6" s="66" customFormat="1" x14ac:dyDescent="0.25">
      <c r="C10612" s="189"/>
      <c r="D10612" s="189"/>
      <c r="E10612" s="189"/>
      <c r="F10612" s="189"/>
    </row>
    <row r="10613" spans="3:6" s="66" customFormat="1" x14ac:dyDescent="0.25">
      <c r="C10613" s="189"/>
      <c r="D10613" s="189"/>
      <c r="E10613" s="189"/>
      <c r="F10613" s="189"/>
    </row>
    <row r="10614" spans="3:6" s="66" customFormat="1" x14ac:dyDescent="0.25">
      <c r="C10614" s="189"/>
      <c r="D10614" s="189"/>
      <c r="E10614" s="189"/>
      <c r="F10614" s="189"/>
    </row>
    <row r="10615" spans="3:6" s="66" customFormat="1" x14ac:dyDescent="0.25">
      <c r="C10615" s="189"/>
      <c r="D10615" s="189"/>
      <c r="E10615" s="189"/>
      <c r="F10615" s="189"/>
    </row>
    <row r="10616" spans="3:6" s="66" customFormat="1" x14ac:dyDescent="0.25">
      <c r="C10616" s="189"/>
      <c r="D10616" s="189"/>
      <c r="E10616" s="189"/>
      <c r="F10616" s="189"/>
    </row>
    <row r="10617" spans="3:6" s="66" customFormat="1" x14ac:dyDescent="0.25">
      <c r="C10617" s="189"/>
      <c r="D10617" s="189"/>
      <c r="E10617" s="189"/>
      <c r="F10617" s="189"/>
    </row>
    <row r="10618" spans="3:6" s="66" customFormat="1" x14ac:dyDescent="0.25">
      <c r="C10618" s="189"/>
      <c r="D10618" s="189"/>
      <c r="E10618" s="189"/>
      <c r="F10618" s="189"/>
    </row>
    <row r="10619" spans="3:6" s="66" customFormat="1" x14ac:dyDescent="0.25">
      <c r="C10619" s="189"/>
      <c r="D10619" s="189"/>
      <c r="E10619" s="189"/>
      <c r="F10619" s="189"/>
    </row>
    <row r="10620" spans="3:6" s="66" customFormat="1" x14ac:dyDescent="0.25">
      <c r="C10620" s="189"/>
      <c r="D10620" s="189"/>
      <c r="E10620" s="189"/>
      <c r="F10620" s="189"/>
    </row>
    <row r="10621" spans="3:6" s="66" customFormat="1" x14ac:dyDescent="0.25">
      <c r="C10621" s="189"/>
      <c r="D10621" s="189"/>
      <c r="E10621" s="189"/>
      <c r="F10621" s="189"/>
    </row>
    <row r="10622" spans="3:6" s="66" customFormat="1" x14ac:dyDescent="0.25">
      <c r="C10622" s="189"/>
      <c r="D10622" s="189"/>
      <c r="E10622" s="189"/>
      <c r="F10622" s="189"/>
    </row>
    <row r="10623" spans="3:6" s="66" customFormat="1" x14ac:dyDescent="0.25">
      <c r="C10623" s="189"/>
      <c r="D10623" s="189"/>
      <c r="E10623" s="189"/>
      <c r="F10623" s="189"/>
    </row>
    <row r="10624" spans="3:6" s="66" customFormat="1" x14ac:dyDescent="0.25">
      <c r="C10624" s="189"/>
      <c r="D10624" s="189"/>
      <c r="E10624" s="189"/>
      <c r="F10624" s="189"/>
    </row>
    <row r="10625" spans="3:6" s="66" customFormat="1" x14ac:dyDescent="0.25">
      <c r="C10625" s="189"/>
      <c r="D10625" s="189"/>
      <c r="E10625" s="189"/>
      <c r="F10625" s="189"/>
    </row>
    <row r="10626" spans="3:6" s="66" customFormat="1" x14ac:dyDescent="0.25">
      <c r="C10626" s="189"/>
      <c r="D10626" s="189"/>
      <c r="E10626" s="189"/>
      <c r="F10626" s="189"/>
    </row>
    <row r="10627" spans="3:6" s="66" customFormat="1" x14ac:dyDescent="0.25">
      <c r="C10627" s="189"/>
      <c r="D10627" s="189"/>
      <c r="E10627" s="189"/>
      <c r="F10627" s="189"/>
    </row>
    <row r="10628" spans="3:6" s="66" customFormat="1" x14ac:dyDescent="0.25">
      <c r="C10628" s="189"/>
      <c r="D10628" s="189"/>
      <c r="E10628" s="189"/>
      <c r="F10628" s="189"/>
    </row>
    <row r="10629" spans="3:6" s="66" customFormat="1" x14ac:dyDescent="0.25">
      <c r="C10629" s="189"/>
      <c r="D10629" s="189"/>
      <c r="E10629" s="189"/>
      <c r="F10629" s="189"/>
    </row>
    <row r="10630" spans="3:6" s="66" customFormat="1" x14ac:dyDescent="0.25">
      <c r="C10630" s="189"/>
      <c r="D10630" s="189"/>
      <c r="E10630" s="189"/>
      <c r="F10630" s="189"/>
    </row>
    <row r="10631" spans="3:6" s="66" customFormat="1" x14ac:dyDescent="0.25">
      <c r="C10631" s="189"/>
      <c r="D10631" s="189"/>
      <c r="E10631" s="189"/>
      <c r="F10631" s="189"/>
    </row>
    <row r="10632" spans="3:6" s="66" customFormat="1" x14ac:dyDescent="0.25">
      <c r="C10632" s="189"/>
      <c r="D10632" s="189"/>
      <c r="E10632" s="189"/>
      <c r="F10632" s="189"/>
    </row>
    <row r="10633" spans="3:6" s="66" customFormat="1" x14ac:dyDescent="0.25">
      <c r="C10633" s="189"/>
      <c r="D10633" s="189"/>
      <c r="E10633" s="189"/>
      <c r="F10633" s="189"/>
    </row>
    <row r="10634" spans="3:6" s="66" customFormat="1" x14ac:dyDescent="0.25">
      <c r="C10634" s="189"/>
      <c r="D10634" s="189"/>
      <c r="E10634" s="189"/>
      <c r="F10634" s="189"/>
    </row>
    <row r="10635" spans="3:6" s="66" customFormat="1" x14ac:dyDescent="0.25">
      <c r="C10635" s="189"/>
      <c r="D10635" s="189"/>
      <c r="E10635" s="189"/>
      <c r="F10635" s="189"/>
    </row>
    <row r="10636" spans="3:6" s="66" customFormat="1" x14ac:dyDescent="0.25">
      <c r="C10636" s="189"/>
      <c r="D10636" s="189"/>
      <c r="E10636" s="189"/>
      <c r="F10636" s="189"/>
    </row>
    <row r="10637" spans="3:6" s="66" customFormat="1" x14ac:dyDescent="0.25">
      <c r="C10637" s="189"/>
      <c r="D10637" s="189"/>
      <c r="E10637" s="189"/>
      <c r="F10637" s="189"/>
    </row>
    <row r="10638" spans="3:6" s="66" customFormat="1" x14ac:dyDescent="0.25">
      <c r="C10638" s="189"/>
      <c r="D10638" s="189"/>
      <c r="E10638" s="189"/>
      <c r="F10638" s="189"/>
    </row>
    <row r="10639" spans="3:6" s="66" customFormat="1" x14ac:dyDescent="0.25">
      <c r="C10639" s="189"/>
      <c r="D10639" s="189"/>
      <c r="E10639" s="189"/>
      <c r="F10639" s="189"/>
    </row>
    <row r="10640" spans="3:6" s="66" customFormat="1" x14ac:dyDescent="0.25">
      <c r="C10640" s="189"/>
      <c r="D10640" s="189"/>
      <c r="E10640" s="189"/>
      <c r="F10640" s="189"/>
    </row>
    <row r="10641" spans="3:6" s="66" customFormat="1" x14ac:dyDescent="0.25">
      <c r="C10641" s="189"/>
      <c r="D10641" s="189"/>
      <c r="E10641" s="189"/>
      <c r="F10641" s="189"/>
    </row>
    <row r="10642" spans="3:6" s="66" customFormat="1" x14ac:dyDescent="0.25">
      <c r="C10642" s="189"/>
      <c r="D10642" s="189"/>
      <c r="E10642" s="189"/>
      <c r="F10642" s="189"/>
    </row>
    <row r="10643" spans="3:6" s="66" customFormat="1" x14ac:dyDescent="0.25">
      <c r="C10643" s="189"/>
      <c r="D10643" s="189"/>
      <c r="E10643" s="189"/>
      <c r="F10643" s="189"/>
    </row>
    <row r="10644" spans="3:6" s="66" customFormat="1" x14ac:dyDescent="0.25">
      <c r="C10644" s="189"/>
      <c r="D10644" s="189"/>
      <c r="E10644" s="189"/>
      <c r="F10644" s="189"/>
    </row>
    <row r="10645" spans="3:6" s="66" customFormat="1" x14ac:dyDescent="0.25">
      <c r="C10645" s="189"/>
      <c r="D10645" s="189"/>
      <c r="E10645" s="189"/>
      <c r="F10645" s="189"/>
    </row>
    <row r="10646" spans="3:6" s="66" customFormat="1" x14ac:dyDescent="0.25">
      <c r="C10646" s="189"/>
      <c r="D10646" s="189"/>
      <c r="E10646" s="189"/>
      <c r="F10646" s="189"/>
    </row>
    <row r="10647" spans="3:6" s="66" customFormat="1" x14ac:dyDescent="0.25">
      <c r="C10647" s="189"/>
      <c r="D10647" s="189"/>
      <c r="E10647" s="189"/>
      <c r="F10647" s="189"/>
    </row>
    <row r="10648" spans="3:6" s="66" customFormat="1" x14ac:dyDescent="0.25">
      <c r="C10648" s="189"/>
      <c r="D10648" s="189"/>
      <c r="E10648" s="189"/>
      <c r="F10648" s="189"/>
    </row>
    <row r="10649" spans="3:6" s="66" customFormat="1" x14ac:dyDescent="0.25">
      <c r="C10649" s="189"/>
      <c r="D10649" s="189"/>
      <c r="E10649" s="189"/>
      <c r="F10649" s="189"/>
    </row>
    <row r="10650" spans="3:6" s="66" customFormat="1" x14ac:dyDescent="0.25">
      <c r="C10650" s="189"/>
      <c r="D10650" s="189"/>
      <c r="E10650" s="189"/>
      <c r="F10650" s="189"/>
    </row>
    <row r="10651" spans="3:6" s="66" customFormat="1" x14ac:dyDescent="0.25">
      <c r="C10651" s="189"/>
      <c r="D10651" s="189"/>
      <c r="E10651" s="189"/>
      <c r="F10651" s="189"/>
    </row>
    <row r="10652" spans="3:6" s="66" customFormat="1" x14ac:dyDescent="0.25">
      <c r="C10652" s="189"/>
      <c r="D10652" s="189"/>
      <c r="E10652" s="189"/>
      <c r="F10652" s="189"/>
    </row>
    <row r="10653" spans="3:6" s="66" customFormat="1" x14ac:dyDescent="0.25">
      <c r="C10653" s="189"/>
      <c r="D10653" s="189"/>
      <c r="E10653" s="189"/>
      <c r="F10653" s="189"/>
    </row>
    <row r="10654" spans="3:6" s="66" customFormat="1" x14ac:dyDescent="0.25">
      <c r="C10654" s="189"/>
      <c r="D10654" s="189"/>
      <c r="E10654" s="189"/>
      <c r="F10654" s="189"/>
    </row>
    <row r="10655" spans="3:6" s="66" customFormat="1" x14ac:dyDescent="0.25">
      <c r="C10655" s="189"/>
      <c r="D10655" s="189"/>
      <c r="E10655" s="189"/>
      <c r="F10655" s="189"/>
    </row>
    <row r="10656" spans="3:6" s="66" customFormat="1" x14ac:dyDescent="0.25">
      <c r="C10656" s="189"/>
      <c r="D10656" s="189"/>
      <c r="E10656" s="189"/>
      <c r="F10656" s="189"/>
    </row>
    <row r="10657" spans="3:6" s="66" customFormat="1" x14ac:dyDescent="0.25">
      <c r="C10657" s="189"/>
      <c r="D10657" s="189"/>
      <c r="E10657" s="189"/>
      <c r="F10657" s="189"/>
    </row>
    <row r="10658" spans="3:6" s="66" customFormat="1" x14ac:dyDescent="0.25">
      <c r="C10658" s="189"/>
      <c r="D10658" s="189"/>
      <c r="E10658" s="189"/>
      <c r="F10658" s="189"/>
    </row>
    <row r="10659" spans="3:6" s="66" customFormat="1" x14ac:dyDescent="0.25">
      <c r="C10659" s="189"/>
      <c r="D10659" s="189"/>
      <c r="E10659" s="189"/>
      <c r="F10659" s="189"/>
    </row>
    <row r="10660" spans="3:6" s="66" customFormat="1" x14ac:dyDescent="0.25">
      <c r="C10660" s="189"/>
      <c r="D10660" s="189"/>
      <c r="E10660" s="189"/>
      <c r="F10660" s="189"/>
    </row>
    <row r="10661" spans="3:6" s="66" customFormat="1" x14ac:dyDescent="0.25">
      <c r="C10661" s="189"/>
      <c r="D10661" s="189"/>
      <c r="E10661" s="189"/>
      <c r="F10661" s="189"/>
    </row>
    <row r="10662" spans="3:6" s="66" customFormat="1" x14ac:dyDescent="0.25">
      <c r="C10662" s="189"/>
      <c r="D10662" s="189"/>
      <c r="E10662" s="189"/>
      <c r="F10662" s="189"/>
    </row>
    <row r="10663" spans="3:6" s="66" customFormat="1" x14ac:dyDescent="0.25">
      <c r="C10663" s="189"/>
      <c r="D10663" s="189"/>
      <c r="E10663" s="189"/>
      <c r="F10663" s="189"/>
    </row>
    <row r="10664" spans="3:6" s="66" customFormat="1" x14ac:dyDescent="0.25">
      <c r="C10664" s="189"/>
      <c r="D10664" s="189"/>
      <c r="E10664" s="189"/>
      <c r="F10664" s="189"/>
    </row>
    <row r="10665" spans="3:6" s="66" customFormat="1" x14ac:dyDescent="0.25">
      <c r="C10665" s="189"/>
      <c r="D10665" s="189"/>
      <c r="E10665" s="189"/>
      <c r="F10665" s="189"/>
    </row>
    <row r="10666" spans="3:6" s="66" customFormat="1" x14ac:dyDescent="0.25">
      <c r="C10666" s="189"/>
      <c r="D10666" s="189"/>
      <c r="E10666" s="189"/>
      <c r="F10666" s="189"/>
    </row>
    <row r="10667" spans="3:6" s="66" customFormat="1" x14ac:dyDescent="0.25">
      <c r="C10667" s="189"/>
      <c r="D10667" s="189"/>
      <c r="E10667" s="189"/>
      <c r="F10667" s="189"/>
    </row>
    <row r="10668" spans="3:6" s="66" customFormat="1" x14ac:dyDescent="0.25">
      <c r="C10668" s="189"/>
      <c r="D10668" s="189"/>
      <c r="E10668" s="189"/>
      <c r="F10668" s="189"/>
    </row>
    <row r="10669" spans="3:6" s="66" customFormat="1" x14ac:dyDescent="0.25">
      <c r="C10669" s="189"/>
      <c r="D10669" s="189"/>
      <c r="E10669" s="189"/>
      <c r="F10669" s="189"/>
    </row>
    <row r="10670" spans="3:6" s="66" customFormat="1" x14ac:dyDescent="0.25">
      <c r="C10670" s="189"/>
      <c r="D10670" s="189"/>
      <c r="E10670" s="189"/>
      <c r="F10670" s="189"/>
    </row>
    <row r="10671" spans="3:6" s="66" customFormat="1" x14ac:dyDescent="0.25">
      <c r="C10671" s="189"/>
      <c r="D10671" s="189"/>
      <c r="E10671" s="189"/>
      <c r="F10671" s="189"/>
    </row>
    <row r="10672" spans="3:6" s="66" customFormat="1" x14ac:dyDescent="0.25">
      <c r="C10672" s="189"/>
      <c r="D10672" s="189"/>
      <c r="E10672" s="189"/>
      <c r="F10672" s="189"/>
    </row>
    <row r="10673" spans="3:6" s="66" customFormat="1" x14ac:dyDescent="0.25">
      <c r="C10673" s="189"/>
      <c r="D10673" s="189"/>
      <c r="E10673" s="189"/>
      <c r="F10673" s="189"/>
    </row>
    <row r="10674" spans="3:6" s="66" customFormat="1" x14ac:dyDescent="0.25">
      <c r="C10674" s="189"/>
      <c r="D10674" s="189"/>
      <c r="E10674" s="189"/>
      <c r="F10674" s="189"/>
    </row>
    <row r="10675" spans="3:6" s="66" customFormat="1" x14ac:dyDescent="0.25">
      <c r="C10675" s="189"/>
      <c r="D10675" s="189"/>
      <c r="E10675" s="189"/>
      <c r="F10675" s="189"/>
    </row>
    <row r="10676" spans="3:6" s="66" customFormat="1" x14ac:dyDescent="0.25">
      <c r="C10676" s="189"/>
      <c r="D10676" s="189"/>
      <c r="E10676" s="189"/>
      <c r="F10676" s="189"/>
    </row>
    <row r="10677" spans="3:6" s="66" customFormat="1" x14ac:dyDescent="0.25">
      <c r="C10677" s="189"/>
      <c r="D10677" s="189"/>
      <c r="E10677" s="189"/>
      <c r="F10677" s="189"/>
    </row>
    <row r="10678" spans="3:6" s="66" customFormat="1" x14ac:dyDescent="0.25">
      <c r="C10678" s="189"/>
      <c r="D10678" s="189"/>
      <c r="E10678" s="189"/>
      <c r="F10678" s="189"/>
    </row>
    <row r="10679" spans="3:6" s="66" customFormat="1" x14ac:dyDescent="0.25">
      <c r="C10679" s="189"/>
      <c r="D10679" s="189"/>
      <c r="E10679" s="189"/>
      <c r="F10679" s="189"/>
    </row>
    <row r="10680" spans="3:6" s="66" customFormat="1" x14ac:dyDescent="0.25">
      <c r="C10680" s="189"/>
      <c r="D10680" s="189"/>
      <c r="E10680" s="189"/>
      <c r="F10680" s="189"/>
    </row>
    <row r="10681" spans="3:6" s="66" customFormat="1" x14ac:dyDescent="0.25">
      <c r="C10681" s="189"/>
      <c r="D10681" s="189"/>
      <c r="E10681" s="189"/>
      <c r="F10681" s="189"/>
    </row>
    <row r="10682" spans="3:6" s="66" customFormat="1" x14ac:dyDescent="0.25">
      <c r="C10682" s="189"/>
      <c r="D10682" s="189"/>
      <c r="E10682" s="189"/>
      <c r="F10682" s="189"/>
    </row>
    <row r="10683" spans="3:6" s="66" customFormat="1" x14ac:dyDescent="0.25">
      <c r="C10683" s="189"/>
      <c r="D10683" s="189"/>
      <c r="E10683" s="189"/>
      <c r="F10683" s="189"/>
    </row>
    <row r="10684" spans="3:6" s="66" customFormat="1" x14ac:dyDescent="0.25">
      <c r="C10684" s="189"/>
      <c r="D10684" s="189"/>
      <c r="E10684" s="189"/>
      <c r="F10684" s="189"/>
    </row>
    <row r="10685" spans="3:6" s="66" customFormat="1" x14ac:dyDescent="0.25">
      <c r="C10685" s="189"/>
      <c r="D10685" s="189"/>
      <c r="E10685" s="189"/>
      <c r="F10685" s="189"/>
    </row>
    <row r="10686" spans="3:6" s="66" customFormat="1" x14ac:dyDescent="0.25">
      <c r="C10686" s="189"/>
      <c r="D10686" s="189"/>
      <c r="E10686" s="189"/>
      <c r="F10686" s="189"/>
    </row>
    <row r="10687" spans="3:6" s="66" customFormat="1" x14ac:dyDescent="0.25">
      <c r="C10687" s="189"/>
      <c r="D10687" s="189"/>
      <c r="E10687" s="189"/>
      <c r="F10687" s="189"/>
    </row>
    <row r="10688" spans="3:6" s="66" customFormat="1" x14ac:dyDescent="0.25">
      <c r="C10688" s="189"/>
      <c r="D10688" s="189"/>
      <c r="E10688" s="189"/>
      <c r="F10688" s="189"/>
    </row>
    <row r="10689" spans="3:6" s="66" customFormat="1" x14ac:dyDescent="0.25">
      <c r="C10689" s="189"/>
      <c r="D10689" s="189"/>
      <c r="E10689" s="189"/>
      <c r="F10689" s="189"/>
    </row>
    <row r="10690" spans="3:6" s="66" customFormat="1" x14ac:dyDescent="0.25">
      <c r="C10690" s="189"/>
      <c r="D10690" s="189"/>
      <c r="E10690" s="189"/>
      <c r="F10690" s="189"/>
    </row>
    <row r="10691" spans="3:6" s="66" customFormat="1" x14ac:dyDescent="0.25">
      <c r="C10691" s="189"/>
      <c r="D10691" s="189"/>
      <c r="E10691" s="189"/>
      <c r="F10691" s="189"/>
    </row>
    <row r="10692" spans="3:6" s="66" customFormat="1" x14ac:dyDescent="0.25">
      <c r="C10692" s="189"/>
      <c r="D10692" s="189"/>
      <c r="E10692" s="189"/>
      <c r="F10692" s="189"/>
    </row>
    <row r="10693" spans="3:6" s="66" customFormat="1" x14ac:dyDescent="0.25">
      <c r="C10693" s="189"/>
      <c r="D10693" s="189"/>
      <c r="E10693" s="189"/>
      <c r="F10693" s="189"/>
    </row>
    <row r="10694" spans="3:6" s="66" customFormat="1" x14ac:dyDescent="0.25">
      <c r="C10694" s="189"/>
      <c r="D10694" s="189"/>
      <c r="E10694" s="189"/>
      <c r="F10694" s="189"/>
    </row>
    <row r="10695" spans="3:6" s="66" customFormat="1" x14ac:dyDescent="0.25">
      <c r="C10695" s="189"/>
      <c r="D10695" s="189"/>
      <c r="E10695" s="189"/>
      <c r="F10695" s="189"/>
    </row>
    <row r="10696" spans="3:6" s="66" customFormat="1" x14ac:dyDescent="0.25">
      <c r="C10696" s="189"/>
      <c r="D10696" s="189"/>
      <c r="E10696" s="189"/>
      <c r="F10696" s="189"/>
    </row>
    <row r="10697" spans="3:6" s="66" customFormat="1" x14ac:dyDescent="0.25">
      <c r="C10697" s="189"/>
      <c r="D10697" s="189"/>
      <c r="E10697" s="189"/>
      <c r="F10697" s="189"/>
    </row>
    <row r="10698" spans="3:6" s="66" customFormat="1" x14ac:dyDescent="0.25">
      <c r="C10698" s="189"/>
      <c r="D10698" s="189"/>
      <c r="E10698" s="189"/>
      <c r="F10698" s="189"/>
    </row>
    <row r="10699" spans="3:6" s="66" customFormat="1" x14ac:dyDescent="0.25">
      <c r="C10699" s="189"/>
      <c r="D10699" s="189"/>
      <c r="E10699" s="189"/>
      <c r="F10699" s="189"/>
    </row>
    <row r="10700" spans="3:6" s="66" customFormat="1" x14ac:dyDescent="0.25">
      <c r="C10700" s="189"/>
      <c r="D10700" s="189"/>
      <c r="E10700" s="189"/>
      <c r="F10700" s="189"/>
    </row>
    <row r="10701" spans="3:6" s="66" customFormat="1" x14ac:dyDescent="0.25">
      <c r="C10701" s="189"/>
      <c r="D10701" s="189"/>
      <c r="E10701" s="189"/>
      <c r="F10701" s="189"/>
    </row>
    <row r="10702" spans="3:6" s="66" customFormat="1" x14ac:dyDescent="0.25">
      <c r="C10702" s="189"/>
      <c r="D10702" s="189"/>
      <c r="E10702" s="189"/>
      <c r="F10702" s="189"/>
    </row>
    <row r="10703" spans="3:6" s="66" customFormat="1" x14ac:dyDescent="0.25">
      <c r="C10703" s="189"/>
      <c r="D10703" s="189"/>
      <c r="E10703" s="189"/>
      <c r="F10703" s="189"/>
    </row>
    <row r="10704" spans="3:6" s="66" customFormat="1" x14ac:dyDescent="0.25">
      <c r="C10704" s="189"/>
      <c r="D10704" s="189"/>
      <c r="E10704" s="189"/>
      <c r="F10704" s="189"/>
    </row>
    <row r="10705" spans="3:6" s="66" customFormat="1" x14ac:dyDescent="0.25">
      <c r="C10705" s="189"/>
      <c r="D10705" s="189"/>
      <c r="E10705" s="189"/>
      <c r="F10705" s="189"/>
    </row>
    <row r="10706" spans="3:6" s="66" customFormat="1" x14ac:dyDescent="0.25">
      <c r="C10706" s="189"/>
      <c r="D10706" s="189"/>
      <c r="E10706" s="189"/>
      <c r="F10706" s="189"/>
    </row>
    <row r="10707" spans="3:6" s="66" customFormat="1" x14ac:dyDescent="0.25">
      <c r="C10707" s="189"/>
      <c r="D10707" s="189"/>
      <c r="E10707" s="189"/>
      <c r="F10707" s="189"/>
    </row>
    <row r="10708" spans="3:6" s="66" customFormat="1" x14ac:dyDescent="0.25">
      <c r="C10708" s="189"/>
      <c r="D10708" s="189"/>
      <c r="E10708" s="189"/>
      <c r="F10708" s="189"/>
    </row>
    <row r="10709" spans="3:6" s="66" customFormat="1" x14ac:dyDescent="0.25">
      <c r="C10709" s="189"/>
      <c r="D10709" s="189"/>
      <c r="E10709" s="189"/>
      <c r="F10709" s="189"/>
    </row>
    <row r="10710" spans="3:6" s="66" customFormat="1" x14ac:dyDescent="0.25">
      <c r="C10710" s="189"/>
      <c r="D10710" s="189"/>
      <c r="E10710" s="189"/>
      <c r="F10710" s="189"/>
    </row>
    <row r="10711" spans="3:6" s="66" customFormat="1" x14ac:dyDescent="0.25">
      <c r="C10711" s="189"/>
      <c r="D10711" s="189"/>
      <c r="E10711" s="189"/>
      <c r="F10711" s="189"/>
    </row>
    <row r="10712" spans="3:6" s="66" customFormat="1" x14ac:dyDescent="0.25">
      <c r="C10712" s="189"/>
      <c r="D10712" s="189"/>
      <c r="E10712" s="189"/>
      <c r="F10712" s="189"/>
    </row>
    <row r="10713" spans="3:6" s="66" customFormat="1" x14ac:dyDescent="0.25">
      <c r="C10713" s="189"/>
      <c r="D10713" s="189"/>
      <c r="E10713" s="189"/>
      <c r="F10713" s="189"/>
    </row>
    <row r="10714" spans="3:6" s="66" customFormat="1" x14ac:dyDescent="0.25">
      <c r="C10714" s="189"/>
      <c r="D10714" s="189"/>
      <c r="E10714" s="189"/>
      <c r="F10714" s="189"/>
    </row>
    <row r="10715" spans="3:6" s="66" customFormat="1" x14ac:dyDescent="0.25">
      <c r="C10715" s="189"/>
      <c r="D10715" s="189"/>
      <c r="E10715" s="189"/>
      <c r="F10715" s="189"/>
    </row>
    <row r="10716" spans="3:6" s="66" customFormat="1" x14ac:dyDescent="0.25">
      <c r="C10716" s="189"/>
      <c r="D10716" s="189"/>
      <c r="E10716" s="189"/>
      <c r="F10716" s="189"/>
    </row>
    <row r="10717" spans="3:6" s="66" customFormat="1" x14ac:dyDescent="0.25">
      <c r="C10717" s="189"/>
      <c r="D10717" s="189"/>
      <c r="E10717" s="189"/>
      <c r="F10717" s="189"/>
    </row>
    <row r="10718" spans="3:6" s="66" customFormat="1" x14ac:dyDescent="0.25">
      <c r="C10718" s="189"/>
      <c r="D10718" s="189"/>
      <c r="E10718" s="189"/>
      <c r="F10718" s="189"/>
    </row>
    <row r="10719" spans="3:6" s="66" customFormat="1" x14ac:dyDescent="0.25">
      <c r="C10719" s="189"/>
      <c r="D10719" s="189"/>
      <c r="E10719" s="189"/>
      <c r="F10719" s="189"/>
    </row>
    <row r="10720" spans="3:6" s="66" customFormat="1" x14ac:dyDescent="0.25">
      <c r="C10720" s="189"/>
      <c r="D10720" s="189"/>
      <c r="E10720" s="189"/>
      <c r="F10720" s="189"/>
    </row>
    <row r="10721" spans="3:6" s="66" customFormat="1" x14ac:dyDescent="0.25">
      <c r="C10721" s="189"/>
      <c r="D10721" s="189"/>
      <c r="E10721" s="189"/>
      <c r="F10721" s="189"/>
    </row>
    <row r="10722" spans="3:6" s="66" customFormat="1" x14ac:dyDescent="0.25">
      <c r="C10722" s="189"/>
      <c r="D10722" s="189"/>
      <c r="E10722" s="189"/>
      <c r="F10722" s="189"/>
    </row>
    <row r="10723" spans="3:6" s="66" customFormat="1" x14ac:dyDescent="0.25">
      <c r="C10723" s="189"/>
      <c r="D10723" s="189"/>
      <c r="E10723" s="189"/>
      <c r="F10723" s="189"/>
    </row>
    <row r="10724" spans="3:6" s="66" customFormat="1" x14ac:dyDescent="0.25">
      <c r="C10724" s="189"/>
      <c r="D10724" s="189"/>
      <c r="E10724" s="189"/>
      <c r="F10724" s="189"/>
    </row>
    <row r="10725" spans="3:6" s="66" customFormat="1" x14ac:dyDescent="0.25">
      <c r="C10725" s="189"/>
      <c r="D10725" s="189"/>
      <c r="E10725" s="189"/>
      <c r="F10725" s="189"/>
    </row>
    <row r="10726" spans="3:6" s="66" customFormat="1" x14ac:dyDescent="0.25">
      <c r="C10726" s="189"/>
      <c r="D10726" s="189"/>
      <c r="E10726" s="189"/>
      <c r="F10726" s="189"/>
    </row>
    <row r="10727" spans="3:6" s="66" customFormat="1" x14ac:dyDescent="0.25">
      <c r="C10727" s="189"/>
      <c r="D10727" s="189"/>
      <c r="E10727" s="189"/>
      <c r="F10727" s="189"/>
    </row>
    <row r="10728" spans="3:6" s="66" customFormat="1" x14ac:dyDescent="0.25">
      <c r="C10728" s="189"/>
      <c r="D10728" s="189"/>
      <c r="E10728" s="189"/>
      <c r="F10728" s="189"/>
    </row>
    <row r="10729" spans="3:6" s="66" customFormat="1" x14ac:dyDescent="0.25">
      <c r="C10729" s="189"/>
      <c r="D10729" s="189"/>
      <c r="E10729" s="189"/>
      <c r="F10729" s="189"/>
    </row>
    <row r="10730" spans="3:6" s="66" customFormat="1" x14ac:dyDescent="0.25">
      <c r="C10730" s="189"/>
      <c r="D10730" s="189"/>
      <c r="E10730" s="189"/>
      <c r="F10730" s="189"/>
    </row>
    <row r="10731" spans="3:6" s="66" customFormat="1" x14ac:dyDescent="0.25">
      <c r="C10731" s="189"/>
      <c r="D10731" s="189"/>
      <c r="E10731" s="189"/>
      <c r="F10731" s="189"/>
    </row>
    <row r="10732" spans="3:6" s="66" customFormat="1" x14ac:dyDescent="0.25">
      <c r="C10732" s="189"/>
      <c r="D10732" s="189"/>
      <c r="E10732" s="189"/>
      <c r="F10732" s="189"/>
    </row>
    <row r="10733" spans="3:6" s="66" customFormat="1" x14ac:dyDescent="0.25">
      <c r="C10733" s="189"/>
      <c r="D10733" s="189"/>
      <c r="E10733" s="189"/>
      <c r="F10733" s="189"/>
    </row>
    <row r="10734" spans="3:6" s="66" customFormat="1" x14ac:dyDescent="0.25">
      <c r="C10734" s="189"/>
      <c r="D10734" s="189"/>
      <c r="E10734" s="189"/>
      <c r="F10734" s="189"/>
    </row>
    <row r="10735" spans="3:6" s="66" customFormat="1" x14ac:dyDescent="0.25">
      <c r="C10735" s="189"/>
      <c r="D10735" s="189"/>
      <c r="E10735" s="189"/>
      <c r="F10735" s="189"/>
    </row>
    <row r="10736" spans="3:6" s="66" customFormat="1" x14ac:dyDescent="0.25">
      <c r="C10736" s="189"/>
      <c r="D10736" s="189"/>
      <c r="E10736" s="189"/>
      <c r="F10736" s="189"/>
    </row>
    <row r="10737" spans="3:6" s="66" customFormat="1" x14ac:dyDescent="0.25">
      <c r="C10737" s="189"/>
      <c r="D10737" s="189"/>
      <c r="E10737" s="189"/>
      <c r="F10737" s="189"/>
    </row>
    <row r="10738" spans="3:6" s="66" customFormat="1" x14ac:dyDescent="0.25">
      <c r="C10738" s="189"/>
      <c r="D10738" s="189"/>
      <c r="E10738" s="189"/>
      <c r="F10738" s="189"/>
    </row>
    <row r="10739" spans="3:6" s="66" customFormat="1" x14ac:dyDescent="0.25">
      <c r="C10739" s="189"/>
      <c r="D10739" s="189"/>
      <c r="E10739" s="189"/>
      <c r="F10739" s="189"/>
    </row>
    <row r="10740" spans="3:6" s="66" customFormat="1" x14ac:dyDescent="0.25">
      <c r="C10740" s="189"/>
      <c r="D10740" s="189"/>
      <c r="E10740" s="189"/>
      <c r="F10740" s="189"/>
    </row>
    <row r="10741" spans="3:6" s="66" customFormat="1" x14ac:dyDescent="0.25">
      <c r="C10741" s="189"/>
      <c r="D10741" s="189"/>
      <c r="E10741" s="189"/>
      <c r="F10741" s="189"/>
    </row>
    <row r="10742" spans="3:6" s="66" customFormat="1" x14ac:dyDescent="0.25">
      <c r="C10742" s="189"/>
      <c r="D10742" s="189"/>
      <c r="E10742" s="189"/>
      <c r="F10742" s="189"/>
    </row>
    <row r="10743" spans="3:6" s="66" customFormat="1" x14ac:dyDescent="0.25">
      <c r="C10743" s="189"/>
      <c r="D10743" s="189"/>
      <c r="E10743" s="189"/>
      <c r="F10743" s="189"/>
    </row>
    <row r="10744" spans="3:6" s="66" customFormat="1" x14ac:dyDescent="0.25">
      <c r="C10744" s="189"/>
      <c r="D10744" s="189"/>
      <c r="E10744" s="189"/>
      <c r="F10744" s="189"/>
    </row>
    <row r="10745" spans="3:6" s="66" customFormat="1" x14ac:dyDescent="0.25">
      <c r="C10745" s="189"/>
      <c r="D10745" s="189"/>
      <c r="E10745" s="189"/>
      <c r="F10745" s="189"/>
    </row>
    <row r="10746" spans="3:6" s="66" customFormat="1" x14ac:dyDescent="0.25">
      <c r="C10746" s="189"/>
      <c r="D10746" s="189"/>
      <c r="E10746" s="189"/>
      <c r="F10746" s="189"/>
    </row>
    <row r="10747" spans="3:6" s="66" customFormat="1" x14ac:dyDescent="0.25">
      <c r="C10747" s="189"/>
      <c r="D10747" s="189"/>
      <c r="E10747" s="189"/>
      <c r="F10747" s="189"/>
    </row>
    <row r="10748" spans="3:6" s="66" customFormat="1" x14ac:dyDescent="0.25">
      <c r="C10748" s="189"/>
      <c r="D10748" s="189"/>
      <c r="E10748" s="189"/>
      <c r="F10748" s="189"/>
    </row>
    <row r="10749" spans="3:6" s="66" customFormat="1" x14ac:dyDescent="0.25">
      <c r="C10749" s="189"/>
      <c r="D10749" s="189"/>
      <c r="E10749" s="189"/>
      <c r="F10749" s="189"/>
    </row>
    <row r="10750" spans="3:6" s="66" customFormat="1" x14ac:dyDescent="0.25">
      <c r="C10750" s="189"/>
      <c r="D10750" s="189"/>
      <c r="E10750" s="189"/>
      <c r="F10750" s="189"/>
    </row>
    <row r="10751" spans="3:6" s="66" customFormat="1" x14ac:dyDescent="0.25">
      <c r="C10751" s="189"/>
      <c r="D10751" s="189"/>
      <c r="E10751" s="189"/>
      <c r="F10751" s="189"/>
    </row>
    <row r="10752" spans="3:6" s="66" customFormat="1" x14ac:dyDescent="0.25">
      <c r="C10752" s="189"/>
      <c r="D10752" s="189"/>
      <c r="E10752" s="189"/>
      <c r="F10752" s="189"/>
    </row>
    <row r="10753" spans="3:6" s="66" customFormat="1" x14ac:dyDescent="0.25">
      <c r="C10753" s="189"/>
      <c r="D10753" s="189"/>
      <c r="E10753" s="189"/>
      <c r="F10753" s="189"/>
    </row>
    <row r="10754" spans="3:6" s="66" customFormat="1" x14ac:dyDescent="0.25">
      <c r="C10754" s="189"/>
      <c r="D10754" s="189"/>
      <c r="E10754" s="189"/>
      <c r="F10754" s="189"/>
    </row>
    <row r="10755" spans="3:6" s="66" customFormat="1" x14ac:dyDescent="0.25">
      <c r="C10755" s="189"/>
      <c r="D10755" s="189"/>
      <c r="E10755" s="189"/>
      <c r="F10755" s="189"/>
    </row>
    <row r="10756" spans="3:6" s="66" customFormat="1" x14ac:dyDescent="0.25">
      <c r="C10756" s="189"/>
      <c r="D10756" s="189"/>
      <c r="E10756" s="189"/>
      <c r="F10756" s="189"/>
    </row>
    <row r="10757" spans="3:6" s="66" customFormat="1" x14ac:dyDescent="0.25">
      <c r="C10757" s="189"/>
      <c r="D10757" s="189"/>
      <c r="E10757" s="189"/>
      <c r="F10757" s="189"/>
    </row>
    <row r="10758" spans="3:6" s="66" customFormat="1" x14ac:dyDescent="0.25">
      <c r="C10758" s="189"/>
      <c r="D10758" s="189"/>
      <c r="E10758" s="189"/>
      <c r="F10758" s="189"/>
    </row>
    <row r="10759" spans="3:6" s="66" customFormat="1" x14ac:dyDescent="0.25">
      <c r="C10759" s="189"/>
      <c r="D10759" s="189"/>
      <c r="E10759" s="189"/>
      <c r="F10759" s="189"/>
    </row>
    <row r="10760" spans="3:6" s="66" customFormat="1" x14ac:dyDescent="0.25">
      <c r="C10760" s="189"/>
      <c r="D10760" s="189"/>
      <c r="E10760" s="189"/>
      <c r="F10760" s="189"/>
    </row>
    <row r="10761" spans="3:6" s="66" customFormat="1" x14ac:dyDescent="0.25">
      <c r="C10761" s="189"/>
      <c r="D10761" s="189"/>
      <c r="E10761" s="189"/>
      <c r="F10761" s="189"/>
    </row>
    <row r="10762" spans="3:6" s="66" customFormat="1" x14ac:dyDescent="0.25">
      <c r="C10762" s="189"/>
      <c r="D10762" s="189"/>
      <c r="E10762" s="189"/>
      <c r="F10762" s="189"/>
    </row>
    <row r="10763" spans="3:6" s="66" customFormat="1" x14ac:dyDescent="0.25">
      <c r="C10763" s="189"/>
      <c r="D10763" s="189"/>
      <c r="E10763" s="189"/>
      <c r="F10763" s="189"/>
    </row>
    <row r="10764" spans="3:6" s="66" customFormat="1" x14ac:dyDescent="0.25">
      <c r="C10764" s="189"/>
      <c r="D10764" s="189"/>
      <c r="E10764" s="189"/>
      <c r="F10764" s="189"/>
    </row>
    <row r="10765" spans="3:6" s="66" customFormat="1" x14ac:dyDescent="0.25">
      <c r="C10765" s="189"/>
      <c r="D10765" s="189"/>
      <c r="E10765" s="189"/>
      <c r="F10765" s="189"/>
    </row>
    <row r="10766" spans="3:6" s="66" customFormat="1" x14ac:dyDescent="0.25">
      <c r="C10766" s="189"/>
      <c r="D10766" s="189"/>
      <c r="E10766" s="189"/>
      <c r="F10766" s="189"/>
    </row>
    <row r="10767" spans="3:6" s="66" customFormat="1" x14ac:dyDescent="0.25">
      <c r="C10767" s="189"/>
      <c r="D10767" s="189"/>
      <c r="E10767" s="189"/>
      <c r="F10767" s="189"/>
    </row>
    <row r="10768" spans="3:6" s="66" customFormat="1" x14ac:dyDescent="0.25">
      <c r="C10768" s="189"/>
      <c r="D10768" s="189"/>
      <c r="E10768" s="189"/>
      <c r="F10768" s="189"/>
    </row>
    <row r="10769" spans="3:6" s="66" customFormat="1" x14ac:dyDescent="0.25">
      <c r="C10769" s="189"/>
      <c r="D10769" s="189"/>
      <c r="E10769" s="189"/>
      <c r="F10769" s="189"/>
    </row>
    <row r="10770" spans="3:6" s="66" customFormat="1" x14ac:dyDescent="0.25">
      <c r="C10770" s="189"/>
      <c r="D10770" s="189"/>
      <c r="E10770" s="189"/>
      <c r="F10770" s="189"/>
    </row>
    <row r="10771" spans="3:6" s="66" customFormat="1" x14ac:dyDescent="0.25">
      <c r="C10771" s="189"/>
      <c r="D10771" s="189"/>
      <c r="E10771" s="189"/>
      <c r="F10771" s="189"/>
    </row>
    <row r="10772" spans="3:6" s="66" customFormat="1" x14ac:dyDescent="0.25">
      <c r="C10772" s="189"/>
      <c r="D10772" s="189"/>
      <c r="E10772" s="189"/>
      <c r="F10772" s="189"/>
    </row>
    <row r="10773" spans="3:6" s="66" customFormat="1" x14ac:dyDescent="0.25">
      <c r="C10773" s="189"/>
      <c r="D10773" s="189"/>
      <c r="E10773" s="189"/>
      <c r="F10773" s="189"/>
    </row>
    <row r="10774" spans="3:6" s="66" customFormat="1" x14ac:dyDescent="0.25">
      <c r="C10774" s="189"/>
      <c r="D10774" s="189"/>
      <c r="E10774" s="189"/>
      <c r="F10774" s="189"/>
    </row>
    <row r="10775" spans="3:6" s="66" customFormat="1" x14ac:dyDescent="0.25">
      <c r="C10775" s="189"/>
      <c r="D10775" s="189"/>
      <c r="E10775" s="189"/>
      <c r="F10775" s="189"/>
    </row>
    <row r="10776" spans="3:6" s="66" customFormat="1" x14ac:dyDescent="0.25">
      <c r="C10776" s="189"/>
      <c r="D10776" s="189"/>
      <c r="E10776" s="189"/>
      <c r="F10776" s="189"/>
    </row>
    <row r="10777" spans="3:6" s="66" customFormat="1" x14ac:dyDescent="0.25">
      <c r="C10777" s="189"/>
      <c r="D10777" s="189"/>
      <c r="E10777" s="189"/>
      <c r="F10777" s="189"/>
    </row>
    <row r="10778" spans="3:6" s="66" customFormat="1" x14ac:dyDescent="0.25">
      <c r="C10778" s="189"/>
      <c r="D10778" s="189"/>
      <c r="E10778" s="189"/>
      <c r="F10778" s="189"/>
    </row>
    <row r="10779" spans="3:6" s="66" customFormat="1" x14ac:dyDescent="0.25">
      <c r="C10779" s="189"/>
      <c r="D10779" s="189"/>
      <c r="E10779" s="189"/>
      <c r="F10779" s="189"/>
    </row>
    <row r="10780" spans="3:6" s="66" customFormat="1" x14ac:dyDescent="0.25">
      <c r="C10780" s="189"/>
      <c r="D10780" s="189"/>
      <c r="E10780" s="189"/>
      <c r="F10780" s="189"/>
    </row>
    <row r="10781" spans="3:6" s="66" customFormat="1" x14ac:dyDescent="0.25">
      <c r="C10781" s="189"/>
      <c r="D10781" s="189"/>
      <c r="E10781" s="189"/>
      <c r="F10781" s="189"/>
    </row>
    <row r="10782" spans="3:6" s="66" customFormat="1" x14ac:dyDescent="0.25">
      <c r="C10782" s="189"/>
      <c r="D10782" s="189"/>
      <c r="E10782" s="189"/>
      <c r="F10782" s="189"/>
    </row>
    <row r="10783" spans="3:6" s="66" customFormat="1" x14ac:dyDescent="0.25">
      <c r="C10783" s="189"/>
      <c r="D10783" s="189"/>
      <c r="E10783" s="189"/>
      <c r="F10783" s="189"/>
    </row>
    <row r="10784" spans="3:6" s="66" customFormat="1" x14ac:dyDescent="0.25">
      <c r="C10784" s="189"/>
      <c r="D10784" s="189"/>
      <c r="E10784" s="189"/>
      <c r="F10784" s="189"/>
    </row>
    <row r="10785" spans="3:6" s="66" customFormat="1" x14ac:dyDescent="0.25">
      <c r="C10785" s="189"/>
      <c r="D10785" s="189"/>
      <c r="E10785" s="189"/>
      <c r="F10785" s="189"/>
    </row>
    <row r="10786" spans="3:6" s="66" customFormat="1" x14ac:dyDescent="0.25">
      <c r="C10786" s="189"/>
      <c r="D10786" s="189"/>
      <c r="E10786" s="189"/>
      <c r="F10786" s="189"/>
    </row>
    <row r="10787" spans="3:6" s="66" customFormat="1" x14ac:dyDescent="0.25">
      <c r="C10787" s="189"/>
      <c r="D10787" s="189"/>
      <c r="E10787" s="189"/>
      <c r="F10787" s="189"/>
    </row>
    <row r="10788" spans="3:6" s="66" customFormat="1" x14ac:dyDescent="0.25">
      <c r="C10788" s="189"/>
      <c r="D10788" s="189"/>
      <c r="E10788" s="189"/>
      <c r="F10788" s="189"/>
    </row>
    <row r="10789" spans="3:6" s="66" customFormat="1" x14ac:dyDescent="0.25">
      <c r="C10789" s="189"/>
      <c r="D10789" s="189"/>
      <c r="E10789" s="189"/>
      <c r="F10789" s="189"/>
    </row>
    <row r="10790" spans="3:6" s="66" customFormat="1" x14ac:dyDescent="0.25">
      <c r="C10790" s="189"/>
      <c r="D10790" s="189"/>
      <c r="E10790" s="189"/>
      <c r="F10790" s="189"/>
    </row>
    <row r="10791" spans="3:6" s="66" customFormat="1" x14ac:dyDescent="0.25">
      <c r="C10791" s="189"/>
      <c r="D10791" s="189"/>
      <c r="E10791" s="189"/>
      <c r="F10791" s="189"/>
    </row>
    <row r="10792" spans="3:6" s="66" customFormat="1" x14ac:dyDescent="0.25">
      <c r="C10792" s="189"/>
      <c r="D10792" s="189"/>
      <c r="E10792" s="189"/>
      <c r="F10792" s="189"/>
    </row>
    <row r="10793" spans="3:6" s="66" customFormat="1" x14ac:dyDescent="0.25">
      <c r="C10793" s="189"/>
      <c r="D10793" s="189"/>
      <c r="E10793" s="189"/>
      <c r="F10793" s="189"/>
    </row>
    <row r="10794" spans="3:6" s="66" customFormat="1" x14ac:dyDescent="0.25">
      <c r="C10794" s="189"/>
      <c r="D10794" s="189"/>
      <c r="E10794" s="189"/>
      <c r="F10794" s="189"/>
    </row>
    <row r="10795" spans="3:6" s="66" customFormat="1" x14ac:dyDescent="0.25">
      <c r="C10795" s="189"/>
      <c r="D10795" s="189"/>
      <c r="E10795" s="189"/>
      <c r="F10795" s="189"/>
    </row>
    <row r="10796" spans="3:6" s="66" customFormat="1" x14ac:dyDescent="0.25">
      <c r="C10796" s="189"/>
      <c r="D10796" s="189"/>
      <c r="E10796" s="189"/>
      <c r="F10796" s="189"/>
    </row>
    <row r="10797" spans="3:6" s="66" customFormat="1" x14ac:dyDescent="0.25">
      <c r="C10797" s="189"/>
      <c r="D10797" s="189"/>
      <c r="E10797" s="189"/>
      <c r="F10797" s="189"/>
    </row>
    <row r="10798" spans="3:6" s="66" customFormat="1" x14ac:dyDescent="0.25">
      <c r="C10798" s="189"/>
      <c r="D10798" s="189"/>
      <c r="E10798" s="189"/>
      <c r="F10798" s="189"/>
    </row>
    <row r="10799" spans="3:6" s="66" customFormat="1" x14ac:dyDescent="0.25">
      <c r="C10799" s="189"/>
      <c r="D10799" s="189"/>
      <c r="E10799" s="189"/>
      <c r="F10799" s="189"/>
    </row>
    <row r="10800" spans="3:6" s="66" customFormat="1" x14ac:dyDescent="0.25">
      <c r="C10800" s="189"/>
      <c r="D10800" s="189"/>
      <c r="E10800" s="189"/>
      <c r="F10800" s="189"/>
    </row>
    <row r="10801" spans="3:6" s="66" customFormat="1" x14ac:dyDescent="0.25">
      <c r="C10801" s="189"/>
      <c r="D10801" s="189"/>
      <c r="E10801" s="189"/>
      <c r="F10801" s="189"/>
    </row>
    <row r="10802" spans="3:6" s="66" customFormat="1" x14ac:dyDescent="0.25">
      <c r="C10802" s="189"/>
      <c r="D10802" s="189"/>
      <c r="E10802" s="189"/>
      <c r="F10802" s="189"/>
    </row>
    <row r="10803" spans="3:6" s="66" customFormat="1" x14ac:dyDescent="0.25">
      <c r="C10803" s="189"/>
      <c r="D10803" s="189"/>
      <c r="E10803" s="189"/>
      <c r="F10803" s="189"/>
    </row>
    <row r="10804" spans="3:6" s="66" customFormat="1" x14ac:dyDescent="0.25">
      <c r="C10804" s="189"/>
      <c r="D10804" s="189"/>
      <c r="E10804" s="189"/>
      <c r="F10804" s="189"/>
    </row>
    <row r="10805" spans="3:6" s="66" customFormat="1" x14ac:dyDescent="0.25">
      <c r="C10805" s="189"/>
      <c r="D10805" s="189"/>
      <c r="E10805" s="189"/>
      <c r="F10805" s="189"/>
    </row>
    <row r="10806" spans="3:6" s="66" customFormat="1" x14ac:dyDescent="0.25">
      <c r="C10806" s="189"/>
      <c r="D10806" s="189"/>
      <c r="E10806" s="189"/>
      <c r="F10806" s="189"/>
    </row>
    <row r="10807" spans="3:6" s="66" customFormat="1" x14ac:dyDescent="0.25">
      <c r="C10807" s="189"/>
      <c r="D10807" s="189"/>
      <c r="E10807" s="189"/>
      <c r="F10807" s="189"/>
    </row>
    <row r="10808" spans="3:6" s="66" customFormat="1" x14ac:dyDescent="0.25">
      <c r="C10808" s="189"/>
      <c r="D10808" s="189"/>
      <c r="E10808" s="189"/>
      <c r="F10808" s="189"/>
    </row>
    <row r="10809" spans="3:6" s="66" customFormat="1" x14ac:dyDescent="0.25">
      <c r="C10809" s="189"/>
      <c r="D10809" s="189"/>
      <c r="E10809" s="189"/>
      <c r="F10809" s="189"/>
    </row>
    <row r="10810" spans="3:6" s="66" customFormat="1" x14ac:dyDescent="0.25">
      <c r="C10810" s="189"/>
      <c r="D10810" s="189"/>
      <c r="E10810" s="189"/>
      <c r="F10810" s="189"/>
    </row>
    <row r="10811" spans="3:6" s="66" customFormat="1" x14ac:dyDescent="0.25">
      <c r="C10811" s="189"/>
      <c r="D10811" s="189"/>
      <c r="E10811" s="189"/>
      <c r="F10811" s="189"/>
    </row>
    <row r="10812" spans="3:6" s="66" customFormat="1" x14ac:dyDescent="0.25">
      <c r="C10812" s="189"/>
      <c r="D10812" s="189"/>
      <c r="E10812" s="189"/>
      <c r="F10812" s="189"/>
    </row>
    <row r="10813" spans="3:6" s="66" customFormat="1" x14ac:dyDescent="0.25">
      <c r="C10813" s="189"/>
      <c r="D10813" s="189"/>
      <c r="E10813" s="189"/>
      <c r="F10813" s="189"/>
    </row>
    <row r="10814" spans="3:6" s="66" customFormat="1" x14ac:dyDescent="0.25">
      <c r="C10814" s="189"/>
      <c r="D10814" s="189"/>
      <c r="E10814" s="189"/>
      <c r="F10814" s="189"/>
    </row>
    <row r="10815" spans="3:6" s="66" customFormat="1" x14ac:dyDescent="0.25">
      <c r="C10815" s="189"/>
      <c r="D10815" s="189"/>
      <c r="E10815" s="189"/>
      <c r="F10815" s="189"/>
    </row>
    <row r="10816" spans="3:6" s="66" customFormat="1" x14ac:dyDescent="0.25">
      <c r="C10816" s="189"/>
      <c r="D10816" s="189"/>
      <c r="E10816" s="189"/>
      <c r="F10816" s="189"/>
    </row>
    <row r="10817" spans="3:6" s="66" customFormat="1" x14ac:dyDescent="0.25">
      <c r="C10817" s="189"/>
      <c r="D10817" s="189"/>
      <c r="E10817" s="189"/>
      <c r="F10817" s="189"/>
    </row>
    <row r="10818" spans="3:6" s="66" customFormat="1" x14ac:dyDescent="0.25">
      <c r="C10818" s="189"/>
      <c r="D10818" s="189"/>
      <c r="E10818" s="189"/>
      <c r="F10818" s="189"/>
    </row>
    <row r="10819" spans="3:6" s="66" customFormat="1" x14ac:dyDescent="0.25">
      <c r="C10819" s="189"/>
      <c r="D10819" s="189"/>
      <c r="E10819" s="189"/>
      <c r="F10819" s="189"/>
    </row>
    <row r="10820" spans="3:6" s="66" customFormat="1" x14ac:dyDescent="0.25">
      <c r="C10820" s="189"/>
      <c r="D10820" s="189"/>
      <c r="E10820" s="189"/>
      <c r="F10820" s="189"/>
    </row>
    <row r="10821" spans="3:6" s="66" customFormat="1" x14ac:dyDescent="0.25">
      <c r="C10821" s="189"/>
      <c r="D10821" s="189"/>
      <c r="E10821" s="189"/>
      <c r="F10821" s="189"/>
    </row>
    <row r="10822" spans="3:6" s="66" customFormat="1" x14ac:dyDescent="0.25">
      <c r="C10822" s="189"/>
      <c r="D10822" s="189"/>
      <c r="E10822" s="189"/>
      <c r="F10822" s="189"/>
    </row>
    <row r="10823" spans="3:6" s="66" customFormat="1" x14ac:dyDescent="0.25">
      <c r="C10823" s="189"/>
      <c r="D10823" s="189"/>
      <c r="E10823" s="189"/>
      <c r="F10823" s="189"/>
    </row>
    <row r="10824" spans="3:6" s="66" customFormat="1" x14ac:dyDescent="0.25">
      <c r="C10824" s="189"/>
      <c r="D10824" s="189"/>
      <c r="E10824" s="189"/>
      <c r="F10824" s="189"/>
    </row>
    <row r="10825" spans="3:6" s="66" customFormat="1" x14ac:dyDescent="0.25">
      <c r="C10825" s="189"/>
      <c r="D10825" s="189"/>
      <c r="E10825" s="189"/>
      <c r="F10825" s="189"/>
    </row>
    <row r="10826" spans="3:6" s="66" customFormat="1" x14ac:dyDescent="0.25">
      <c r="C10826" s="189"/>
      <c r="D10826" s="189"/>
      <c r="E10826" s="189"/>
      <c r="F10826" s="189"/>
    </row>
    <row r="10827" spans="3:6" s="66" customFormat="1" x14ac:dyDescent="0.25">
      <c r="C10827" s="189"/>
      <c r="D10827" s="189"/>
      <c r="E10827" s="189"/>
      <c r="F10827" s="189"/>
    </row>
    <row r="10828" spans="3:6" s="66" customFormat="1" x14ac:dyDescent="0.25">
      <c r="C10828" s="189"/>
      <c r="D10828" s="189"/>
      <c r="E10828" s="189"/>
      <c r="F10828" s="189"/>
    </row>
    <row r="10829" spans="3:6" s="66" customFormat="1" x14ac:dyDescent="0.25">
      <c r="C10829" s="189"/>
      <c r="D10829" s="189"/>
      <c r="E10829" s="189"/>
      <c r="F10829" s="189"/>
    </row>
    <row r="10830" spans="3:6" s="66" customFormat="1" x14ac:dyDescent="0.25">
      <c r="C10830" s="189"/>
      <c r="D10830" s="189"/>
      <c r="E10830" s="189"/>
      <c r="F10830" s="189"/>
    </row>
    <row r="10831" spans="3:6" s="66" customFormat="1" x14ac:dyDescent="0.25">
      <c r="C10831" s="189"/>
      <c r="D10831" s="189"/>
      <c r="E10831" s="189"/>
      <c r="F10831" s="189"/>
    </row>
    <row r="10832" spans="3:6" s="66" customFormat="1" x14ac:dyDescent="0.25">
      <c r="C10832" s="189"/>
      <c r="D10832" s="189"/>
      <c r="E10832" s="189"/>
      <c r="F10832" s="189"/>
    </row>
    <row r="10833" spans="3:6" s="66" customFormat="1" x14ac:dyDescent="0.25">
      <c r="C10833" s="189"/>
      <c r="D10833" s="189"/>
      <c r="E10833" s="189"/>
      <c r="F10833" s="189"/>
    </row>
    <row r="10834" spans="3:6" s="66" customFormat="1" x14ac:dyDescent="0.25">
      <c r="C10834" s="189"/>
      <c r="D10834" s="189"/>
      <c r="E10834" s="189"/>
      <c r="F10834" s="189"/>
    </row>
    <row r="10835" spans="3:6" s="66" customFormat="1" x14ac:dyDescent="0.25">
      <c r="C10835" s="189"/>
      <c r="D10835" s="189"/>
      <c r="E10835" s="189"/>
      <c r="F10835" s="189"/>
    </row>
    <row r="10836" spans="3:6" s="66" customFormat="1" x14ac:dyDescent="0.25">
      <c r="C10836" s="189"/>
      <c r="D10836" s="189"/>
      <c r="E10836" s="189"/>
      <c r="F10836" s="189"/>
    </row>
    <row r="10837" spans="3:6" s="66" customFormat="1" x14ac:dyDescent="0.25">
      <c r="C10837" s="189"/>
      <c r="D10837" s="189"/>
      <c r="E10837" s="189"/>
      <c r="F10837" s="189"/>
    </row>
    <row r="10838" spans="3:6" s="66" customFormat="1" x14ac:dyDescent="0.25">
      <c r="C10838" s="189"/>
      <c r="D10838" s="189"/>
      <c r="E10838" s="189"/>
      <c r="F10838" s="189"/>
    </row>
    <row r="10839" spans="3:6" s="66" customFormat="1" x14ac:dyDescent="0.25">
      <c r="C10839" s="189"/>
      <c r="D10839" s="189"/>
      <c r="E10839" s="189"/>
      <c r="F10839" s="189"/>
    </row>
    <row r="10840" spans="3:6" s="66" customFormat="1" x14ac:dyDescent="0.25">
      <c r="C10840" s="189"/>
      <c r="D10840" s="189"/>
      <c r="E10840" s="189"/>
      <c r="F10840" s="189"/>
    </row>
    <row r="10841" spans="3:6" s="66" customFormat="1" x14ac:dyDescent="0.25">
      <c r="C10841" s="189"/>
      <c r="D10841" s="189"/>
      <c r="E10841" s="189"/>
      <c r="F10841" s="189"/>
    </row>
    <row r="10842" spans="3:6" s="66" customFormat="1" x14ac:dyDescent="0.25">
      <c r="C10842" s="189"/>
      <c r="D10842" s="189"/>
      <c r="E10842" s="189"/>
      <c r="F10842" s="189"/>
    </row>
    <row r="10843" spans="3:6" s="66" customFormat="1" x14ac:dyDescent="0.25">
      <c r="C10843" s="189"/>
      <c r="D10843" s="189"/>
      <c r="E10843" s="189"/>
      <c r="F10843" s="189"/>
    </row>
    <row r="10844" spans="3:6" s="66" customFormat="1" x14ac:dyDescent="0.25">
      <c r="C10844" s="189"/>
      <c r="D10844" s="189"/>
      <c r="E10844" s="189"/>
      <c r="F10844" s="189"/>
    </row>
    <row r="10845" spans="3:6" s="66" customFormat="1" x14ac:dyDescent="0.25">
      <c r="C10845" s="189"/>
      <c r="D10845" s="189"/>
      <c r="E10845" s="189"/>
      <c r="F10845" s="189"/>
    </row>
    <row r="10846" spans="3:6" s="66" customFormat="1" x14ac:dyDescent="0.25">
      <c r="C10846" s="189"/>
      <c r="D10846" s="189"/>
      <c r="E10846" s="189"/>
      <c r="F10846" s="189"/>
    </row>
    <row r="10847" spans="3:6" s="66" customFormat="1" x14ac:dyDescent="0.25">
      <c r="C10847" s="189"/>
      <c r="D10847" s="189"/>
      <c r="E10847" s="189"/>
      <c r="F10847" s="189"/>
    </row>
    <row r="10848" spans="3:6" s="66" customFormat="1" x14ac:dyDescent="0.25">
      <c r="C10848" s="189"/>
      <c r="D10848" s="189"/>
      <c r="E10848" s="189"/>
      <c r="F10848" s="189"/>
    </row>
    <row r="10849" spans="3:6" s="66" customFormat="1" x14ac:dyDescent="0.25">
      <c r="C10849" s="189"/>
      <c r="D10849" s="189"/>
      <c r="E10849" s="189"/>
      <c r="F10849" s="189"/>
    </row>
    <row r="10850" spans="3:6" s="66" customFormat="1" x14ac:dyDescent="0.25">
      <c r="C10850" s="189"/>
      <c r="D10850" s="189"/>
      <c r="E10850" s="189"/>
      <c r="F10850" s="189"/>
    </row>
    <row r="10851" spans="3:6" s="66" customFormat="1" x14ac:dyDescent="0.25">
      <c r="C10851" s="189"/>
      <c r="D10851" s="189"/>
      <c r="E10851" s="189"/>
      <c r="F10851" s="189"/>
    </row>
    <row r="10852" spans="3:6" s="66" customFormat="1" x14ac:dyDescent="0.25">
      <c r="C10852" s="189"/>
      <c r="D10852" s="189"/>
      <c r="E10852" s="189"/>
      <c r="F10852" s="189"/>
    </row>
    <row r="10853" spans="3:6" s="66" customFormat="1" x14ac:dyDescent="0.25">
      <c r="C10853" s="189"/>
      <c r="D10853" s="189"/>
      <c r="E10853" s="189"/>
      <c r="F10853" s="189"/>
    </row>
    <row r="10854" spans="3:6" s="66" customFormat="1" x14ac:dyDescent="0.25">
      <c r="C10854" s="189"/>
      <c r="D10854" s="189"/>
      <c r="E10854" s="189"/>
      <c r="F10854" s="189"/>
    </row>
    <row r="10855" spans="3:6" s="66" customFormat="1" x14ac:dyDescent="0.25">
      <c r="C10855" s="189"/>
      <c r="D10855" s="189"/>
      <c r="E10855" s="189"/>
      <c r="F10855" s="189"/>
    </row>
    <row r="10856" spans="3:6" s="66" customFormat="1" x14ac:dyDescent="0.25">
      <c r="C10856" s="189"/>
      <c r="D10856" s="189"/>
      <c r="E10856" s="189"/>
      <c r="F10856" s="189"/>
    </row>
    <row r="10857" spans="3:6" s="66" customFormat="1" x14ac:dyDescent="0.25">
      <c r="C10857" s="189"/>
      <c r="D10857" s="189"/>
      <c r="E10857" s="189"/>
      <c r="F10857" s="189"/>
    </row>
    <row r="10858" spans="3:6" s="66" customFormat="1" x14ac:dyDescent="0.25">
      <c r="C10858" s="189"/>
      <c r="D10858" s="189"/>
      <c r="E10858" s="189"/>
      <c r="F10858" s="189"/>
    </row>
    <row r="10859" spans="3:6" s="66" customFormat="1" x14ac:dyDescent="0.25">
      <c r="C10859" s="189"/>
      <c r="D10859" s="189"/>
      <c r="E10859" s="189"/>
      <c r="F10859" s="189"/>
    </row>
    <row r="10860" spans="3:6" s="66" customFormat="1" x14ac:dyDescent="0.25">
      <c r="C10860" s="189"/>
      <c r="D10860" s="189"/>
      <c r="E10860" s="189"/>
      <c r="F10860" s="189"/>
    </row>
    <row r="10861" spans="3:6" s="66" customFormat="1" x14ac:dyDescent="0.25">
      <c r="C10861" s="189"/>
      <c r="D10861" s="189"/>
      <c r="E10861" s="189"/>
      <c r="F10861" s="189"/>
    </row>
    <row r="10862" spans="3:6" s="66" customFormat="1" x14ac:dyDescent="0.25">
      <c r="C10862" s="189"/>
      <c r="D10862" s="189"/>
      <c r="E10862" s="189"/>
      <c r="F10862" s="189"/>
    </row>
    <row r="10863" spans="3:6" s="66" customFormat="1" x14ac:dyDescent="0.25">
      <c r="C10863" s="189"/>
      <c r="D10863" s="189"/>
      <c r="E10863" s="189"/>
      <c r="F10863" s="189"/>
    </row>
    <row r="10864" spans="3:6" s="66" customFormat="1" x14ac:dyDescent="0.25">
      <c r="C10864" s="189"/>
      <c r="D10864" s="189"/>
      <c r="E10864" s="189"/>
      <c r="F10864" s="189"/>
    </row>
    <row r="10865" spans="3:6" s="66" customFormat="1" x14ac:dyDescent="0.25">
      <c r="C10865" s="189"/>
      <c r="D10865" s="189"/>
      <c r="E10865" s="189"/>
      <c r="F10865" s="189"/>
    </row>
    <row r="10866" spans="3:6" s="66" customFormat="1" x14ac:dyDescent="0.25">
      <c r="C10866" s="189"/>
      <c r="D10866" s="189"/>
      <c r="E10866" s="189"/>
      <c r="F10866" s="189"/>
    </row>
    <row r="10867" spans="3:6" s="66" customFormat="1" x14ac:dyDescent="0.25">
      <c r="C10867" s="189"/>
      <c r="D10867" s="189"/>
      <c r="E10867" s="189"/>
      <c r="F10867" s="189"/>
    </row>
    <row r="10868" spans="3:6" s="66" customFormat="1" x14ac:dyDescent="0.25">
      <c r="C10868" s="189"/>
      <c r="D10868" s="189"/>
      <c r="E10868" s="189"/>
      <c r="F10868" s="189"/>
    </row>
    <row r="10869" spans="3:6" s="66" customFormat="1" x14ac:dyDescent="0.25">
      <c r="C10869" s="189"/>
      <c r="D10869" s="189"/>
      <c r="E10869" s="189"/>
      <c r="F10869" s="189"/>
    </row>
    <row r="10870" spans="3:6" s="66" customFormat="1" x14ac:dyDescent="0.25">
      <c r="C10870" s="189"/>
      <c r="D10870" s="189"/>
      <c r="E10870" s="189"/>
      <c r="F10870" s="189"/>
    </row>
    <row r="10871" spans="3:6" s="66" customFormat="1" x14ac:dyDescent="0.25">
      <c r="C10871" s="189"/>
      <c r="D10871" s="189"/>
      <c r="E10871" s="189"/>
      <c r="F10871" s="189"/>
    </row>
    <row r="10872" spans="3:6" s="66" customFormat="1" x14ac:dyDescent="0.25">
      <c r="C10872" s="189"/>
      <c r="D10872" s="189"/>
      <c r="E10872" s="189"/>
      <c r="F10872" s="189"/>
    </row>
    <row r="10873" spans="3:6" s="66" customFormat="1" x14ac:dyDescent="0.25">
      <c r="C10873" s="189"/>
      <c r="D10873" s="189"/>
      <c r="E10873" s="189"/>
      <c r="F10873" s="189"/>
    </row>
    <row r="10874" spans="3:6" s="66" customFormat="1" x14ac:dyDescent="0.25">
      <c r="C10874" s="189"/>
      <c r="D10874" s="189"/>
      <c r="E10874" s="189"/>
      <c r="F10874" s="189"/>
    </row>
    <row r="10875" spans="3:6" s="66" customFormat="1" x14ac:dyDescent="0.25">
      <c r="C10875" s="189"/>
      <c r="D10875" s="189"/>
      <c r="E10875" s="189"/>
      <c r="F10875" s="189"/>
    </row>
    <row r="10876" spans="3:6" s="66" customFormat="1" x14ac:dyDescent="0.25">
      <c r="C10876" s="189"/>
      <c r="D10876" s="189"/>
      <c r="E10876" s="189"/>
      <c r="F10876" s="189"/>
    </row>
    <row r="10877" spans="3:6" s="66" customFormat="1" x14ac:dyDescent="0.25">
      <c r="C10877" s="189"/>
      <c r="D10877" s="189"/>
      <c r="E10877" s="189"/>
      <c r="F10877" s="189"/>
    </row>
    <row r="10878" spans="3:6" s="66" customFormat="1" x14ac:dyDescent="0.25">
      <c r="C10878" s="189"/>
      <c r="D10878" s="189"/>
      <c r="E10878" s="189"/>
      <c r="F10878" s="189"/>
    </row>
    <row r="10879" spans="3:6" s="66" customFormat="1" x14ac:dyDescent="0.25">
      <c r="C10879" s="189"/>
      <c r="D10879" s="189"/>
      <c r="E10879" s="189"/>
      <c r="F10879" s="189"/>
    </row>
    <row r="10880" spans="3:6" s="66" customFormat="1" x14ac:dyDescent="0.25">
      <c r="C10880" s="189"/>
      <c r="D10880" s="189"/>
      <c r="E10880" s="189"/>
      <c r="F10880" s="189"/>
    </row>
    <row r="10881" spans="3:6" s="66" customFormat="1" x14ac:dyDescent="0.25">
      <c r="C10881" s="189"/>
      <c r="D10881" s="189"/>
      <c r="E10881" s="189"/>
      <c r="F10881" s="189"/>
    </row>
    <row r="10882" spans="3:6" s="66" customFormat="1" x14ac:dyDescent="0.25">
      <c r="C10882" s="189"/>
      <c r="D10882" s="189"/>
      <c r="E10882" s="189"/>
      <c r="F10882" s="189"/>
    </row>
    <row r="10883" spans="3:6" s="66" customFormat="1" x14ac:dyDescent="0.25">
      <c r="C10883" s="189"/>
      <c r="D10883" s="189"/>
      <c r="E10883" s="189"/>
      <c r="F10883" s="189"/>
    </row>
    <row r="10884" spans="3:6" s="66" customFormat="1" x14ac:dyDescent="0.25">
      <c r="C10884" s="189"/>
      <c r="D10884" s="189"/>
      <c r="E10884" s="189"/>
      <c r="F10884" s="189"/>
    </row>
    <row r="10885" spans="3:6" s="66" customFormat="1" x14ac:dyDescent="0.25">
      <c r="C10885" s="189"/>
      <c r="D10885" s="189"/>
      <c r="E10885" s="189"/>
      <c r="F10885" s="189"/>
    </row>
    <row r="10886" spans="3:6" s="66" customFormat="1" x14ac:dyDescent="0.25">
      <c r="C10886" s="189"/>
      <c r="D10886" s="189"/>
      <c r="E10886" s="189"/>
      <c r="F10886" s="189"/>
    </row>
    <row r="10887" spans="3:6" s="66" customFormat="1" x14ac:dyDescent="0.25">
      <c r="C10887" s="189"/>
      <c r="D10887" s="189"/>
      <c r="E10887" s="189"/>
      <c r="F10887" s="189"/>
    </row>
    <row r="10888" spans="3:6" s="66" customFormat="1" x14ac:dyDescent="0.25">
      <c r="C10888" s="189"/>
      <c r="D10888" s="189"/>
      <c r="E10888" s="189"/>
      <c r="F10888" s="189"/>
    </row>
    <row r="10889" spans="3:6" s="66" customFormat="1" x14ac:dyDescent="0.25">
      <c r="C10889" s="189"/>
      <c r="D10889" s="189"/>
      <c r="E10889" s="189"/>
      <c r="F10889" s="189"/>
    </row>
    <row r="10890" spans="3:6" s="66" customFormat="1" x14ac:dyDescent="0.25">
      <c r="C10890" s="189"/>
      <c r="D10890" s="189"/>
      <c r="E10890" s="189"/>
      <c r="F10890" s="189"/>
    </row>
    <row r="10891" spans="3:6" s="66" customFormat="1" x14ac:dyDescent="0.25">
      <c r="C10891" s="189"/>
      <c r="D10891" s="189"/>
      <c r="E10891" s="189"/>
      <c r="F10891" s="189"/>
    </row>
    <row r="10892" spans="3:6" s="66" customFormat="1" x14ac:dyDescent="0.25">
      <c r="C10892" s="189"/>
      <c r="D10892" s="189"/>
      <c r="E10892" s="189"/>
      <c r="F10892" s="189"/>
    </row>
    <row r="10893" spans="3:6" s="66" customFormat="1" x14ac:dyDescent="0.25">
      <c r="C10893" s="189"/>
      <c r="D10893" s="189"/>
      <c r="E10893" s="189"/>
      <c r="F10893" s="189"/>
    </row>
    <row r="10894" spans="3:6" s="66" customFormat="1" x14ac:dyDescent="0.25">
      <c r="C10894" s="189"/>
      <c r="D10894" s="189"/>
      <c r="E10894" s="189"/>
      <c r="F10894" s="189"/>
    </row>
    <row r="10895" spans="3:6" s="66" customFormat="1" x14ac:dyDescent="0.25">
      <c r="C10895" s="189"/>
      <c r="D10895" s="189"/>
      <c r="E10895" s="189"/>
      <c r="F10895" s="189"/>
    </row>
    <row r="10896" spans="3:6" s="66" customFormat="1" x14ac:dyDescent="0.25">
      <c r="C10896" s="189"/>
      <c r="D10896" s="189"/>
      <c r="E10896" s="189"/>
      <c r="F10896" s="189"/>
    </row>
    <row r="10897" spans="3:6" s="66" customFormat="1" x14ac:dyDescent="0.25">
      <c r="C10897" s="189"/>
      <c r="D10897" s="189"/>
      <c r="E10897" s="189"/>
      <c r="F10897" s="189"/>
    </row>
    <row r="10898" spans="3:6" s="66" customFormat="1" x14ac:dyDescent="0.25">
      <c r="C10898" s="189"/>
      <c r="D10898" s="189"/>
      <c r="E10898" s="189"/>
      <c r="F10898" s="189"/>
    </row>
    <row r="10899" spans="3:6" s="66" customFormat="1" x14ac:dyDescent="0.25">
      <c r="C10899" s="189"/>
      <c r="D10899" s="189"/>
      <c r="E10899" s="189"/>
      <c r="F10899" s="189"/>
    </row>
    <row r="10900" spans="3:6" s="66" customFormat="1" x14ac:dyDescent="0.25">
      <c r="C10900" s="189"/>
      <c r="D10900" s="189"/>
      <c r="E10900" s="189"/>
      <c r="F10900" s="189"/>
    </row>
    <row r="10901" spans="3:6" s="66" customFormat="1" x14ac:dyDescent="0.25">
      <c r="C10901" s="189"/>
      <c r="D10901" s="189"/>
      <c r="E10901" s="189"/>
      <c r="F10901" s="189"/>
    </row>
    <row r="10902" spans="3:6" s="66" customFormat="1" x14ac:dyDescent="0.25">
      <c r="C10902" s="189"/>
      <c r="D10902" s="189"/>
      <c r="E10902" s="189"/>
      <c r="F10902" s="189"/>
    </row>
    <row r="10903" spans="3:6" s="66" customFormat="1" x14ac:dyDescent="0.25">
      <c r="C10903" s="189"/>
      <c r="D10903" s="189"/>
      <c r="E10903" s="189"/>
      <c r="F10903" s="189"/>
    </row>
    <row r="10904" spans="3:6" s="66" customFormat="1" x14ac:dyDescent="0.25">
      <c r="C10904" s="189"/>
      <c r="D10904" s="189"/>
      <c r="E10904" s="189"/>
      <c r="F10904" s="189"/>
    </row>
    <row r="10905" spans="3:6" s="66" customFormat="1" x14ac:dyDescent="0.25">
      <c r="C10905" s="189"/>
      <c r="D10905" s="189"/>
      <c r="E10905" s="189"/>
      <c r="F10905" s="189"/>
    </row>
    <row r="10906" spans="3:6" s="66" customFormat="1" x14ac:dyDescent="0.25">
      <c r="C10906" s="189"/>
      <c r="D10906" s="189"/>
      <c r="E10906" s="189"/>
      <c r="F10906" s="189"/>
    </row>
    <row r="10907" spans="3:6" s="66" customFormat="1" x14ac:dyDescent="0.25">
      <c r="C10907" s="189"/>
      <c r="D10907" s="189"/>
      <c r="E10907" s="189"/>
      <c r="F10907" s="189"/>
    </row>
    <row r="10908" spans="3:6" s="66" customFormat="1" x14ac:dyDescent="0.25">
      <c r="C10908" s="189"/>
      <c r="D10908" s="189"/>
      <c r="E10908" s="189"/>
      <c r="F10908" s="189"/>
    </row>
    <row r="10909" spans="3:6" s="66" customFormat="1" x14ac:dyDescent="0.25">
      <c r="C10909" s="189"/>
      <c r="D10909" s="189"/>
      <c r="E10909" s="189"/>
      <c r="F10909" s="189"/>
    </row>
    <row r="10910" spans="3:6" s="66" customFormat="1" x14ac:dyDescent="0.25">
      <c r="C10910" s="189"/>
      <c r="D10910" s="189"/>
      <c r="E10910" s="189"/>
      <c r="F10910" s="189"/>
    </row>
    <row r="10911" spans="3:6" s="66" customFormat="1" x14ac:dyDescent="0.25">
      <c r="C10911" s="189"/>
      <c r="D10911" s="189"/>
      <c r="E10911" s="189"/>
      <c r="F10911" s="189"/>
    </row>
    <row r="10912" spans="3:6" s="66" customFormat="1" x14ac:dyDescent="0.25">
      <c r="C10912" s="189"/>
      <c r="D10912" s="189"/>
      <c r="E10912" s="189"/>
      <c r="F10912" s="189"/>
    </row>
    <row r="10913" spans="3:6" s="66" customFormat="1" x14ac:dyDescent="0.25">
      <c r="C10913" s="189"/>
      <c r="D10913" s="189"/>
      <c r="E10913" s="189"/>
      <c r="F10913" s="189"/>
    </row>
    <row r="10914" spans="3:6" s="66" customFormat="1" x14ac:dyDescent="0.25">
      <c r="C10914" s="189"/>
      <c r="D10914" s="189"/>
      <c r="E10914" s="189"/>
      <c r="F10914" s="189"/>
    </row>
    <row r="10915" spans="3:6" s="66" customFormat="1" x14ac:dyDescent="0.25">
      <c r="C10915" s="189"/>
      <c r="D10915" s="189"/>
      <c r="E10915" s="189"/>
      <c r="F10915" s="189"/>
    </row>
    <row r="10916" spans="3:6" s="66" customFormat="1" x14ac:dyDescent="0.25">
      <c r="C10916" s="189"/>
      <c r="D10916" s="189"/>
      <c r="E10916" s="189"/>
      <c r="F10916" s="189"/>
    </row>
    <row r="10917" spans="3:6" s="66" customFormat="1" x14ac:dyDescent="0.25">
      <c r="C10917" s="189"/>
      <c r="D10917" s="189"/>
      <c r="E10917" s="189"/>
      <c r="F10917" s="189"/>
    </row>
    <row r="10918" spans="3:6" s="66" customFormat="1" x14ac:dyDescent="0.25">
      <c r="C10918" s="189"/>
      <c r="D10918" s="189"/>
      <c r="E10918" s="189"/>
      <c r="F10918" s="189"/>
    </row>
    <row r="10919" spans="3:6" s="66" customFormat="1" x14ac:dyDescent="0.25">
      <c r="C10919" s="189"/>
      <c r="D10919" s="189"/>
      <c r="E10919" s="189"/>
      <c r="F10919" s="189"/>
    </row>
    <row r="10920" spans="3:6" s="66" customFormat="1" x14ac:dyDescent="0.25">
      <c r="C10920" s="189"/>
      <c r="D10920" s="189"/>
      <c r="E10920" s="189"/>
      <c r="F10920" s="189"/>
    </row>
    <row r="10921" spans="3:6" s="66" customFormat="1" x14ac:dyDescent="0.25">
      <c r="C10921" s="189"/>
      <c r="D10921" s="189"/>
      <c r="E10921" s="189"/>
      <c r="F10921" s="189"/>
    </row>
    <row r="10922" spans="3:6" s="66" customFormat="1" x14ac:dyDescent="0.25">
      <c r="C10922" s="189"/>
      <c r="D10922" s="189"/>
      <c r="E10922" s="189"/>
      <c r="F10922" s="189"/>
    </row>
    <row r="10923" spans="3:6" s="66" customFormat="1" x14ac:dyDescent="0.25">
      <c r="C10923" s="189"/>
      <c r="D10923" s="189"/>
      <c r="E10923" s="189"/>
      <c r="F10923" s="189"/>
    </row>
    <row r="10924" spans="3:6" s="66" customFormat="1" x14ac:dyDescent="0.25">
      <c r="C10924" s="189"/>
      <c r="D10924" s="189"/>
      <c r="E10924" s="189"/>
      <c r="F10924" s="189"/>
    </row>
    <row r="10925" spans="3:6" s="66" customFormat="1" x14ac:dyDescent="0.25">
      <c r="C10925" s="189"/>
      <c r="D10925" s="189"/>
      <c r="E10925" s="189"/>
      <c r="F10925" s="189"/>
    </row>
    <row r="10926" spans="3:6" s="66" customFormat="1" x14ac:dyDescent="0.25">
      <c r="C10926" s="189"/>
      <c r="D10926" s="189"/>
      <c r="E10926" s="189"/>
      <c r="F10926" s="189"/>
    </row>
    <row r="10927" spans="3:6" s="66" customFormat="1" x14ac:dyDescent="0.25">
      <c r="C10927" s="189"/>
      <c r="D10927" s="189"/>
      <c r="E10927" s="189"/>
      <c r="F10927" s="189"/>
    </row>
    <row r="10928" spans="3:6" s="66" customFormat="1" x14ac:dyDescent="0.25">
      <c r="C10928" s="189"/>
      <c r="D10928" s="189"/>
      <c r="E10928" s="189"/>
      <c r="F10928" s="189"/>
    </row>
    <row r="10929" spans="3:6" s="66" customFormat="1" x14ac:dyDescent="0.25">
      <c r="C10929" s="189"/>
      <c r="D10929" s="189"/>
      <c r="E10929" s="189"/>
      <c r="F10929" s="189"/>
    </row>
    <row r="10930" spans="3:6" s="66" customFormat="1" x14ac:dyDescent="0.25">
      <c r="C10930" s="189"/>
      <c r="D10930" s="189"/>
      <c r="E10930" s="189"/>
      <c r="F10930" s="189"/>
    </row>
    <row r="10931" spans="3:6" s="66" customFormat="1" x14ac:dyDescent="0.25">
      <c r="C10931" s="189"/>
      <c r="D10931" s="189"/>
      <c r="E10931" s="189"/>
      <c r="F10931" s="189"/>
    </row>
    <row r="10932" spans="3:6" s="66" customFormat="1" x14ac:dyDescent="0.25">
      <c r="C10932" s="189"/>
      <c r="D10932" s="189"/>
      <c r="E10932" s="189"/>
      <c r="F10932" s="189"/>
    </row>
    <row r="10933" spans="3:6" s="66" customFormat="1" x14ac:dyDescent="0.25">
      <c r="C10933" s="189"/>
      <c r="D10933" s="189"/>
      <c r="E10933" s="189"/>
      <c r="F10933" s="189"/>
    </row>
    <row r="10934" spans="3:6" s="66" customFormat="1" x14ac:dyDescent="0.25">
      <c r="C10934" s="189"/>
      <c r="D10934" s="189"/>
      <c r="E10934" s="189"/>
      <c r="F10934" s="189"/>
    </row>
    <row r="10935" spans="3:6" s="66" customFormat="1" x14ac:dyDescent="0.25">
      <c r="C10935" s="189"/>
      <c r="D10935" s="189"/>
      <c r="E10935" s="189"/>
      <c r="F10935" s="189"/>
    </row>
    <row r="10936" spans="3:6" s="66" customFormat="1" x14ac:dyDescent="0.25">
      <c r="C10936" s="189"/>
      <c r="D10936" s="189"/>
      <c r="E10936" s="189"/>
      <c r="F10936" s="189"/>
    </row>
    <row r="10937" spans="3:6" s="66" customFormat="1" x14ac:dyDescent="0.25">
      <c r="C10937" s="189"/>
      <c r="D10937" s="189"/>
      <c r="E10937" s="189"/>
      <c r="F10937" s="189"/>
    </row>
    <row r="10938" spans="3:6" s="66" customFormat="1" x14ac:dyDescent="0.25">
      <c r="C10938" s="189"/>
      <c r="D10938" s="189"/>
      <c r="E10938" s="189"/>
      <c r="F10938" s="189"/>
    </row>
    <row r="10939" spans="3:6" s="66" customFormat="1" x14ac:dyDescent="0.25">
      <c r="C10939" s="189"/>
      <c r="D10939" s="189"/>
      <c r="E10939" s="189"/>
      <c r="F10939" s="189"/>
    </row>
    <row r="10940" spans="3:6" s="66" customFormat="1" x14ac:dyDescent="0.25">
      <c r="C10940" s="189"/>
      <c r="D10940" s="189"/>
      <c r="E10940" s="189"/>
      <c r="F10940" s="189"/>
    </row>
    <row r="10941" spans="3:6" s="66" customFormat="1" x14ac:dyDescent="0.25">
      <c r="C10941" s="189"/>
      <c r="D10941" s="189"/>
      <c r="E10941" s="189"/>
      <c r="F10941" s="189"/>
    </row>
    <row r="10942" spans="3:6" s="66" customFormat="1" x14ac:dyDescent="0.25">
      <c r="C10942" s="189"/>
      <c r="D10942" s="189"/>
      <c r="E10942" s="189"/>
      <c r="F10942" s="189"/>
    </row>
    <row r="10943" spans="3:6" s="66" customFormat="1" x14ac:dyDescent="0.25">
      <c r="C10943" s="189"/>
      <c r="D10943" s="189"/>
      <c r="E10943" s="189"/>
      <c r="F10943" s="189"/>
    </row>
    <row r="10944" spans="3:6" s="66" customFormat="1" x14ac:dyDescent="0.25">
      <c r="C10944" s="189"/>
      <c r="D10944" s="189"/>
      <c r="E10944" s="189"/>
      <c r="F10944" s="189"/>
    </row>
    <row r="10945" spans="3:6" s="66" customFormat="1" x14ac:dyDescent="0.25">
      <c r="C10945" s="189"/>
      <c r="D10945" s="189"/>
      <c r="E10945" s="189"/>
      <c r="F10945" s="189"/>
    </row>
    <row r="10946" spans="3:6" s="66" customFormat="1" x14ac:dyDescent="0.25">
      <c r="C10946" s="189"/>
      <c r="D10946" s="189"/>
      <c r="E10946" s="189"/>
      <c r="F10946" s="189"/>
    </row>
    <row r="10947" spans="3:6" s="66" customFormat="1" x14ac:dyDescent="0.25">
      <c r="C10947" s="189"/>
      <c r="D10947" s="189"/>
      <c r="E10947" s="189"/>
      <c r="F10947" s="189"/>
    </row>
    <row r="10948" spans="3:6" s="66" customFormat="1" x14ac:dyDescent="0.25">
      <c r="C10948" s="189"/>
      <c r="D10948" s="189"/>
      <c r="E10948" s="189"/>
      <c r="F10948" s="189"/>
    </row>
    <row r="10949" spans="3:6" s="66" customFormat="1" x14ac:dyDescent="0.25">
      <c r="C10949" s="189"/>
      <c r="D10949" s="189"/>
      <c r="E10949" s="189"/>
      <c r="F10949" s="189"/>
    </row>
    <row r="10950" spans="3:6" s="66" customFormat="1" x14ac:dyDescent="0.25">
      <c r="C10950" s="189"/>
      <c r="D10950" s="189"/>
      <c r="E10950" s="189"/>
      <c r="F10950" s="189"/>
    </row>
    <row r="10951" spans="3:6" s="66" customFormat="1" x14ac:dyDescent="0.25">
      <c r="C10951" s="189"/>
      <c r="D10951" s="189"/>
      <c r="E10951" s="189"/>
      <c r="F10951" s="189"/>
    </row>
    <row r="10952" spans="3:6" s="66" customFormat="1" x14ac:dyDescent="0.25">
      <c r="C10952" s="189"/>
      <c r="D10952" s="189"/>
      <c r="E10952" s="189"/>
      <c r="F10952" s="189"/>
    </row>
    <row r="10953" spans="3:6" s="66" customFormat="1" x14ac:dyDescent="0.25">
      <c r="C10953" s="189"/>
      <c r="D10953" s="189"/>
      <c r="E10953" s="189"/>
      <c r="F10953" s="189"/>
    </row>
    <row r="10954" spans="3:6" s="66" customFormat="1" x14ac:dyDescent="0.25">
      <c r="C10954" s="189"/>
      <c r="D10954" s="189"/>
      <c r="E10954" s="189"/>
      <c r="F10954" s="189"/>
    </row>
    <row r="10955" spans="3:6" s="66" customFormat="1" x14ac:dyDescent="0.25">
      <c r="C10955" s="189"/>
      <c r="D10955" s="189"/>
      <c r="E10955" s="189"/>
      <c r="F10955" s="189"/>
    </row>
    <row r="10956" spans="3:6" s="66" customFormat="1" x14ac:dyDescent="0.25">
      <c r="C10956" s="189"/>
      <c r="D10956" s="189"/>
      <c r="E10956" s="189"/>
      <c r="F10956" s="189"/>
    </row>
    <row r="10957" spans="3:6" s="66" customFormat="1" x14ac:dyDescent="0.25">
      <c r="C10957" s="189"/>
      <c r="D10957" s="189"/>
      <c r="E10957" s="189"/>
      <c r="F10957" s="189"/>
    </row>
    <row r="10958" spans="3:6" s="66" customFormat="1" x14ac:dyDescent="0.25">
      <c r="C10958" s="189"/>
      <c r="D10958" s="189"/>
      <c r="E10958" s="189"/>
      <c r="F10958" s="189"/>
    </row>
    <row r="10959" spans="3:6" s="66" customFormat="1" x14ac:dyDescent="0.25">
      <c r="C10959" s="189"/>
      <c r="D10959" s="189"/>
      <c r="E10959" s="189"/>
      <c r="F10959" s="189"/>
    </row>
    <row r="10960" spans="3:6" s="66" customFormat="1" x14ac:dyDescent="0.25">
      <c r="C10960" s="189"/>
      <c r="D10960" s="189"/>
      <c r="E10960" s="189"/>
      <c r="F10960" s="189"/>
    </row>
    <row r="10961" spans="3:6" s="66" customFormat="1" x14ac:dyDescent="0.25">
      <c r="C10961" s="189"/>
      <c r="D10961" s="189"/>
      <c r="E10961" s="189"/>
      <c r="F10961" s="189"/>
    </row>
    <row r="10962" spans="3:6" s="66" customFormat="1" x14ac:dyDescent="0.25">
      <c r="C10962" s="189"/>
      <c r="D10962" s="189"/>
      <c r="E10962" s="189"/>
      <c r="F10962" s="189"/>
    </row>
    <row r="10963" spans="3:6" s="66" customFormat="1" x14ac:dyDescent="0.25">
      <c r="C10963" s="189"/>
      <c r="D10963" s="189"/>
      <c r="E10963" s="189"/>
      <c r="F10963" s="189"/>
    </row>
    <row r="10964" spans="3:6" s="66" customFormat="1" x14ac:dyDescent="0.25">
      <c r="C10964" s="189"/>
      <c r="D10964" s="189"/>
      <c r="E10964" s="189"/>
      <c r="F10964" s="189"/>
    </row>
    <row r="10965" spans="3:6" s="66" customFormat="1" x14ac:dyDescent="0.25">
      <c r="C10965" s="189"/>
      <c r="D10965" s="189"/>
      <c r="E10965" s="189"/>
      <c r="F10965" s="189"/>
    </row>
    <row r="10966" spans="3:6" s="66" customFormat="1" x14ac:dyDescent="0.25">
      <c r="C10966" s="189"/>
      <c r="D10966" s="189"/>
      <c r="E10966" s="189"/>
      <c r="F10966" s="189"/>
    </row>
    <row r="10967" spans="3:6" s="66" customFormat="1" x14ac:dyDescent="0.25">
      <c r="C10967" s="189"/>
      <c r="D10967" s="189"/>
      <c r="E10967" s="189"/>
      <c r="F10967" s="189"/>
    </row>
    <row r="10968" spans="3:6" s="66" customFormat="1" x14ac:dyDescent="0.25">
      <c r="C10968" s="189"/>
      <c r="D10968" s="189"/>
      <c r="E10968" s="189"/>
      <c r="F10968" s="189"/>
    </row>
    <row r="10969" spans="3:6" s="66" customFormat="1" x14ac:dyDescent="0.25">
      <c r="C10969" s="189"/>
      <c r="D10969" s="189"/>
      <c r="E10969" s="189"/>
      <c r="F10969" s="189"/>
    </row>
    <row r="10970" spans="3:6" s="66" customFormat="1" x14ac:dyDescent="0.25">
      <c r="C10970" s="189"/>
      <c r="D10970" s="189"/>
      <c r="E10970" s="189"/>
      <c r="F10970" s="189"/>
    </row>
    <row r="10971" spans="3:6" s="66" customFormat="1" x14ac:dyDescent="0.25">
      <c r="C10971" s="189"/>
      <c r="D10971" s="189"/>
      <c r="E10971" s="189"/>
      <c r="F10971" s="189"/>
    </row>
    <row r="10972" spans="3:6" s="66" customFormat="1" x14ac:dyDescent="0.25">
      <c r="C10972" s="189"/>
      <c r="D10972" s="189"/>
      <c r="E10972" s="189"/>
      <c r="F10972" s="189"/>
    </row>
    <row r="10973" spans="3:6" s="66" customFormat="1" x14ac:dyDescent="0.25">
      <c r="C10973" s="189"/>
      <c r="D10973" s="189"/>
      <c r="E10973" s="189"/>
      <c r="F10973" s="189"/>
    </row>
    <row r="10974" spans="3:6" s="66" customFormat="1" x14ac:dyDescent="0.25">
      <c r="C10974" s="189"/>
      <c r="D10974" s="189"/>
      <c r="E10974" s="189"/>
      <c r="F10974" s="189"/>
    </row>
    <row r="10975" spans="3:6" s="66" customFormat="1" x14ac:dyDescent="0.25">
      <c r="C10975" s="189"/>
      <c r="D10975" s="189"/>
      <c r="E10975" s="189"/>
      <c r="F10975" s="189"/>
    </row>
    <row r="10976" spans="3:6" s="66" customFormat="1" x14ac:dyDescent="0.25">
      <c r="C10976" s="189"/>
      <c r="D10976" s="189"/>
      <c r="E10976" s="189"/>
      <c r="F10976" s="189"/>
    </row>
    <row r="10977" spans="3:6" s="66" customFormat="1" x14ac:dyDescent="0.25">
      <c r="C10977" s="189"/>
      <c r="D10977" s="189"/>
      <c r="E10977" s="189"/>
      <c r="F10977" s="189"/>
    </row>
    <row r="10978" spans="3:6" s="66" customFormat="1" x14ac:dyDescent="0.25">
      <c r="C10978" s="189"/>
      <c r="D10978" s="189"/>
      <c r="E10978" s="189"/>
      <c r="F10978" s="189"/>
    </row>
    <row r="10979" spans="3:6" s="66" customFormat="1" x14ac:dyDescent="0.25">
      <c r="C10979" s="189"/>
      <c r="D10979" s="189"/>
      <c r="E10979" s="189"/>
      <c r="F10979" s="189"/>
    </row>
    <row r="10980" spans="3:6" s="66" customFormat="1" x14ac:dyDescent="0.25">
      <c r="C10980" s="189"/>
      <c r="D10980" s="189"/>
      <c r="E10980" s="189"/>
      <c r="F10980" s="189"/>
    </row>
    <row r="10981" spans="3:6" s="66" customFormat="1" x14ac:dyDescent="0.25">
      <c r="C10981" s="189"/>
      <c r="D10981" s="189"/>
      <c r="E10981" s="189"/>
      <c r="F10981" s="189"/>
    </row>
    <row r="10982" spans="3:6" s="66" customFormat="1" x14ac:dyDescent="0.25">
      <c r="C10982" s="189"/>
      <c r="D10982" s="189"/>
      <c r="E10982" s="189"/>
      <c r="F10982" s="189"/>
    </row>
    <row r="10983" spans="3:6" s="66" customFormat="1" x14ac:dyDescent="0.25">
      <c r="C10983" s="189"/>
      <c r="D10983" s="189"/>
      <c r="E10983" s="189"/>
      <c r="F10983" s="189"/>
    </row>
    <row r="10984" spans="3:6" s="66" customFormat="1" x14ac:dyDescent="0.25">
      <c r="C10984" s="189"/>
      <c r="D10984" s="189"/>
      <c r="E10984" s="189"/>
      <c r="F10984" s="189"/>
    </row>
    <row r="10985" spans="3:6" s="66" customFormat="1" x14ac:dyDescent="0.25">
      <c r="C10985" s="189"/>
      <c r="D10985" s="189"/>
      <c r="E10985" s="189"/>
      <c r="F10985" s="189"/>
    </row>
    <row r="10986" spans="3:6" s="66" customFormat="1" x14ac:dyDescent="0.25">
      <c r="C10986" s="189"/>
      <c r="D10986" s="189"/>
      <c r="E10986" s="189"/>
      <c r="F10986" s="189"/>
    </row>
    <row r="10987" spans="3:6" s="66" customFormat="1" x14ac:dyDescent="0.25">
      <c r="C10987" s="189"/>
      <c r="D10987" s="189"/>
      <c r="E10987" s="189"/>
      <c r="F10987" s="189"/>
    </row>
    <row r="10988" spans="3:6" s="66" customFormat="1" x14ac:dyDescent="0.25">
      <c r="C10988" s="189"/>
      <c r="D10988" s="189"/>
      <c r="E10988" s="189"/>
      <c r="F10988" s="189"/>
    </row>
    <row r="10989" spans="3:6" s="66" customFormat="1" x14ac:dyDescent="0.25">
      <c r="C10989" s="189"/>
      <c r="D10989" s="189"/>
      <c r="E10989" s="189"/>
      <c r="F10989" s="189"/>
    </row>
    <row r="10990" spans="3:6" s="66" customFormat="1" x14ac:dyDescent="0.25">
      <c r="C10990" s="189"/>
      <c r="D10990" s="189"/>
      <c r="E10990" s="189"/>
      <c r="F10990" s="189"/>
    </row>
    <row r="10991" spans="3:6" s="66" customFormat="1" x14ac:dyDescent="0.25">
      <c r="C10991" s="189"/>
      <c r="D10991" s="189"/>
      <c r="E10991" s="189"/>
      <c r="F10991" s="189"/>
    </row>
    <row r="10992" spans="3:6" s="66" customFormat="1" x14ac:dyDescent="0.25">
      <c r="C10992" s="189"/>
      <c r="D10992" s="189"/>
      <c r="E10992" s="189"/>
      <c r="F10992" s="189"/>
    </row>
    <row r="10993" spans="3:6" s="66" customFormat="1" x14ac:dyDescent="0.25">
      <c r="C10993" s="189"/>
      <c r="D10993" s="189"/>
      <c r="E10993" s="189"/>
      <c r="F10993" s="189"/>
    </row>
    <row r="10994" spans="3:6" s="66" customFormat="1" x14ac:dyDescent="0.25">
      <c r="C10994" s="189"/>
      <c r="D10994" s="189"/>
      <c r="E10994" s="189"/>
      <c r="F10994" s="189"/>
    </row>
    <row r="10995" spans="3:6" s="66" customFormat="1" x14ac:dyDescent="0.25">
      <c r="C10995" s="189"/>
      <c r="D10995" s="189"/>
      <c r="E10995" s="189"/>
      <c r="F10995" s="189"/>
    </row>
    <row r="10996" spans="3:6" s="66" customFormat="1" x14ac:dyDescent="0.25">
      <c r="C10996" s="189"/>
      <c r="D10996" s="189"/>
      <c r="E10996" s="189"/>
      <c r="F10996" s="189"/>
    </row>
    <row r="10997" spans="3:6" s="66" customFormat="1" x14ac:dyDescent="0.25">
      <c r="C10997" s="189"/>
      <c r="D10997" s="189"/>
      <c r="E10997" s="189"/>
      <c r="F10997" s="189"/>
    </row>
    <row r="10998" spans="3:6" s="66" customFormat="1" x14ac:dyDescent="0.25">
      <c r="C10998" s="189"/>
      <c r="D10998" s="189"/>
      <c r="E10998" s="189"/>
      <c r="F10998" s="189"/>
    </row>
    <row r="10999" spans="3:6" s="66" customFormat="1" x14ac:dyDescent="0.25">
      <c r="C10999" s="189"/>
      <c r="D10999" s="189"/>
      <c r="E10999" s="189"/>
      <c r="F10999" s="189"/>
    </row>
    <row r="11000" spans="3:6" s="66" customFormat="1" x14ac:dyDescent="0.25">
      <c r="C11000" s="189"/>
      <c r="D11000" s="189"/>
      <c r="E11000" s="189"/>
      <c r="F11000" s="189"/>
    </row>
    <row r="11001" spans="3:6" s="66" customFormat="1" x14ac:dyDescent="0.25">
      <c r="C11001" s="189"/>
      <c r="D11001" s="189"/>
      <c r="E11001" s="189"/>
      <c r="F11001" s="189"/>
    </row>
    <row r="11002" spans="3:6" s="66" customFormat="1" x14ac:dyDescent="0.25">
      <c r="C11002" s="189"/>
      <c r="D11002" s="189"/>
      <c r="E11002" s="189"/>
      <c r="F11002" s="189"/>
    </row>
    <row r="11003" spans="3:6" s="66" customFormat="1" x14ac:dyDescent="0.25">
      <c r="C11003" s="189"/>
      <c r="D11003" s="189"/>
      <c r="E11003" s="189"/>
      <c r="F11003" s="189"/>
    </row>
    <row r="11004" spans="3:6" s="66" customFormat="1" x14ac:dyDescent="0.25">
      <c r="C11004" s="189"/>
      <c r="D11004" s="189"/>
      <c r="E11004" s="189"/>
      <c r="F11004" s="189"/>
    </row>
    <row r="11005" spans="3:6" s="66" customFormat="1" x14ac:dyDescent="0.25">
      <c r="C11005" s="189"/>
      <c r="D11005" s="189"/>
      <c r="E11005" s="189"/>
      <c r="F11005" s="189"/>
    </row>
    <row r="11006" spans="3:6" s="66" customFormat="1" x14ac:dyDescent="0.25">
      <c r="C11006" s="189"/>
      <c r="D11006" s="189"/>
      <c r="E11006" s="189"/>
      <c r="F11006" s="189"/>
    </row>
    <row r="11007" spans="3:6" s="66" customFormat="1" x14ac:dyDescent="0.25">
      <c r="C11007" s="189"/>
      <c r="D11007" s="189"/>
      <c r="E11007" s="189"/>
      <c r="F11007" s="189"/>
    </row>
    <row r="11008" spans="3:6" s="66" customFormat="1" x14ac:dyDescent="0.25">
      <c r="C11008" s="189"/>
      <c r="D11008" s="189"/>
      <c r="E11008" s="189"/>
      <c r="F11008" s="189"/>
    </row>
    <row r="11009" spans="3:6" s="66" customFormat="1" x14ac:dyDescent="0.25">
      <c r="C11009" s="189"/>
      <c r="D11009" s="189"/>
      <c r="E11009" s="189"/>
      <c r="F11009" s="189"/>
    </row>
    <row r="11010" spans="3:6" s="66" customFormat="1" x14ac:dyDescent="0.25">
      <c r="C11010" s="189"/>
      <c r="D11010" s="189"/>
      <c r="E11010" s="189"/>
      <c r="F11010" s="189"/>
    </row>
    <row r="11011" spans="3:6" s="66" customFormat="1" x14ac:dyDescent="0.25">
      <c r="C11011" s="189"/>
      <c r="D11011" s="189"/>
      <c r="E11011" s="189"/>
      <c r="F11011" s="189"/>
    </row>
    <row r="11012" spans="3:6" s="66" customFormat="1" x14ac:dyDescent="0.25">
      <c r="C11012" s="189"/>
      <c r="D11012" s="189"/>
      <c r="E11012" s="189"/>
      <c r="F11012" s="189"/>
    </row>
    <row r="11013" spans="3:6" s="66" customFormat="1" x14ac:dyDescent="0.25">
      <c r="C11013" s="189"/>
      <c r="D11013" s="189"/>
      <c r="E11013" s="189"/>
      <c r="F11013" s="189"/>
    </row>
    <row r="11014" spans="3:6" s="66" customFormat="1" x14ac:dyDescent="0.25">
      <c r="C11014" s="189"/>
      <c r="D11014" s="189"/>
      <c r="E11014" s="189"/>
      <c r="F11014" s="189"/>
    </row>
    <row r="11015" spans="3:6" s="66" customFormat="1" x14ac:dyDescent="0.25">
      <c r="C11015" s="189"/>
      <c r="D11015" s="189"/>
      <c r="E11015" s="189"/>
      <c r="F11015" s="189"/>
    </row>
    <row r="11016" spans="3:6" s="66" customFormat="1" x14ac:dyDescent="0.25">
      <c r="C11016" s="189"/>
      <c r="D11016" s="189"/>
      <c r="E11016" s="189"/>
      <c r="F11016" s="189"/>
    </row>
    <row r="11017" spans="3:6" s="66" customFormat="1" x14ac:dyDescent="0.25">
      <c r="C11017" s="189"/>
      <c r="D11017" s="189"/>
      <c r="E11017" s="189"/>
      <c r="F11017" s="189"/>
    </row>
    <row r="11018" spans="3:6" s="66" customFormat="1" x14ac:dyDescent="0.25">
      <c r="C11018" s="189"/>
      <c r="D11018" s="189"/>
      <c r="E11018" s="189"/>
      <c r="F11018" s="189"/>
    </row>
    <row r="11019" spans="3:6" s="66" customFormat="1" x14ac:dyDescent="0.25">
      <c r="C11019" s="189"/>
      <c r="D11019" s="189"/>
      <c r="E11019" s="189"/>
      <c r="F11019" s="189"/>
    </row>
    <row r="11020" spans="3:6" s="66" customFormat="1" x14ac:dyDescent="0.25">
      <c r="C11020" s="189"/>
      <c r="D11020" s="189"/>
      <c r="E11020" s="189"/>
      <c r="F11020" s="189"/>
    </row>
    <row r="11021" spans="3:6" s="66" customFormat="1" x14ac:dyDescent="0.25">
      <c r="C11021" s="189"/>
      <c r="D11021" s="189"/>
      <c r="E11021" s="189"/>
      <c r="F11021" s="189"/>
    </row>
    <row r="11022" spans="3:6" s="66" customFormat="1" x14ac:dyDescent="0.25">
      <c r="C11022" s="189"/>
      <c r="D11022" s="189"/>
      <c r="E11022" s="189"/>
      <c r="F11022" s="189"/>
    </row>
    <row r="11023" spans="3:6" s="66" customFormat="1" x14ac:dyDescent="0.25">
      <c r="C11023" s="189"/>
      <c r="D11023" s="189"/>
      <c r="E11023" s="189"/>
      <c r="F11023" s="189"/>
    </row>
    <row r="11024" spans="3:6" s="66" customFormat="1" x14ac:dyDescent="0.25">
      <c r="C11024" s="189"/>
      <c r="D11024" s="189"/>
      <c r="E11024" s="189"/>
      <c r="F11024" s="189"/>
    </row>
    <row r="11025" spans="3:6" s="66" customFormat="1" x14ac:dyDescent="0.25">
      <c r="C11025" s="189"/>
      <c r="D11025" s="189"/>
      <c r="E11025" s="189"/>
      <c r="F11025" s="189"/>
    </row>
    <row r="11026" spans="3:6" s="66" customFormat="1" x14ac:dyDescent="0.25">
      <c r="C11026" s="189"/>
      <c r="D11026" s="189"/>
      <c r="E11026" s="189"/>
      <c r="F11026" s="189"/>
    </row>
    <row r="11027" spans="3:6" s="66" customFormat="1" x14ac:dyDescent="0.25">
      <c r="C11027" s="189"/>
      <c r="D11027" s="189"/>
      <c r="E11027" s="189"/>
      <c r="F11027" s="189"/>
    </row>
    <row r="11028" spans="3:6" s="66" customFormat="1" x14ac:dyDescent="0.25">
      <c r="C11028" s="189"/>
      <c r="D11028" s="189"/>
      <c r="E11028" s="189"/>
      <c r="F11028" s="189"/>
    </row>
    <row r="11029" spans="3:6" s="66" customFormat="1" x14ac:dyDescent="0.25">
      <c r="C11029" s="189"/>
      <c r="D11029" s="189"/>
      <c r="E11029" s="189"/>
      <c r="F11029" s="189"/>
    </row>
    <row r="11030" spans="3:6" s="66" customFormat="1" x14ac:dyDescent="0.25">
      <c r="C11030" s="189"/>
      <c r="D11030" s="189"/>
      <c r="E11030" s="189"/>
      <c r="F11030" s="189"/>
    </row>
    <row r="11031" spans="3:6" s="66" customFormat="1" x14ac:dyDescent="0.25">
      <c r="C11031" s="189"/>
      <c r="D11031" s="189"/>
      <c r="E11031" s="189"/>
      <c r="F11031" s="189"/>
    </row>
    <row r="11032" spans="3:6" s="66" customFormat="1" x14ac:dyDescent="0.25">
      <c r="C11032" s="189"/>
      <c r="D11032" s="189"/>
      <c r="E11032" s="189"/>
      <c r="F11032" s="189"/>
    </row>
    <row r="11033" spans="3:6" s="66" customFormat="1" x14ac:dyDescent="0.25">
      <c r="C11033" s="189"/>
      <c r="D11033" s="189"/>
      <c r="E11033" s="189"/>
      <c r="F11033" s="189"/>
    </row>
    <row r="11034" spans="3:6" s="66" customFormat="1" x14ac:dyDescent="0.25">
      <c r="C11034" s="189"/>
      <c r="D11034" s="189"/>
      <c r="E11034" s="189"/>
      <c r="F11034" s="189"/>
    </row>
    <row r="11035" spans="3:6" s="66" customFormat="1" x14ac:dyDescent="0.25">
      <c r="C11035" s="189"/>
      <c r="D11035" s="189"/>
      <c r="E11035" s="189"/>
      <c r="F11035" s="189"/>
    </row>
    <row r="11036" spans="3:6" s="66" customFormat="1" x14ac:dyDescent="0.25">
      <c r="C11036" s="189"/>
      <c r="D11036" s="189"/>
      <c r="E11036" s="189"/>
      <c r="F11036" s="189"/>
    </row>
    <row r="11037" spans="3:6" s="66" customFormat="1" x14ac:dyDescent="0.25">
      <c r="C11037" s="189"/>
      <c r="D11037" s="189"/>
      <c r="E11037" s="189"/>
      <c r="F11037" s="189"/>
    </row>
    <row r="11038" spans="3:6" s="66" customFormat="1" x14ac:dyDescent="0.25">
      <c r="C11038" s="189"/>
      <c r="D11038" s="189"/>
      <c r="E11038" s="189"/>
      <c r="F11038" s="189"/>
    </row>
    <row r="11039" spans="3:6" s="66" customFormat="1" x14ac:dyDescent="0.25">
      <c r="C11039" s="189"/>
      <c r="D11039" s="189"/>
      <c r="E11039" s="189"/>
      <c r="F11039" s="189"/>
    </row>
    <row r="11040" spans="3:6" s="66" customFormat="1" x14ac:dyDescent="0.25">
      <c r="C11040" s="189"/>
      <c r="D11040" s="189"/>
      <c r="E11040" s="189"/>
      <c r="F11040" s="189"/>
    </row>
    <row r="11041" spans="3:6" s="66" customFormat="1" x14ac:dyDescent="0.25">
      <c r="C11041" s="189"/>
      <c r="D11041" s="189"/>
      <c r="E11041" s="189"/>
      <c r="F11041" s="189"/>
    </row>
    <row r="11042" spans="3:6" s="66" customFormat="1" x14ac:dyDescent="0.25">
      <c r="C11042" s="189"/>
      <c r="D11042" s="189"/>
      <c r="E11042" s="189"/>
      <c r="F11042" s="189"/>
    </row>
    <row r="11043" spans="3:6" s="66" customFormat="1" x14ac:dyDescent="0.25">
      <c r="C11043" s="189"/>
      <c r="D11043" s="189"/>
      <c r="E11043" s="189"/>
      <c r="F11043" s="189"/>
    </row>
    <row r="11044" spans="3:6" s="66" customFormat="1" x14ac:dyDescent="0.25">
      <c r="C11044" s="189"/>
      <c r="D11044" s="189"/>
      <c r="E11044" s="189"/>
      <c r="F11044" s="189"/>
    </row>
    <row r="11045" spans="3:6" s="66" customFormat="1" x14ac:dyDescent="0.25">
      <c r="C11045" s="189"/>
      <c r="D11045" s="189"/>
      <c r="E11045" s="189"/>
      <c r="F11045" s="189"/>
    </row>
    <row r="11046" spans="3:6" s="66" customFormat="1" x14ac:dyDescent="0.25">
      <c r="C11046" s="189"/>
      <c r="D11046" s="189"/>
      <c r="E11046" s="189"/>
      <c r="F11046" s="189"/>
    </row>
    <row r="11047" spans="3:6" s="66" customFormat="1" x14ac:dyDescent="0.25">
      <c r="C11047" s="189"/>
      <c r="D11047" s="189"/>
      <c r="E11047" s="189"/>
      <c r="F11047" s="189"/>
    </row>
    <row r="11048" spans="3:6" s="66" customFormat="1" x14ac:dyDescent="0.25">
      <c r="C11048" s="189"/>
      <c r="D11048" s="189"/>
      <c r="E11048" s="189"/>
      <c r="F11048" s="189"/>
    </row>
    <row r="11049" spans="3:6" s="66" customFormat="1" x14ac:dyDescent="0.25">
      <c r="C11049" s="189"/>
      <c r="D11049" s="189"/>
      <c r="E11049" s="189"/>
      <c r="F11049" s="189"/>
    </row>
    <row r="11050" spans="3:6" s="66" customFormat="1" x14ac:dyDescent="0.25">
      <c r="C11050" s="189"/>
      <c r="D11050" s="189"/>
      <c r="E11050" s="189"/>
      <c r="F11050" s="189"/>
    </row>
    <row r="11051" spans="3:6" s="66" customFormat="1" x14ac:dyDescent="0.25">
      <c r="C11051" s="189"/>
      <c r="D11051" s="189"/>
      <c r="E11051" s="189"/>
      <c r="F11051" s="189"/>
    </row>
    <row r="11052" spans="3:6" s="66" customFormat="1" x14ac:dyDescent="0.25">
      <c r="C11052" s="189"/>
      <c r="D11052" s="189"/>
      <c r="E11052" s="189"/>
      <c r="F11052" s="189"/>
    </row>
    <row r="11053" spans="3:6" s="66" customFormat="1" x14ac:dyDescent="0.25">
      <c r="C11053" s="189"/>
      <c r="D11053" s="189"/>
      <c r="E11053" s="189"/>
      <c r="F11053" s="189"/>
    </row>
    <row r="11054" spans="3:6" s="66" customFormat="1" x14ac:dyDescent="0.25">
      <c r="C11054" s="189"/>
      <c r="D11054" s="189"/>
      <c r="E11054" s="189"/>
      <c r="F11054" s="189"/>
    </row>
    <row r="11055" spans="3:6" s="66" customFormat="1" x14ac:dyDescent="0.25">
      <c r="C11055" s="189"/>
      <c r="D11055" s="189"/>
      <c r="E11055" s="189"/>
      <c r="F11055" s="189"/>
    </row>
    <row r="11056" spans="3:6" s="66" customFormat="1" x14ac:dyDescent="0.25">
      <c r="C11056" s="189"/>
      <c r="D11056" s="189"/>
      <c r="E11056" s="189"/>
      <c r="F11056" s="189"/>
    </row>
    <row r="11057" spans="3:6" s="66" customFormat="1" x14ac:dyDescent="0.25">
      <c r="C11057" s="189"/>
      <c r="D11057" s="189"/>
      <c r="E11057" s="189"/>
      <c r="F11057" s="189"/>
    </row>
    <row r="11058" spans="3:6" s="66" customFormat="1" x14ac:dyDescent="0.25">
      <c r="C11058" s="189"/>
      <c r="D11058" s="189"/>
      <c r="E11058" s="189"/>
      <c r="F11058" s="189"/>
    </row>
    <row r="11059" spans="3:6" s="66" customFormat="1" x14ac:dyDescent="0.25">
      <c r="C11059" s="189"/>
      <c r="D11059" s="189"/>
      <c r="E11059" s="189"/>
      <c r="F11059" s="189"/>
    </row>
    <row r="11060" spans="3:6" s="66" customFormat="1" x14ac:dyDescent="0.25">
      <c r="C11060" s="189"/>
      <c r="D11060" s="189"/>
      <c r="E11060" s="189"/>
      <c r="F11060" s="189"/>
    </row>
    <row r="11061" spans="3:6" s="66" customFormat="1" x14ac:dyDescent="0.25">
      <c r="C11061" s="189"/>
      <c r="D11061" s="189"/>
      <c r="E11061" s="189"/>
      <c r="F11061" s="189"/>
    </row>
    <row r="11062" spans="3:6" s="66" customFormat="1" x14ac:dyDescent="0.25">
      <c r="C11062" s="189"/>
      <c r="D11062" s="189"/>
      <c r="E11062" s="189"/>
      <c r="F11062" s="189"/>
    </row>
    <row r="11063" spans="3:6" s="66" customFormat="1" x14ac:dyDescent="0.25">
      <c r="C11063" s="189"/>
      <c r="D11063" s="189"/>
      <c r="E11063" s="189"/>
      <c r="F11063" s="189"/>
    </row>
    <row r="11064" spans="3:6" s="66" customFormat="1" x14ac:dyDescent="0.25">
      <c r="C11064" s="189"/>
      <c r="D11064" s="189"/>
      <c r="E11064" s="189"/>
      <c r="F11064" s="189"/>
    </row>
    <row r="11065" spans="3:6" s="66" customFormat="1" x14ac:dyDescent="0.25">
      <c r="C11065" s="189"/>
      <c r="D11065" s="189"/>
      <c r="E11065" s="189"/>
      <c r="F11065" s="189"/>
    </row>
    <row r="11066" spans="3:6" s="66" customFormat="1" x14ac:dyDescent="0.25">
      <c r="C11066" s="189"/>
      <c r="D11066" s="189"/>
      <c r="E11066" s="189"/>
      <c r="F11066" s="189"/>
    </row>
    <row r="11067" spans="3:6" s="66" customFormat="1" x14ac:dyDescent="0.25">
      <c r="C11067" s="189"/>
      <c r="D11067" s="189"/>
      <c r="E11067" s="189"/>
      <c r="F11067" s="189"/>
    </row>
    <row r="11068" spans="3:6" s="66" customFormat="1" x14ac:dyDescent="0.25">
      <c r="C11068" s="189"/>
      <c r="D11068" s="189"/>
      <c r="E11068" s="189"/>
      <c r="F11068" s="189"/>
    </row>
    <row r="11069" spans="3:6" s="66" customFormat="1" x14ac:dyDescent="0.25">
      <c r="C11069" s="189"/>
      <c r="D11069" s="189"/>
      <c r="E11069" s="189"/>
      <c r="F11069" s="189"/>
    </row>
    <row r="11070" spans="3:6" s="66" customFormat="1" x14ac:dyDescent="0.25">
      <c r="C11070" s="189"/>
      <c r="D11070" s="189"/>
      <c r="E11070" s="189"/>
      <c r="F11070" s="189"/>
    </row>
    <row r="11071" spans="3:6" s="66" customFormat="1" x14ac:dyDescent="0.25">
      <c r="C11071" s="189"/>
      <c r="D11071" s="189"/>
      <c r="E11071" s="189"/>
      <c r="F11071" s="189"/>
    </row>
    <row r="11072" spans="3:6" s="66" customFormat="1" x14ac:dyDescent="0.25">
      <c r="C11072" s="189"/>
      <c r="D11072" s="189"/>
      <c r="E11072" s="189"/>
      <c r="F11072" s="189"/>
    </row>
    <row r="11073" spans="3:6" s="66" customFormat="1" x14ac:dyDescent="0.25">
      <c r="C11073" s="189"/>
      <c r="D11073" s="189"/>
      <c r="E11073" s="189"/>
      <c r="F11073" s="189"/>
    </row>
    <row r="11074" spans="3:6" s="66" customFormat="1" x14ac:dyDescent="0.25">
      <c r="C11074" s="189"/>
      <c r="D11074" s="189"/>
      <c r="E11074" s="189"/>
      <c r="F11074" s="189"/>
    </row>
    <row r="11075" spans="3:6" s="66" customFormat="1" x14ac:dyDescent="0.25">
      <c r="C11075" s="189"/>
      <c r="D11075" s="189"/>
      <c r="E11075" s="189"/>
      <c r="F11075" s="189"/>
    </row>
    <row r="11076" spans="3:6" s="66" customFormat="1" x14ac:dyDescent="0.25">
      <c r="C11076" s="189"/>
      <c r="D11076" s="189"/>
      <c r="E11076" s="189"/>
      <c r="F11076" s="189"/>
    </row>
    <row r="11077" spans="3:6" s="66" customFormat="1" x14ac:dyDescent="0.25">
      <c r="C11077" s="189"/>
      <c r="D11077" s="189"/>
      <c r="E11077" s="189"/>
      <c r="F11077" s="189"/>
    </row>
    <row r="11078" spans="3:6" s="66" customFormat="1" x14ac:dyDescent="0.25">
      <c r="C11078" s="189"/>
      <c r="D11078" s="189"/>
      <c r="E11078" s="189"/>
      <c r="F11078" s="189"/>
    </row>
    <row r="11079" spans="3:6" s="66" customFormat="1" x14ac:dyDescent="0.25">
      <c r="C11079" s="189"/>
      <c r="D11079" s="189"/>
      <c r="E11079" s="189"/>
      <c r="F11079" s="189"/>
    </row>
    <row r="11080" spans="3:6" s="66" customFormat="1" x14ac:dyDescent="0.25">
      <c r="C11080" s="189"/>
      <c r="D11080" s="189"/>
      <c r="E11080" s="189"/>
      <c r="F11080" s="189"/>
    </row>
    <row r="11081" spans="3:6" s="66" customFormat="1" x14ac:dyDescent="0.25">
      <c r="C11081" s="189"/>
      <c r="D11081" s="189"/>
      <c r="E11081" s="189"/>
      <c r="F11081" s="189"/>
    </row>
    <row r="11082" spans="3:6" s="66" customFormat="1" x14ac:dyDescent="0.25">
      <c r="C11082" s="189"/>
      <c r="D11082" s="189"/>
      <c r="E11082" s="189"/>
      <c r="F11082" s="189"/>
    </row>
    <row r="11083" spans="3:6" s="66" customFormat="1" x14ac:dyDescent="0.25">
      <c r="C11083" s="189"/>
      <c r="D11083" s="189"/>
      <c r="E11083" s="189"/>
      <c r="F11083" s="189"/>
    </row>
    <row r="11084" spans="3:6" s="66" customFormat="1" x14ac:dyDescent="0.25">
      <c r="C11084" s="189"/>
      <c r="D11084" s="189"/>
      <c r="E11084" s="189"/>
      <c r="F11084" s="189"/>
    </row>
    <row r="11085" spans="3:6" s="66" customFormat="1" x14ac:dyDescent="0.25">
      <c r="C11085" s="189"/>
      <c r="D11085" s="189"/>
      <c r="E11085" s="189"/>
      <c r="F11085" s="189"/>
    </row>
    <row r="11086" spans="3:6" s="66" customFormat="1" x14ac:dyDescent="0.25">
      <c r="C11086" s="189"/>
      <c r="D11086" s="189"/>
      <c r="E11086" s="189"/>
      <c r="F11086" s="189"/>
    </row>
    <row r="11087" spans="3:6" s="66" customFormat="1" x14ac:dyDescent="0.25">
      <c r="C11087" s="189"/>
      <c r="D11087" s="189"/>
      <c r="E11087" s="189"/>
      <c r="F11087" s="189"/>
    </row>
    <row r="11088" spans="3:6" s="66" customFormat="1" x14ac:dyDescent="0.25">
      <c r="C11088" s="189"/>
      <c r="D11088" s="189"/>
      <c r="E11088" s="189"/>
      <c r="F11088" s="189"/>
    </row>
    <row r="11089" spans="3:6" s="66" customFormat="1" x14ac:dyDescent="0.25">
      <c r="C11089" s="189"/>
      <c r="D11089" s="189"/>
      <c r="E11089" s="189"/>
      <c r="F11089" s="189"/>
    </row>
    <row r="11090" spans="3:6" s="66" customFormat="1" x14ac:dyDescent="0.25">
      <c r="C11090" s="189"/>
      <c r="D11090" s="189"/>
      <c r="E11090" s="189"/>
      <c r="F11090" s="189"/>
    </row>
    <row r="11091" spans="3:6" s="66" customFormat="1" x14ac:dyDescent="0.25">
      <c r="C11091" s="189"/>
      <c r="D11091" s="189"/>
      <c r="E11091" s="189"/>
      <c r="F11091" s="189"/>
    </row>
    <row r="11092" spans="3:6" s="66" customFormat="1" x14ac:dyDescent="0.25">
      <c r="C11092" s="189"/>
      <c r="D11092" s="189"/>
      <c r="E11092" s="189"/>
      <c r="F11092" s="189"/>
    </row>
    <row r="11093" spans="3:6" s="66" customFormat="1" x14ac:dyDescent="0.25">
      <c r="C11093" s="189"/>
      <c r="D11093" s="189"/>
      <c r="E11093" s="189"/>
      <c r="F11093" s="189"/>
    </row>
    <row r="11094" spans="3:6" s="66" customFormat="1" x14ac:dyDescent="0.25">
      <c r="C11094" s="189"/>
      <c r="D11094" s="189"/>
      <c r="E11094" s="189"/>
      <c r="F11094" s="189"/>
    </row>
    <row r="11095" spans="3:6" s="66" customFormat="1" x14ac:dyDescent="0.25">
      <c r="C11095" s="189"/>
      <c r="D11095" s="189"/>
      <c r="E11095" s="189"/>
      <c r="F11095" s="189"/>
    </row>
    <row r="11096" spans="3:6" s="66" customFormat="1" x14ac:dyDescent="0.25">
      <c r="C11096" s="189"/>
      <c r="D11096" s="189"/>
      <c r="E11096" s="189"/>
      <c r="F11096" s="189"/>
    </row>
    <row r="11097" spans="3:6" s="66" customFormat="1" x14ac:dyDescent="0.25">
      <c r="C11097" s="189"/>
      <c r="D11097" s="189"/>
      <c r="E11097" s="189"/>
      <c r="F11097" s="189"/>
    </row>
    <row r="11098" spans="3:6" s="66" customFormat="1" x14ac:dyDescent="0.25">
      <c r="C11098" s="189"/>
      <c r="D11098" s="189"/>
      <c r="E11098" s="189"/>
      <c r="F11098" s="189"/>
    </row>
    <row r="11099" spans="3:6" s="66" customFormat="1" x14ac:dyDescent="0.25">
      <c r="C11099" s="189"/>
      <c r="D11099" s="189"/>
      <c r="E11099" s="189"/>
      <c r="F11099" s="189"/>
    </row>
    <row r="11100" spans="3:6" s="66" customFormat="1" x14ac:dyDescent="0.25">
      <c r="C11100" s="189"/>
      <c r="D11100" s="189"/>
      <c r="E11100" s="189"/>
      <c r="F11100" s="189"/>
    </row>
    <row r="11101" spans="3:6" s="66" customFormat="1" x14ac:dyDescent="0.25">
      <c r="C11101" s="189"/>
      <c r="D11101" s="189"/>
      <c r="E11101" s="189"/>
      <c r="F11101" s="189"/>
    </row>
    <row r="11102" spans="3:6" s="66" customFormat="1" x14ac:dyDescent="0.25">
      <c r="C11102" s="189"/>
      <c r="D11102" s="189"/>
      <c r="E11102" s="189"/>
      <c r="F11102" s="189"/>
    </row>
    <row r="11103" spans="3:6" s="66" customFormat="1" x14ac:dyDescent="0.25">
      <c r="C11103" s="189"/>
      <c r="D11103" s="189"/>
      <c r="E11103" s="189"/>
      <c r="F11103" s="189"/>
    </row>
    <row r="11104" spans="3:6" s="66" customFormat="1" x14ac:dyDescent="0.25">
      <c r="C11104" s="189"/>
      <c r="D11104" s="189"/>
      <c r="E11104" s="189"/>
      <c r="F11104" s="189"/>
    </row>
    <row r="11105" spans="3:6" s="66" customFormat="1" x14ac:dyDescent="0.25">
      <c r="C11105" s="189"/>
      <c r="D11105" s="189"/>
      <c r="E11105" s="189"/>
      <c r="F11105" s="189"/>
    </row>
    <row r="11106" spans="3:6" s="66" customFormat="1" x14ac:dyDescent="0.25">
      <c r="C11106" s="189"/>
      <c r="D11106" s="189"/>
      <c r="E11106" s="189"/>
      <c r="F11106" s="189"/>
    </row>
    <row r="11107" spans="3:6" s="66" customFormat="1" x14ac:dyDescent="0.25">
      <c r="C11107" s="189"/>
      <c r="D11107" s="189"/>
      <c r="E11107" s="189"/>
      <c r="F11107" s="189"/>
    </row>
    <row r="11108" spans="3:6" s="66" customFormat="1" x14ac:dyDescent="0.25">
      <c r="C11108" s="189"/>
      <c r="D11108" s="189"/>
      <c r="E11108" s="189"/>
      <c r="F11108" s="189"/>
    </row>
    <row r="11109" spans="3:6" s="66" customFormat="1" x14ac:dyDescent="0.25">
      <c r="C11109" s="189"/>
      <c r="D11109" s="189"/>
      <c r="E11109" s="189"/>
      <c r="F11109" s="189"/>
    </row>
    <row r="11110" spans="3:6" s="66" customFormat="1" x14ac:dyDescent="0.25">
      <c r="C11110" s="189"/>
      <c r="D11110" s="189"/>
      <c r="E11110" s="189"/>
      <c r="F11110" s="189"/>
    </row>
    <row r="11111" spans="3:6" s="66" customFormat="1" x14ac:dyDescent="0.25">
      <c r="C11111" s="189"/>
      <c r="D11111" s="189"/>
      <c r="E11111" s="189"/>
      <c r="F11111" s="189"/>
    </row>
    <row r="11112" spans="3:6" s="66" customFormat="1" x14ac:dyDescent="0.25">
      <c r="C11112" s="189"/>
      <c r="D11112" s="189"/>
      <c r="E11112" s="189"/>
      <c r="F11112" s="189"/>
    </row>
    <row r="11113" spans="3:6" s="66" customFormat="1" x14ac:dyDescent="0.25">
      <c r="C11113" s="189"/>
      <c r="D11113" s="189"/>
      <c r="E11113" s="189"/>
      <c r="F11113" s="189"/>
    </row>
    <row r="11114" spans="3:6" s="66" customFormat="1" x14ac:dyDescent="0.25">
      <c r="C11114" s="189"/>
      <c r="D11114" s="189"/>
      <c r="E11114" s="189"/>
      <c r="F11114" s="189"/>
    </row>
    <row r="11115" spans="3:6" s="66" customFormat="1" x14ac:dyDescent="0.25">
      <c r="C11115" s="189"/>
      <c r="D11115" s="189"/>
      <c r="E11115" s="189"/>
      <c r="F11115" s="189"/>
    </row>
    <row r="11116" spans="3:6" s="66" customFormat="1" x14ac:dyDescent="0.25">
      <c r="C11116" s="189"/>
      <c r="D11116" s="189"/>
      <c r="E11116" s="189"/>
      <c r="F11116" s="189"/>
    </row>
    <row r="11117" spans="3:6" s="66" customFormat="1" x14ac:dyDescent="0.25">
      <c r="C11117" s="189"/>
      <c r="D11117" s="189"/>
      <c r="E11117" s="189"/>
      <c r="F11117" s="189"/>
    </row>
    <row r="11118" spans="3:6" s="66" customFormat="1" x14ac:dyDescent="0.25">
      <c r="C11118" s="189"/>
      <c r="D11118" s="189"/>
      <c r="E11118" s="189"/>
      <c r="F11118" s="189"/>
    </row>
    <row r="11119" spans="3:6" s="66" customFormat="1" x14ac:dyDescent="0.25">
      <c r="C11119" s="189"/>
      <c r="D11119" s="189"/>
      <c r="E11119" s="189"/>
      <c r="F11119" s="189"/>
    </row>
    <row r="11120" spans="3:6" s="66" customFormat="1" x14ac:dyDescent="0.25">
      <c r="C11120" s="189"/>
      <c r="D11120" s="189"/>
      <c r="E11120" s="189"/>
      <c r="F11120" s="189"/>
    </row>
    <row r="11121" spans="3:6" s="66" customFormat="1" x14ac:dyDescent="0.25">
      <c r="C11121" s="189"/>
      <c r="D11121" s="189"/>
      <c r="E11121" s="189"/>
      <c r="F11121" s="189"/>
    </row>
    <row r="11122" spans="3:6" s="66" customFormat="1" x14ac:dyDescent="0.25">
      <c r="C11122" s="189"/>
      <c r="D11122" s="189"/>
      <c r="E11122" s="189"/>
      <c r="F11122" s="189"/>
    </row>
    <row r="11123" spans="3:6" s="66" customFormat="1" x14ac:dyDescent="0.25">
      <c r="C11123" s="189"/>
      <c r="D11123" s="189"/>
      <c r="E11123" s="189"/>
      <c r="F11123" s="189"/>
    </row>
    <row r="11124" spans="3:6" s="66" customFormat="1" x14ac:dyDescent="0.25">
      <c r="C11124" s="189"/>
      <c r="D11124" s="189"/>
      <c r="E11124" s="189"/>
      <c r="F11124" s="189"/>
    </row>
    <row r="11125" spans="3:6" s="66" customFormat="1" x14ac:dyDescent="0.25">
      <c r="C11125" s="189"/>
      <c r="D11125" s="189"/>
      <c r="E11125" s="189"/>
      <c r="F11125" s="189"/>
    </row>
    <row r="11126" spans="3:6" s="66" customFormat="1" x14ac:dyDescent="0.25">
      <c r="C11126" s="189"/>
      <c r="D11126" s="189"/>
      <c r="E11126" s="189"/>
      <c r="F11126" s="189"/>
    </row>
    <row r="11127" spans="3:6" s="66" customFormat="1" x14ac:dyDescent="0.25">
      <c r="C11127" s="189"/>
      <c r="D11127" s="189"/>
      <c r="E11127" s="189"/>
      <c r="F11127" s="189"/>
    </row>
    <row r="11128" spans="3:6" s="66" customFormat="1" x14ac:dyDescent="0.25">
      <c r="C11128" s="189"/>
      <c r="D11128" s="189"/>
      <c r="E11128" s="189"/>
      <c r="F11128" s="189"/>
    </row>
    <row r="11129" spans="3:6" s="66" customFormat="1" x14ac:dyDescent="0.25">
      <c r="C11129" s="189"/>
      <c r="D11129" s="189"/>
      <c r="E11129" s="189"/>
      <c r="F11129" s="189"/>
    </row>
    <row r="11130" spans="3:6" s="66" customFormat="1" x14ac:dyDescent="0.25">
      <c r="C11130" s="189"/>
      <c r="D11130" s="189"/>
      <c r="E11130" s="189"/>
      <c r="F11130" s="189"/>
    </row>
    <row r="11131" spans="3:6" s="66" customFormat="1" x14ac:dyDescent="0.25">
      <c r="C11131" s="189"/>
      <c r="D11131" s="189"/>
      <c r="E11131" s="189"/>
      <c r="F11131" s="189"/>
    </row>
    <row r="11132" spans="3:6" s="66" customFormat="1" x14ac:dyDescent="0.25">
      <c r="C11132" s="189"/>
      <c r="D11132" s="189"/>
      <c r="E11132" s="189"/>
      <c r="F11132" s="189"/>
    </row>
    <row r="11133" spans="3:6" s="66" customFormat="1" x14ac:dyDescent="0.25">
      <c r="C11133" s="189"/>
      <c r="D11133" s="189"/>
      <c r="E11133" s="189"/>
      <c r="F11133" s="189"/>
    </row>
    <row r="11134" spans="3:6" s="66" customFormat="1" x14ac:dyDescent="0.25">
      <c r="C11134" s="189"/>
      <c r="D11134" s="189"/>
      <c r="E11134" s="189"/>
      <c r="F11134" s="189"/>
    </row>
    <row r="11135" spans="3:6" s="66" customFormat="1" x14ac:dyDescent="0.25">
      <c r="C11135" s="189"/>
      <c r="D11135" s="189"/>
      <c r="E11135" s="189"/>
      <c r="F11135" s="189"/>
    </row>
    <row r="11136" spans="3:6" s="66" customFormat="1" x14ac:dyDescent="0.25">
      <c r="C11136" s="189"/>
      <c r="D11136" s="189"/>
      <c r="E11136" s="189"/>
      <c r="F11136" s="189"/>
    </row>
    <row r="11137" spans="3:6" s="66" customFormat="1" x14ac:dyDescent="0.25">
      <c r="C11137" s="189"/>
      <c r="D11137" s="189"/>
      <c r="E11137" s="189"/>
      <c r="F11137" s="189"/>
    </row>
    <row r="11138" spans="3:6" s="66" customFormat="1" x14ac:dyDescent="0.25">
      <c r="C11138" s="189"/>
      <c r="D11138" s="189"/>
      <c r="E11138" s="189"/>
      <c r="F11138" s="189"/>
    </row>
    <row r="11139" spans="3:6" s="66" customFormat="1" x14ac:dyDescent="0.25">
      <c r="C11139" s="189"/>
      <c r="D11139" s="189"/>
      <c r="E11139" s="189"/>
      <c r="F11139" s="189"/>
    </row>
    <row r="11140" spans="3:6" s="66" customFormat="1" x14ac:dyDescent="0.25">
      <c r="C11140" s="189"/>
      <c r="D11140" s="189"/>
      <c r="E11140" s="189"/>
      <c r="F11140" s="189"/>
    </row>
    <row r="11141" spans="3:6" s="66" customFormat="1" x14ac:dyDescent="0.25">
      <c r="C11141" s="189"/>
      <c r="D11141" s="189"/>
      <c r="E11141" s="189"/>
      <c r="F11141" s="189"/>
    </row>
    <row r="11142" spans="3:6" s="66" customFormat="1" x14ac:dyDescent="0.25">
      <c r="C11142" s="189"/>
      <c r="D11142" s="189"/>
      <c r="E11142" s="189"/>
      <c r="F11142" s="189"/>
    </row>
    <row r="11143" spans="3:6" s="66" customFormat="1" x14ac:dyDescent="0.25">
      <c r="C11143" s="189"/>
      <c r="D11143" s="189"/>
      <c r="E11143" s="189"/>
      <c r="F11143" s="189"/>
    </row>
    <row r="11144" spans="3:6" s="66" customFormat="1" x14ac:dyDescent="0.25">
      <c r="C11144" s="189"/>
      <c r="D11144" s="189"/>
      <c r="E11144" s="189"/>
      <c r="F11144" s="189"/>
    </row>
    <row r="11145" spans="3:6" s="66" customFormat="1" x14ac:dyDescent="0.25">
      <c r="C11145" s="189"/>
      <c r="D11145" s="189"/>
      <c r="E11145" s="189"/>
      <c r="F11145" s="189"/>
    </row>
    <row r="11146" spans="3:6" s="66" customFormat="1" x14ac:dyDescent="0.25">
      <c r="C11146" s="189"/>
      <c r="D11146" s="189"/>
      <c r="E11146" s="189"/>
      <c r="F11146" s="189"/>
    </row>
    <row r="11147" spans="3:6" s="66" customFormat="1" x14ac:dyDescent="0.25">
      <c r="C11147" s="189"/>
      <c r="D11147" s="189"/>
      <c r="E11147" s="189"/>
      <c r="F11147" s="189"/>
    </row>
    <row r="11148" spans="3:6" s="66" customFormat="1" x14ac:dyDescent="0.25">
      <c r="C11148" s="189"/>
      <c r="D11148" s="189"/>
      <c r="E11148" s="189"/>
      <c r="F11148" s="189"/>
    </row>
    <row r="11149" spans="3:6" s="66" customFormat="1" x14ac:dyDescent="0.25">
      <c r="C11149" s="189"/>
      <c r="D11149" s="189"/>
      <c r="E11149" s="189"/>
      <c r="F11149" s="189"/>
    </row>
    <row r="11150" spans="3:6" s="66" customFormat="1" x14ac:dyDescent="0.25">
      <c r="C11150" s="189"/>
      <c r="D11150" s="189"/>
      <c r="E11150" s="189"/>
      <c r="F11150" s="189"/>
    </row>
    <row r="11151" spans="3:6" s="66" customFormat="1" x14ac:dyDescent="0.25">
      <c r="C11151" s="189"/>
      <c r="D11151" s="189"/>
      <c r="E11151" s="189"/>
      <c r="F11151" s="189"/>
    </row>
    <row r="11152" spans="3:6" s="66" customFormat="1" x14ac:dyDescent="0.25">
      <c r="C11152" s="189"/>
      <c r="D11152" s="189"/>
      <c r="E11152" s="189"/>
      <c r="F11152" s="189"/>
    </row>
    <row r="11153" spans="3:6" s="66" customFormat="1" x14ac:dyDescent="0.25">
      <c r="C11153" s="189"/>
      <c r="D11153" s="189"/>
      <c r="E11153" s="189"/>
      <c r="F11153" s="189"/>
    </row>
    <row r="11154" spans="3:6" s="66" customFormat="1" x14ac:dyDescent="0.25">
      <c r="C11154" s="189"/>
      <c r="D11154" s="189"/>
      <c r="E11154" s="189"/>
      <c r="F11154" s="189"/>
    </row>
    <row r="11155" spans="3:6" s="66" customFormat="1" x14ac:dyDescent="0.25">
      <c r="C11155" s="189"/>
      <c r="D11155" s="189"/>
      <c r="E11155" s="189"/>
      <c r="F11155" s="189"/>
    </row>
    <row r="11156" spans="3:6" s="66" customFormat="1" x14ac:dyDescent="0.25">
      <c r="C11156" s="189"/>
      <c r="D11156" s="189"/>
      <c r="E11156" s="189"/>
      <c r="F11156" s="189"/>
    </row>
    <row r="11157" spans="3:6" s="66" customFormat="1" x14ac:dyDescent="0.25">
      <c r="C11157" s="189"/>
      <c r="D11157" s="189"/>
      <c r="E11157" s="189"/>
      <c r="F11157" s="189"/>
    </row>
    <row r="11158" spans="3:6" s="66" customFormat="1" x14ac:dyDescent="0.25">
      <c r="C11158" s="189"/>
      <c r="D11158" s="189"/>
      <c r="E11158" s="189"/>
      <c r="F11158" s="189"/>
    </row>
    <row r="11159" spans="3:6" s="66" customFormat="1" x14ac:dyDescent="0.25">
      <c r="C11159" s="189"/>
      <c r="D11159" s="189"/>
      <c r="E11159" s="189"/>
      <c r="F11159" s="189"/>
    </row>
    <row r="11160" spans="3:6" s="66" customFormat="1" x14ac:dyDescent="0.25">
      <c r="C11160" s="189"/>
      <c r="D11160" s="189"/>
      <c r="E11160" s="189"/>
      <c r="F11160" s="189"/>
    </row>
    <row r="11161" spans="3:6" s="66" customFormat="1" x14ac:dyDescent="0.25">
      <c r="C11161" s="189"/>
      <c r="D11161" s="189"/>
      <c r="E11161" s="189"/>
      <c r="F11161" s="189"/>
    </row>
    <row r="11162" spans="3:6" s="66" customFormat="1" x14ac:dyDescent="0.25">
      <c r="C11162" s="189"/>
      <c r="D11162" s="189"/>
      <c r="E11162" s="189"/>
      <c r="F11162" s="189"/>
    </row>
    <row r="11163" spans="3:6" s="66" customFormat="1" x14ac:dyDescent="0.25">
      <c r="C11163" s="189"/>
      <c r="D11163" s="189"/>
      <c r="E11163" s="189"/>
      <c r="F11163" s="189"/>
    </row>
    <row r="11164" spans="3:6" s="66" customFormat="1" x14ac:dyDescent="0.25">
      <c r="C11164" s="189"/>
      <c r="D11164" s="189"/>
      <c r="E11164" s="189"/>
      <c r="F11164" s="189"/>
    </row>
    <row r="11165" spans="3:6" s="66" customFormat="1" x14ac:dyDescent="0.25">
      <c r="C11165" s="189"/>
      <c r="D11165" s="189"/>
      <c r="E11165" s="189"/>
      <c r="F11165" s="189"/>
    </row>
    <row r="11166" spans="3:6" s="66" customFormat="1" x14ac:dyDescent="0.25">
      <c r="C11166" s="189"/>
      <c r="D11166" s="189"/>
      <c r="E11166" s="189"/>
      <c r="F11166" s="189"/>
    </row>
    <row r="11167" spans="3:6" s="66" customFormat="1" x14ac:dyDescent="0.25">
      <c r="C11167" s="189"/>
      <c r="D11167" s="189"/>
      <c r="E11167" s="189"/>
      <c r="F11167" s="189"/>
    </row>
    <row r="11168" spans="3:6" s="66" customFormat="1" x14ac:dyDescent="0.25">
      <c r="C11168" s="189"/>
      <c r="D11168" s="189"/>
      <c r="E11168" s="189"/>
      <c r="F11168" s="189"/>
    </row>
    <row r="11169" spans="3:6" s="66" customFormat="1" x14ac:dyDescent="0.25">
      <c r="C11169" s="189"/>
      <c r="D11169" s="189"/>
      <c r="E11169" s="189"/>
      <c r="F11169" s="189"/>
    </row>
    <row r="11170" spans="3:6" s="66" customFormat="1" x14ac:dyDescent="0.25">
      <c r="C11170" s="189"/>
      <c r="D11170" s="189"/>
      <c r="E11170" s="189"/>
      <c r="F11170" s="189"/>
    </row>
    <row r="11171" spans="3:6" s="66" customFormat="1" x14ac:dyDescent="0.25">
      <c r="C11171" s="189"/>
      <c r="D11171" s="189"/>
      <c r="E11171" s="189"/>
      <c r="F11171" s="189"/>
    </row>
    <row r="11172" spans="3:6" s="66" customFormat="1" x14ac:dyDescent="0.25">
      <c r="C11172" s="189"/>
      <c r="D11172" s="189"/>
      <c r="E11172" s="189"/>
      <c r="F11172" s="189"/>
    </row>
    <row r="11173" spans="3:6" s="66" customFormat="1" x14ac:dyDescent="0.25">
      <c r="C11173" s="189"/>
      <c r="D11173" s="189"/>
      <c r="E11173" s="189"/>
      <c r="F11173" s="189"/>
    </row>
    <row r="11174" spans="3:6" s="66" customFormat="1" x14ac:dyDescent="0.25">
      <c r="C11174" s="189"/>
      <c r="D11174" s="189"/>
      <c r="E11174" s="189"/>
      <c r="F11174" s="189"/>
    </row>
    <row r="11175" spans="3:6" s="66" customFormat="1" x14ac:dyDescent="0.25">
      <c r="C11175" s="189"/>
      <c r="D11175" s="189"/>
      <c r="E11175" s="189"/>
      <c r="F11175" s="189"/>
    </row>
    <row r="11176" spans="3:6" s="66" customFormat="1" x14ac:dyDescent="0.25">
      <c r="C11176" s="189"/>
      <c r="D11176" s="189"/>
      <c r="E11176" s="189"/>
      <c r="F11176" s="189"/>
    </row>
    <row r="11177" spans="3:6" s="66" customFormat="1" x14ac:dyDescent="0.25">
      <c r="C11177" s="189"/>
      <c r="D11177" s="189"/>
      <c r="E11177" s="189"/>
      <c r="F11177" s="189"/>
    </row>
    <row r="11178" spans="3:6" s="66" customFormat="1" x14ac:dyDescent="0.25">
      <c r="C11178" s="189"/>
      <c r="D11178" s="189"/>
      <c r="E11178" s="189"/>
      <c r="F11178" s="189"/>
    </row>
    <row r="11179" spans="3:6" s="66" customFormat="1" x14ac:dyDescent="0.25">
      <c r="C11179" s="189"/>
      <c r="D11179" s="189"/>
      <c r="E11179" s="189"/>
      <c r="F11179" s="189"/>
    </row>
    <row r="11180" spans="3:6" s="66" customFormat="1" x14ac:dyDescent="0.25">
      <c r="C11180" s="189"/>
      <c r="D11180" s="189"/>
      <c r="E11180" s="189"/>
      <c r="F11180" s="189"/>
    </row>
    <row r="11181" spans="3:6" s="66" customFormat="1" x14ac:dyDescent="0.25">
      <c r="C11181" s="189"/>
      <c r="D11181" s="189"/>
      <c r="E11181" s="189"/>
      <c r="F11181" s="189"/>
    </row>
    <row r="11182" spans="3:6" s="66" customFormat="1" x14ac:dyDescent="0.25">
      <c r="C11182" s="189"/>
      <c r="D11182" s="189"/>
      <c r="E11182" s="189"/>
      <c r="F11182" s="189"/>
    </row>
    <row r="11183" spans="3:6" s="66" customFormat="1" x14ac:dyDescent="0.25">
      <c r="C11183" s="189"/>
      <c r="D11183" s="189"/>
      <c r="E11183" s="189"/>
      <c r="F11183" s="189"/>
    </row>
    <row r="11184" spans="3:6" s="66" customFormat="1" x14ac:dyDescent="0.25">
      <c r="C11184" s="189"/>
      <c r="D11184" s="189"/>
      <c r="E11184" s="189"/>
      <c r="F11184" s="189"/>
    </row>
    <row r="11185" spans="3:6" s="66" customFormat="1" x14ac:dyDescent="0.25">
      <c r="C11185" s="189"/>
      <c r="D11185" s="189"/>
      <c r="E11185" s="189"/>
      <c r="F11185" s="189"/>
    </row>
    <row r="11186" spans="3:6" s="66" customFormat="1" x14ac:dyDescent="0.25">
      <c r="C11186" s="189"/>
      <c r="D11186" s="189"/>
      <c r="E11186" s="189"/>
      <c r="F11186" s="189"/>
    </row>
    <row r="11187" spans="3:6" s="66" customFormat="1" x14ac:dyDescent="0.25">
      <c r="C11187" s="189"/>
      <c r="D11187" s="189"/>
      <c r="E11187" s="189"/>
      <c r="F11187" s="189"/>
    </row>
    <row r="11188" spans="3:6" s="66" customFormat="1" x14ac:dyDescent="0.25">
      <c r="C11188" s="189"/>
      <c r="D11188" s="189"/>
      <c r="E11188" s="189"/>
      <c r="F11188" s="189"/>
    </row>
    <row r="11189" spans="3:6" s="66" customFormat="1" x14ac:dyDescent="0.25">
      <c r="C11189" s="189"/>
      <c r="D11189" s="189"/>
      <c r="E11189" s="189"/>
      <c r="F11189" s="189"/>
    </row>
    <row r="11190" spans="3:6" s="66" customFormat="1" x14ac:dyDescent="0.25">
      <c r="C11190" s="189"/>
      <c r="D11190" s="189"/>
      <c r="E11190" s="189"/>
      <c r="F11190" s="189"/>
    </row>
    <row r="11191" spans="3:6" s="66" customFormat="1" x14ac:dyDescent="0.25">
      <c r="C11191" s="189"/>
      <c r="D11191" s="189"/>
      <c r="E11191" s="189"/>
      <c r="F11191" s="189"/>
    </row>
    <row r="11192" spans="3:6" s="66" customFormat="1" x14ac:dyDescent="0.25">
      <c r="C11192" s="189"/>
      <c r="D11192" s="189"/>
      <c r="E11192" s="189"/>
      <c r="F11192" s="189"/>
    </row>
    <row r="11193" spans="3:6" s="66" customFormat="1" x14ac:dyDescent="0.25">
      <c r="C11193" s="189"/>
      <c r="D11193" s="189"/>
      <c r="E11193" s="189"/>
      <c r="F11193" s="189"/>
    </row>
    <row r="11194" spans="3:6" s="66" customFormat="1" x14ac:dyDescent="0.25">
      <c r="C11194" s="189"/>
      <c r="D11194" s="189"/>
      <c r="E11194" s="189"/>
      <c r="F11194" s="189"/>
    </row>
    <row r="11195" spans="3:6" s="66" customFormat="1" x14ac:dyDescent="0.25">
      <c r="C11195" s="189"/>
      <c r="D11195" s="189"/>
      <c r="E11195" s="189"/>
      <c r="F11195" s="189"/>
    </row>
    <row r="11196" spans="3:6" s="66" customFormat="1" x14ac:dyDescent="0.25">
      <c r="C11196" s="189"/>
      <c r="D11196" s="189"/>
      <c r="E11196" s="189"/>
      <c r="F11196" s="189"/>
    </row>
    <row r="11197" spans="3:6" s="66" customFormat="1" x14ac:dyDescent="0.25">
      <c r="C11197" s="189"/>
      <c r="D11197" s="189"/>
      <c r="E11197" s="189"/>
      <c r="F11197" s="189"/>
    </row>
    <row r="11198" spans="3:6" s="66" customFormat="1" x14ac:dyDescent="0.25">
      <c r="C11198" s="189"/>
      <c r="D11198" s="189"/>
      <c r="E11198" s="189"/>
      <c r="F11198" s="189"/>
    </row>
    <row r="11199" spans="3:6" s="66" customFormat="1" x14ac:dyDescent="0.25">
      <c r="C11199" s="189"/>
      <c r="D11199" s="189"/>
      <c r="E11199" s="189"/>
      <c r="F11199" s="189"/>
    </row>
    <row r="11200" spans="3:6" s="66" customFormat="1" x14ac:dyDescent="0.25">
      <c r="C11200" s="189"/>
      <c r="D11200" s="189"/>
      <c r="E11200" s="189"/>
      <c r="F11200" s="189"/>
    </row>
    <row r="11201" spans="3:6" s="66" customFormat="1" x14ac:dyDescent="0.25">
      <c r="C11201" s="189"/>
      <c r="D11201" s="189"/>
      <c r="E11201" s="189"/>
      <c r="F11201" s="189"/>
    </row>
    <row r="11202" spans="3:6" s="66" customFormat="1" x14ac:dyDescent="0.25">
      <c r="C11202" s="189"/>
      <c r="D11202" s="189"/>
      <c r="E11202" s="189"/>
      <c r="F11202" s="189"/>
    </row>
    <row r="11203" spans="3:6" s="66" customFormat="1" x14ac:dyDescent="0.25">
      <c r="C11203" s="189"/>
      <c r="D11203" s="189"/>
      <c r="E11203" s="189"/>
      <c r="F11203" s="189"/>
    </row>
    <row r="11204" spans="3:6" s="66" customFormat="1" x14ac:dyDescent="0.25">
      <c r="C11204" s="189"/>
      <c r="D11204" s="189"/>
      <c r="E11204" s="189"/>
      <c r="F11204" s="189"/>
    </row>
    <row r="11205" spans="3:6" s="66" customFormat="1" x14ac:dyDescent="0.25">
      <c r="C11205" s="189"/>
      <c r="D11205" s="189"/>
      <c r="E11205" s="189"/>
      <c r="F11205" s="189"/>
    </row>
    <row r="11206" spans="3:6" s="66" customFormat="1" x14ac:dyDescent="0.25">
      <c r="C11206" s="189"/>
      <c r="D11206" s="189"/>
      <c r="E11206" s="189"/>
      <c r="F11206" s="189"/>
    </row>
    <row r="11207" spans="3:6" s="66" customFormat="1" x14ac:dyDescent="0.25">
      <c r="C11207" s="189"/>
      <c r="D11207" s="189"/>
      <c r="E11207" s="189"/>
      <c r="F11207" s="189"/>
    </row>
    <row r="11208" spans="3:6" s="66" customFormat="1" x14ac:dyDescent="0.25">
      <c r="C11208" s="189"/>
      <c r="D11208" s="189"/>
      <c r="E11208" s="189"/>
      <c r="F11208" s="189"/>
    </row>
    <row r="11209" spans="3:6" s="66" customFormat="1" x14ac:dyDescent="0.25">
      <c r="C11209" s="189"/>
      <c r="D11209" s="189"/>
      <c r="E11209" s="189"/>
      <c r="F11209" s="189"/>
    </row>
    <row r="11210" spans="3:6" s="66" customFormat="1" x14ac:dyDescent="0.25">
      <c r="C11210" s="189"/>
      <c r="D11210" s="189"/>
      <c r="E11210" s="189"/>
      <c r="F11210" s="189"/>
    </row>
    <row r="11211" spans="3:6" s="66" customFormat="1" x14ac:dyDescent="0.25">
      <c r="C11211" s="189"/>
      <c r="D11211" s="189"/>
      <c r="E11211" s="189"/>
      <c r="F11211" s="189"/>
    </row>
    <row r="11212" spans="3:6" s="66" customFormat="1" x14ac:dyDescent="0.25">
      <c r="C11212" s="189"/>
      <c r="D11212" s="189"/>
      <c r="E11212" s="189"/>
      <c r="F11212" s="189"/>
    </row>
    <row r="11213" spans="3:6" s="66" customFormat="1" x14ac:dyDescent="0.25">
      <c r="C11213" s="189"/>
      <c r="D11213" s="189"/>
      <c r="E11213" s="189"/>
      <c r="F11213" s="189"/>
    </row>
    <row r="11214" spans="3:6" s="66" customFormat="1" x14ac:dyDescent="0.25">
      <c r="C11214" s="189"/>
      <c r="D11214" s="189"/>
      <c r="E11214" s="189"/>
      <c r="F11214" s="189"/>
    </row>
    <row r="11215" spans="3:6" s="66" customFormat="1" x14ac:dyDescent="0.25">
      <c r="C11215" s="189"/>
      <c r="D11215" s="189"/>
      <c r="E11215" s="189"/>
      <c r="F11215" s="189"/>
    </row>
    <row r="11216" spans="3:6" s="66" customFormat="1" x14ac:dyDescent="0.25">
      <c r="C11216" s="189"/>
      <c r="D11216" s="189"/>
      <c r="E11216" s="189"/>
      <c r="F11216" s="189"/>
    </row>
    <row r="11217" spans="3:6" s="66" customFormat="1" x14ac:dyDescent="0.25">
      <c r="C11217" s="189"/>
      <c r="D11217" s="189"/>
      <c r="E11217" s="189"/>
      <c r="F11217" s="189"/>
    </row>
    <row r="11218" spans="3:6" s="66" customFormat="1" x14ac:dyDescent="0.25">
      <c r="C11218" s="189"/>
      <c r="D11218" s="189"/>
      <c r="E11218" s="189"/>
      <c r="F11218" s="189"/>
    </row>
    <row r="11219" spans="3:6" s="66" customFormat="1" x14ac:dyDescent="0.25">
      <c r="C11219" s="189"/>
      <c r="D11219" s="189"/>
      <c r="E11219" s="189"/>
      <c r="F11219" s="189"/>
    </row>
    <row r="11220" spans="3:6" s="66" customFormat="1" x14ac:dyDescent="0.25">
      <c r="C11220" s="189"/>
      <c r="D11220" s="189"/>
      <c r="E11220" s="189"/>
      <c r="F11220" s="189"/>
    </row>
    <row r="11221" spans="3:6" s="66" customFormat="1" x14ac:dyDescent="0.25">
      <c r="C11221" s="189"/>
      <c r="D11221" s="189"/>
      <c r="E11221" s="189"/>
      <c r="F11221" s="189"/>
    </row>
    <row r="11222" spans="3:6" s="66" customFormat="1" x14ac:dyDescent="0.25">
      <c r="C11222" s="189"/>
      <c r="D11222" s="189"/>
      <c r="E11222" s="189"/>
      <c r="F11222" s="189"/>
    </row>
    <row r="11223" spans="3:6" s="66" customFormat="1" x14ac:dyDescent="0.25">
      <c r="C11223" s="189"/>
      <c r="D11223" s="189"/>
      <c r="E11223" s="189"/>
      <c r="F11223" s="189"/>
    </row>
    <row r="11224" spans="3:6" s="66" customFormat="1" x14ac:dyDescent="0.25">
      <c r="C11224" s="189"/>
      <c r="D11224" s="189"/>
      <c r="E11224" s="189"/>
      <c r="F11224" s="189"/>
    </row>
    <row r="11225" spans="3:6" s="66" customFormat="1" x14ac:dyDescent="0.25">
      <c r="C11225" s="189"/>
      <c r="D11225" s="189"/>
      <c r="E11225" s="189"/>
      <c r="F11225" s="189"/>
    </row>
    <row r="11226" spans="3:6" s="66" customFormat="1" x14ac:dyDescent="0.25">
      <c r="C11226" s="189"/>
      <c r="D11226" s="189"/>
      <c r="E11226" s="189"/>
      <c r="F11226" s="189"/>
    </row>
    <row r="11227" spans="3:6" s="66" customFormat="1" x14ac:dyDescent="0.25">
      <c r="C11227" s="189"/>
      <c r="D11227" s="189"/>
      <c r="E11227" s="189"/>
      <c r="F11227" s="189"/>
    </row>
    <row r="11228" spans="3:6" s="66" customFormat="1" x14ac:dyDescent="0.25">
      <c r="C11228" s="189"/>
      <c r="D11228" s="189"/>
      <c r="E11228" s="189"/>
      <c r="F11228" s="189"/>
    </row>
    <row r="11229" spans="3:6" s="66" customFormat="1" x14ac:dyDescent="0.25">
      <c r="C11229" s="189"/>
      <c r="D11229" s="189"/>
      <c r="E11229" s="189"/>
      <c r="F11229" s="189"/>
    </row>
    <row r="11230" spans="3:6" s="66" customFormat="1" x14ac:dyDescent="0.25">
      <c r="C11230" s="189"/>
      <c r="D11230" s="189"/>
      <c r="E11230" s="189"/>
      <c r="F11230" s="189"/>
    </row>
    <row r="11231" spans="3:6" s="66" customFormat="1" x14ac:dyDescent="0.25">
      <c r="C11231" s="189"/>
      <c r="D11231" s="189"/>
      <c r="E11231" s="189"/>
      <c r="F11231" s="189"/>
    </row>
    <row r="11232" spans="3:6" s="66" customFormat="1" x14ac:dyDescent="0.25">
      <c r="C11232" s="189"/>
      <c r="D11232" s="189"/>
      <c r="E11232" s="189"/>
      <c r="F11232" s="189"/>
    </row>
    <row r="11233" spans="3:6" s="66" customFormat="1" x14ac:dyDescent="0.25">
      <c r="C11233" s="189"/>
      <c r="D11233" s="189"/>
      <c r="E11233" s="189"/>
      <c r="F11233" s="189"/>
    </row>
    <row r="11234" spans="3:6" s="66" customFormat="1" x14ac:dyDescent="0.25">
      <c r="C11234" s="189"/>
      <c r="D11234" s="189"/>
      <c r="E11234" s="189"/>
      <c r="F11234" s="189"/>
    </row>
    <row r="11235" spans="3:6" s="66" customFormat="1" x14ac:dyDescent="0.25">
      <c r="C11235" s="189"/>
      <c r="D11235" s="189"/>
      <c r="E11235" s="189"/>
      <c r="F11235" s="189"/>
    </row>
    <row r="11236" spans="3:6" s="66" customFormat="1" x14ac:dyDescent="0.25">
      <c r="C11236" s="189"/>
      <c r="D11236" s="189"/>
      <c r="E11236" s="189"/>
      <c r="F11236" s="189"/>
    </row>
    <row r="11237" spans="3:6" s="66" customFormat="1" x14ac:dyDescent="0.25">
      <c r="C11237" s="189"/>
      <c r="D11237" s="189"/>
      <c r="E11237" s="189"/>
      <c r="F11237" s="189"/>
    </row>
    <row r="11238" spans="3:6" s="66" customFormat="1" x14ac:dyDescent="0.25">
      <c r="C11238" s="189"/>
      <c r="D11238" s="189"/>
      <c r="E11238" s="189"/>
      <c r="F11238" s="189"/>
    </row>
    <row r="11239" spans="3:6" s="66" customFormat="1" x14ac:dyDescent="0.25">
      <c r="C11239" s="189"/>
      <c r="D11239" s="189"/>
      <c r="E11239" s="189"/>
      <c r="F11239" s="189"/>
    </row>
    <row r="11240" spans="3:6" s="66" customFormat="1" x14ac:dyDescent="0.25">
      <c r="C11240" s="189"/>
      <c r="D11240" s="189"/>
      <c r="E11240" s="189"/>
      <c r="F11240" s="189"/>
    </row>
    <row r="11241" spans="3:6" s="66" customFormat="1" x14ac:dyDescent="0.25">
      <c r="C11241" s="189"/>
      <c r="D11241" s="189"/>
      <c r="E11241" s="189"/>
      <c r="F11241" s="189"/>
    </row>
    <row r="11242" spans="3:6" s="66" customFormat="1" x14ac:dyDescent="0.25">
      <c r="C11242" s="189"/>
      <c r="D11242" s="189"/>
      <c r="E11242" s="189"/>
      <c r="F11242" s="189"/>
    </row>
    <row r="11243" spans="3:6" s="66" customFormat="1" x14ac:dyDescent="0.25">
      <c r="C11243" s="189"/>
      <c r="D11243" s="189"/>
      <c r="E11243" s="189"/>
      <c r="F11243" s="189"/>
    </row>
    <row r="11244" spans="3:6" s="66" customFormat="1" x14ac:dyDescent="0.25">
      <c r="C11244" s="189"/>
      <c r="D11244" s="189"/>
      <c r="E11244" s="189"/>
      <c r="F11244" s="189"/>
    </row>
    <row r="11245" spans="3:6" s="66" customFormat="1" x14ac:dyDescent="0.25">
      <c r="C11245" s="189"/>
      <c r="D11245" s="189"/>
      <c r="E11245" s="189"/>
      <c r="F11245" s="189"/>
    </row>
    <row r="11246" spans="3:6" s="66" customFormat="1" x14ac:dyDescent="0.25">
      <c r="C11246" s="189"/>
      <c r="D11246" s="189"/>
      <c r="E11246" s="189"/>
      <c r="F11246" s="189"/>
    </row>
    <row r="11247" spans="3:6" s="66" customFormat="1" x14ac:dyDescent="0.25">
      <c r="C11247" s="189"/>
      <c r="D11247" s="189"/>
      <c r="E11247" s="189"/>
      <c r="F11247" s="189"/>
    </row>
    <row r="11248" spans="3:6" s="66" customFormat="1" x14ac:dyDescent="0.25">
      <c r="C11248" s="189"/>
      <c r="D11248" s="189"/>
      <c r="E11248" s="189"/>
      <c r="F11248" s="189"/>
    </row>
    <row r="11249" spans="3:6" s="66" customFormat="1" x14ac:dyDescent="0.25">
      <c r="C11249" s="189"/>
      <c r="D11249" s="189"/>
      <c r="E11249" s="189"/>
      <c r="F11249" s="189"/>
    </row>
    <row r="11250" spans="3:6" s="66" customFormat="1" x14ac:dyDescent="0.25">
      <c r="C11250" s="189"/>
      <c r="D11250" s="189"/>
      <c r="E11250" s="189"/>
      <c r="F11250" s="189"/>
    </row>
    <row r="11251" spans="3:6" s="66" customFormat="1" x14ac:dyDescent="0.25">
      <c r="C11251" s="189"/>
      <c r="D11251" s="189"/>
      <c r="E11251" s="189"/>
      <c r="F11251" s="189"/>
    </row>
    <row r="11252" spans="3:6" s="66" customFormat="1" x14ac:dyDescent="0.25">
      <c r="C11252" s="189"/>
      <c r="D11252" s="189"/>
      <c r="E11252" s="189"/>
      <c r="F11252" s="189"/>
    </row>
    <row r="11253" spans="3:6" s="66" customFormat="1" x14ac:dyDescent="0.25">
      <c r="C11253" s="189"/>
      <c r="D11253" s="189"/>
      <c r="E11253" s="189"/>
      <c r="F11253" s="189"/>
    </row>
    <row r="11254" spans="3:6" s="66" customFormat="1" x14ac:dyDescent="0.25">
      <c r="C11254" s="189"/>
      <c r="D11254" s="189"/>
      <c r="E11254" s="189"/>
      <c r="F11254" s="189"/>
    </row>
    <row r="11255" spans="3:6" s="66" customFormat="1" x14ac:dyDescent="0.25">
      <c r="C11255" s="189"/>
      <c r="D11255" s="189"/>
      <c r="E11255" s="189"/>
      <c r="F11255" s="189"/>
    </row>
    <row r="11256" spans="3:6" s="66" customFormat="1" x14ac:dyDescent="0.25">
      <c r="C11256" s="189"/>
      <c r="D11256" s="189"/>
      <c r="E11256" s="189"/>
      <c r="F11256" s="189"/>
    </row>
    <row r="11257" spans="3:6" s="66" customFormat="1" x14ac:dyDescent="0.25">
      <c r="C11257" s="189"/>
      <c r="D11257" s="189"/>
      <c r="E11257" s="189"/>
      <c r="F11257" s="189"/>
    </row>
    <row r="11258" spans="3:6" s="66" customFormat="1" x14ac:dyDescent="0.25">
      <c r="C11258" s="189"/>
      <c r="D11258" s="189"/>
      <c r="E11258" s="189"/>
      <c r="F11258" s="189"/>
    </row>
    <row r="11259" spans="3:6" s="66" customFormat="1" x14ac:dyDescent="0.25">
      <c r="C11259" s="189"/>
      <c r="D11259" s="189"/>
      <c r="E11259" s="189"/>
      <c r="F11259" s="189"/>
    </row>
    <row r="11260" spans="3:6" s="66" customFormat="1" x14ac:dyDescent="0.25">
      <c r="C11260" s="189"/>
      <c r="D11260" s="189"/>
      <c r="E11260" s="189"/>
      <c r="F11260" s="189"/>
    </row>
    <row r="11261" spans="3:6" s="66" customFormat="1" x14ac:dyDescent="0.25">
      <c r="C11261" s="189"/>
      <c r="D11261" s="189"/>
      <c r="E11261" s="189"/>
      <c r="F11261" s="189"/>
    </row>
    <row r="11262" spans="3:6" s="66" customFormat="1" x14ac:dyDescent="0.25">
      <c r="C11262" s="189"/>
      <c r="D11262" s="189"/>
      <c r="E11262" s="189"/>
      <c r="F11262" s="189"/>
    </row>
    <row r="11263" spans="3:6" s="66" customFormat="1" x14ac:dyDescent="0.25">
      <c r="C11263" s="189"/>
      <c r="D11263" s="189"/>
      <c r="E11263" s="189"/>
      <c r="F11263" s="189"/>
    </row>
    <row r="11264" spans="3:6" s="66" customFormat="1" x14ac:dyDescent="0.25">
      <c r="C11264" s="189"/>
      <c r="D11264" s="189"/>
      <c r="E11264" s="189"/>
      <c r="F11264" s="189"/>
    </row>
    <row r="11265" spans="3:6" s="66" customFormat="1" x14ac:dyDescent="0.25">
      <c r="C11265" s="189"/>
      <c r="D11265" s="189"/>
      <c r="E11265" s="189"/>
      <c r="F11265" s="189"/>
    </row>
    <row r="11266" spans="3:6" s="66" customFormat="1" x14ac:dyDescent="0.25">
      <c r="C11266" s="189"/>
      <c r="D11266" s="189"/>
      <c r="E11266" s="189"/>
      <c r="F11266" s="189"/>
    </row>
    <row r="11267" spans="3:6" s="66" customFormat="1" x14ac:dyDescent="0.25">
      <c r="C11267" s="189"/>
      <c r="D11267" s="189"/>
      <c r="E11267" s="189"/>
      <c r="F11267" s="189"/>
    </row>
    <row r="11268" spans="3:6" s="66" customFormat="1" x14ac:dyDescent="0.25">
      <c r="C11268" s="189"/>
      <c r="D11268" s="189"/>
      <c r="E11268" s="189"/>
      <c r="F11268" s="189"/>
    </row>
    <row r="11269" spans="3:6" s="66" customFormat="1" x14ac:dyDescent="0.25">
      <c r="C11269" s="189"/>
      <c r="D11269" s="189"/>
      <c r="E11269" s="189"/>
      <c r="F11269" s="189"/>
    </row>
    <row r="11270" spans="3:6" s="66" customFormat="1" x14ac:dyDescent="0.25">
      <c r="C11270" s="189"/>
      <c r="D11270" s="189"/>
      <c r="E11270" s="189"/>
      <c r="F11270" s="189"/>
    </row>
    <row r="11271" spans="3:6" s="66" customFormat="1" x14ac:dyDescent="0.25">
      <c r="C11271" s="189"/>
      <c r="D11271" s="189"/>
      <c r="E11271" s="189"/>
      <c r="F11271" s="189"/>
    </row>
    <row r="11272" spans="3:6" s="66" customFormat="1" x14ac:dyDescent="0.25">
      <c r="C11272" s="189"/>
      <c r="D11272" s="189"/>
      <c r="E11272" s="189"/>
      <c r="F11272" s="189"/>
    </row>
    <row r="11273" spans="3:6" s="66" customFormat="1" x14ac:dyDescent="0.25">
      <c r="C11273" s="189"/>
      <c r="D11273" s="189"/>
      <c r="E11273" s="189"/>
      <c r="F11273" s="189"/>
    </row>
    <row r="11274" spans="3:6" s="66" customFormat="1" x14ac:dyDescent="0.25">
      <c r="C11274" s="189"/>
      <c r="D11274" s="189"/>
      <c r="E11274" s="189"/>
      <c r="F11274" s="189"/>
    </row>
    <row r="11275" spans="3:6" s="66" customFormat="1" x14ac:dyDescent="0.25">
      <c r="C11275" s="189"/>
      <c r="D11275" s="189"/>
      <c r="E11275" s="189"/>
      <c r="F11275" s="189"/>
    </row>
    <row r="11276" spans="3:6" s="66" customFormat="1" x14ac:dyDescent="0.25">
      <c r="C11276" s="189"/>
      <c r="D11276" s="189"/>
      <c r="E11276" s="189"/>
      <c r="F11276" s="189"/>
    </row>
    <row r="11277" spans="3:6" s="66" customFormat="1" x14ac:dyDescent="0.25">
      <c r="C11277" s="189"/>
      <c r="D11277" s="189"/>
      <c r="E11277" s="189"/>
      <c r="F11277" s="189"/>
    </row>
    <row r="11278" spans="3:6" s="66" customFormat="1" x14ac:dyDescent="0.25">
      <c r="C11278" s="189"/>
      <c r="D11278" s="189"/>
      <c r="E11278" s="189"/>
      <c r="F11278" s="189"/>
    </row>
    <row r="11279" spans="3:6" s="66" customFormat="1" x14ac:dyDescent="0.25">
      <c r="C11279" s="189"/>
      <c r="D11279" s="189"/>
      <c r="E11279" s="189"/>
      <c r="F11279" s="189"/>
    </row>
    <row r="11280" spans="3:6" s="66" customFormat="1" x14ac:dyDescent="0.25">
      <c r="C11280" s="189"/>
      <c r="D11280" s="189"/>
      <c r="E11280" s="189"/>
      <c r="F11280" s="189"/>
    </row>
    <row r="11281" spans="3:6" s="66" customFormat="1" x14ac:dyDescent="0.25">
      <c r="C11281" s="189"/>
      <c r="D11281" s="189"/>
      <c r="E11281" s="189"/>
      <c r="F11281" s="189"/>
    </row>
    <row r="11282" spans="3:6" s="66" customFormat="1" x14ac:dyDescent="0.25">
      <c r="C11282" s="189"/>
      <c r="D11282" s="189"/>
      <c r="E11282" s="189"/>
      <c r="F11282" s="189"/>
    </row>
    <row r="11283" spans="3:6" s="66" customFormat="1" x14ac:dyDescent="0.25">
      <c r="C11283" s="189"/>
      <c r="D11283" s="189"/>
      <c r="E11283" s="189"/>
      <c r="F11283" s="189"/>
    </row>
    <row r="11284" spans="3:6" s="66" customFormat="1" x14ac:dyDescent="0.25">
      <c r="C11284" s="189"/>
      <c r="D11284" s="189"/>
      <c r="E11284" s="189"/>
      <c r="F11284" s="189"/>
    </row>
    <row r="11285" spans="3:6" s="66" customFormat="1" x14ac:dyDescent="0.25">
      <c r="C11285" s="189"/>
      <c r="D11285" s="189"/>
      <c r="E11285" s="189"/>
      <c r="F11285" s="189"/>
    </row>
    <row r="11286" spans="3:6" s="66" customFormat="1" x14ac:dyDescent="0.25">
      <c r="C11286" s="189"/>
      <c r="D11286" s="189"/>
      <c r="E11286" s="189"/>
      <c r="F11286" s="189"/>
    </row>
    <row r="11287" spans="3:6" s="66" customFormat="1" x14ac:dyDescent="0.25">
      <c r="C11287" s="189"/>
      <c r="D11287" s="189"/>
      <c r="E11287" s="189"/>
      <c r="F11287" s="189"/>
    </row>
    <row r="11288" spans="3:6" s="66" customFormat="1" x14ac:dyDescent="0.25">
      <c r="C11288" s="189"/>
      <c r="D11288" s="189"/>
      <c r="E11288" s="189"/>
      <c r="F11288" s="189"/>
    </row>
    <row r="11289" spans="3:6" s="66" customFormat="1" x14ac:dyDescent="0.25">
      <c r="C11289" s="189"/>
      <c r="D11289" s="189"/>
      <c r="E11289" s="189"/>
      <c r="F11289" s="189"/>
    </row>
    <row r="11290" spans="3:6" s="66" customFormat="1" x14ac:dyDescent="0.25">
      <c r="C11290" s="189"/>
      <c r="D11290" s="189"/>
      <c r="E11290" s="189"/>
      <c r="F11290" s="189"/>
    </row>
    <row r="11291" spans="3:6" s="66" customFormat="1" x14ac:dyDescent="0.25">
      <c r="C11291" s="189"/>
      <c r="D11291" s="189"/>
      <c r="E11291" s="189"/>
      <c r="F11291" s="189"/>
    </row>
    <row r="11292" spans="3:6" s="66" customFormat="1" x14ac:dyDescent="0.25">
      <c r="C11292" s="189"/>
      <c r="D11292" s="189"/>
      <c r="E11292" s="189"/>
      <c r="F11292" s="189"/>
    </row>
    <row r="11293" spans="3:6" s="66" customFormat="1" x14ac:dyDescent="0.25">
      <c r="C11293" s="189"/>
      <c r="D11293" s="189"/>
      <c r="E11293" s="189"/>
      <c r="F11293" s="189"/>
    </row>
    <row r="11294" spans="3:6" s="66" customFormat="1" x14ac:dyDescent="0.25">
      <c r="C11294" s="189"/>
      <c r="D11294" s="189"/>
      <c r="E11294" s="189"/>
      <c r="F11294" s="189"/>
    </row>
    <row r="11295" spans="3:6" s="66" customFormat="1" x14ac:dyDescent="0.25">
      <c r="C11295" s="189"/>
      <c r="D11295" s="189"/>
      <c r="E11295" s="189"/>
      <c r="F11295" s="189"/>
    </row>
    <row r="11296" spans="3:6" s="66" customFormat="1" x14ac:dyDescent="0.25">
      <c r="C11296" s="189"/>
      <c r="D11296" s="189"/>
      <c r="E11296" s="189"/>
      <c r="F11296" s="189"/>
    </row>
    <row r="11297" spans="3:6" s="66" customFormat="1" x14ac:dyDescent="0.25">
      <c r="C11297" s="189"/>
      <c r="D11297" s="189"/>
      <c r="E11297" s="189"/>
      <c r="F11297" s="189"/>
    </row>
    <row r="11298" spans="3:6" s="66" customFormat="1" x14ac:dyDescent="0.25">
      <c r="C11298" s="189"/>
      <c r="D11298" s="189"/>
      <c r="E11298" s="189"/>
      <c r="F11298" s="189"/>
    </row>
    <row r="11299" spans="3:6" s="66" customFormat="1" x14ac:dyDescent="0.25">
      <c r="C11299" s="189"/>
      <c r="D11299" s="189"/>
      <c r="E11299" s="189"/>
      <c r="F11299" s="189"/>
    </row>
    <row r="11300" spans="3:6" s="66" customFormat="1" x14ac:dyDescent="0.25">
      <c r="C11300" s="189"/>
      <c r="D11300" s="189"/>
      <c r="E11300" s="189"/>
      <c r="F11300" s="189"/>
    </row>
    <row r="11301" spans="3:6" s="66" customFormat="1" x14ac:dyDescent="0.25">
      <c r="C11301" s="189"/>
      <c r="D11301" s="189"/>
      <c r="E11301" s="189"/>
      <c r="F11301" s="189"/>
    </row>
    <row r="11302" spans="3:6" s="66" customFormat="1" x14ac:dyDescent="0.25">
      <c r="C11302" s="189"/>
      <c r="D11302" s="189"/>
      <c r="E11302" s="189"/>
      <c r="F11302" s="189"/>
    </row>
    <row r="11303" spans="3:6" s="66" customFormat="1" x14ac:dyDescent="0.25">
      <c r="C11303" s="189"/>
      <c r="D11303" s="189"/>
      <c r="E11303" s="189"/>
      <c r="F11303" s="189"/>
    </row>
    <row r="11304" spans="3:6" s="66" customFormat="1" x14ac:dyDescent="0.25">
      <c r="C11304" s="189"/>
      <c r="D11304" s="189"/>
      <c r="E11304" s="189"/>
      <c r="F11304" s="189"/>
    </row>
    <row r="11305" spans="3:6" s="66" customFormat="1" x14ac:dyDescent="0.25">
      <c r="C11305" s="189"/>
      <c r="D11305" s="189"/>
      <c r="E11305" s="189"/>
      <c r="F11305" s="189"/>
    </row>
    <row r="11306" spans="3:6" s="66" customFormat="1" x14ac:dyDescent="0.25">
      <c r="C11306" s="189"/>
      <c r="D11306" s="189"/>
      <c r="E11306" s="189"/>
      <c r="F11306" s="189"/>
    </row>
    <row r="11307" spans="3:6" s="66" customFormat="1" x14ac:dyDescent="0.25">
      <c r="C11307" s="189"/>
      <c r="D11307" s="189"/>
      <c r="E11307" s="189"/>
      <c r="F11307" s="189"/>
    </row>
    <row r="11308" spans="3:6" s="66" customFormat="1" x14ac:dyDescent="0.25">
      <c r="C11308" s="189"/>
      <c r="D11308" s="189"/>
      <c r="E11308" s="189"/>
      <c r="F11308" s="189"/>
    </row>
    <row r="11309" spans="3:6" s="66" customFormat="1" x14ac:dyDescent="0.25">
      <c r="C11309" s="189"/>
      <c r="D11309" s="189"/>
      <c r="E11309" s="189"/>
      <c r="F11309" s="189"/>
    </row>
    <row r="11310" spans="3:6" s="66" customFormat="1" x14ac:dyDescent="0.25">
      <c r="C11310" s="189"/>
      <c r="D11310" s="189"/>
      <c r="E11310" s="189"/>
      <c r="F11310" s="189"/>
    </row>
    <row r="11311" spans="3:6" s="66" customFormat="1" x14ac:dyDescent="0.25">
      <c r="C11311" s="189"/>
      <c r="D11311" s="189"/>
      <c r="E11311" s="189"/>
      <c r="F11311" s="189"/>
    </row>
    <row r="11312" spans="3:6" s="66" customFormat="1" x14ac:dyDescent="0.25">
      <c r="C11312" s="189"/>
      <c r="D11312" s="189"/>
      <c r="E11312" s="189"/>
      <c r="F11312" s="189"/>
    </row>
    <row r="11313" spans="3:6" s="66" customFormat="1" x14ac:dyDescent="0.25">
      <c r="C11313" s="189"/>
      <c r="D11313" s="189"/>
      <c r="E11313" s="189"/>
      <c r="F11313" s="189"/>
    </row>
    <row r="11314" spans="3:6" s="66" customFormat="1" x14ac:dyDescent="0.25">
      <c r="C11314" s="189"/>
      <c r="D11314" s="189"/>
      <c r="E11314" s="189"/>
      <c r="F11314" s="189"/>
    </row>
    <row r="11315" spans="3:6" s="66" customFormat="1" x14ac:dyDescent="0.25">
      <c r="C11315" s="189"/>
      <c r="D11315" s="189"/>
      <c r="E11315" s="189"/>
      <c r="F11315" s="189"/>
    </row>
    <row r="11316" spans="3:6" s="66" customFormat="1" x14ac:dyDescent="0.25">
      <c r="C11316" s="189"/>
      <c r="D11316" s="189"/>
      <c r="E11316" s="189"/>
      <c r="F11316" s="189"/>
    </row>
    <row r="11317" spans="3:6" s="66" customFormat="1" x14ac:dyDescent="0.25">
      <c r="C11317" s="189"/>
      <c r="D11317" s="189"/>
      <c r="E11317" s="189"/>
      <c r="F11317" s="189"/>
    </row>
    <row r="11318" spans="3:6" s="66" customFormat="1" x14ac:dyDescent="0.25">
      <c r="C11318" s="189"/>
      <c r="D11318" s="189"/>
      <c r="E11318" s="189"/>
      <c r="F11318" s="189"/>
    </row>
    <row r="11319" spans="3:6" s="66" customFormat="1" x14ac:dyDescent="0.25">
      <c r="C11319" s="189"/>
      <c r="D11319" s="189"/>
      <c r="E11319" s="189"/>
      <c r="F11319" s="189"/>
    </row>
    <row r="11320" spans="3:6" s="66" customFormat="1" x14ac:dyDescent="0.25">
      <c r="C11320" s="189"/>
      <c r="D11320" s="189"/>
      <c r="E11320" s="189"/>
      <c r="F11320" s="189"/>
    </row>
    <row r="11321" spans="3:6" s="66" customFormat="1" x14ac:dyDescent="0.25">
      <c r="C11321" s="189"/>
      <c r="D11321" s="189"/>
      <c r="E11321" s="189"/>
      <c r="F11321" s="189"/>
    </row>
    <row r="11322" spans="3:6" s="66" customFormat="1" x14ac:dyDescent="0.25">
      <c r="C11322" s="189"/>
      <c r="D11322" s="189"/>
      <c r="E11322" s="189"/>
      <c r="F11322" s="189"/>
    </row>
    <row r="11323" spans="3:6" s="66" customFormat="1" x14ac:dyDescent="0.25">
      <c r="C11323" s="189"/>
      <c r="D11323" s="189"/>
      <c r="E11323" s="189"/>
      <c r="F11323" s="189"/>
    </row>
    <row r="11324" spans="3:6" s="66" customFormat="1" x14ac:dyDescent="0.25">
      <c r="C11324" s="189"/>
      <c r="D11324" s="189"/>
      <c r="E11324" s="189"/>
      <c r="F11324" s="189"/>
    </row>
    <row r="11325" spans="3:6" s="66" customFormat="1" x14ac:dyDescent="0.25">
      <c r="C11325" s="189"/>
      <c r="D11325" s="189"/>
      <c r="E11325" s="189"/>
      <c r="F11325" s="189"/>
    </row>
    <row r="11326" spans="3:6" s="66" customFormat="1" x14ac:dyDescent="0.25">
      <c r="C11326" s="189"/>
      <c r="D11326" s="189"/>
      <c r="E11326" s="189"/>
      <c r="F11326" s="189"/>
    </row>
    <row r="11327" spans="3:6" s="66" customFormat="1" x14ac:dyDescent="0.25">
      <c r="C11327" s="189"/>
      <c r="D11327" s="189"/>
      <c r="E11327" s="189"/>
      <c r="F11327" s="189"/>
    </row>
    <row r="11328" spans="3:6" s="66" customFormat="1" x14ac:dyDescent="0.25">
      <c r="C11328" s="189"/>
      <c r="D11328" s="189"/>
      <c r="E11328" s="189"/>
      <c r="F11328" s="189"/>
    </row>
    <row r="11329" spans="3:6" s="66" customFormat="1" x14ac:dyDescent="0.25">
      <c r="C11329" s="189"/>
      <c r="D11329" s="189"/>
      <c r="E11329" s="189"/>
      <c r="F11329" s="189"/>
    </row>
    <row r="11330" spans="3:6" s="66" customFormat="1" x14ac:dyDescent="0.25">
      <c r="C11330" s="189"/>
      <c r="D11330" s="189"/>
      <c r="E11330" s="189"/>
      <c r="F11330" s="189"/>
    </row>
    <row r="11331" spans="3:6" s="66" customFormat="1" x14ac:dyDescent="0.25">
      <c r="C11331" s="189"/>
      <c r="D11331" s="189"/>
      <c r="E11331" s="189"/>
      <c r="F11331" s="189"/>
    </row>
    <row r="11332" spans="3:6" s="66" customFormat="1" x14ac:dyDescent="0.25">
      <c r="C11332" s="189"/>
      <c r="D11332" s="189"/>
      <c r="E11332" s="189"/>
      <c r="F11332" s="189"/>
    </row>
    <row r="11333" spans="3:6" s="66" customFormat="1" x14ac:dyDescent="0.25">
      <c r="C11333" s="189"/>
      <c r="D11333" s="189"/>
      <c r="E11333" s="189"/>
      <c r="F11333" s="189"/>
    </row>
    <row r="11334" spans="3:6" s="66" customFormat="1" x14ac:dyDescent="0.25">
      <c r="C11334" s="189"/>
      <c r="D11334" s="189"/>
      <c r="E11334" s="189"/>
      <c r="F11334" s="189"/>
    </row>
    <row r="11335" spans="3:6" s="66" customFormat="1" x14ac:dyDescent="0.25">
      <c r="C11335" s="189"/>
      <c r="D11335" s="189"/>
      <c r="E11335" s="189"/>
      <c r="F11335" s="189"/>
    </row>
    <row r="11336" spans="3:6" s="66" customFormat="1" x14ac:dyDescent="0.25">
      <c r="C11336" s="189"/>
      <c r="D11336" s="189"/>
      <c r="E11336" s="189"/>
      <c r="F11336" s="189"/>
    </row>
    <row r="11337" spans="3:6" s="66" customFormat="1" x14ac:dyDescent="0.25">
      <c r="C11337" s="189"/>
      <c r="D11337" s="189"/>
      <c r="E11337" s="189"/>
      <c r="F11337" s="189"/>
    </row>
    <row r="11338" spans="3:6" s="66" customFormat="1" x14ac:dyDescent="0.25">
      <c r="C11338" s="189"/>
      <c r="D11338" s="189"/>
      <c r="E11338" s="189"/>
      <c r="F11338" s="189"/>
    </row>
    <row r="11339" spans="3:6" s="66" customFormat="1" x14ac:dyDescent="0.25">
      <c r="C11339" s="189"/>
      <c r="D11339" s="189"/>
      <c r="E11339" s="189"/>
      <c r="F11339" s="189"/>
    </row>
    <row r="11340" spans="3:6" s="66" customFormat="1" x14ac:dyDescent="0.25">
      <c r="C11340" s="189"/>
      <c r="D11340" s="189"/>
      <c r="E11340" s="189"/>
      <c r="F11340" s="189"/>
    </row>
    <row r="11341" spans="3:6" s="66" customFormat="1" x14ac:dyDescent="0.25">
      <c r="C11341" s="189"/>
      <c r="D11341" s="189"/>
      <c r="E11341" s="189"/>
      <c r="F11341" s="189"/>
    </row>
    <row r="11342" spans="3:6" s="66" customFormat="1" x14ac:dyDescent="0.25">
      <c r="C11342" s="189"/>
      <c r="D11342" s="189"/>
      <c r="E11342" s="189"/>
      <c r="F11342" s="189"/>
    </row>
    <row r="11343" spans="3:6" s="66" customFormat="1" x14ac:dyDescent="0.25">
      <c r="C11343" s="189"/>
      <c r="D11343" s="189"/>
      <c r="E11343" s="189"/>
      <c r="F11343" s="189"/>
    </row>
    <row r="11344" spans="3:6" s="66" customFormat="1" x14ac:dyDescent="0.25">
      <c r="C11344" s="189"/>
      <c r="D11344" s="189"/>
      <c r="E11344" s="189"/>
      <c r="F11344" s="189"/>
    </row>
    <row r="11345" spans="3:6" s="66" customFormat="1" x14ac:dyDescent="0.25">
      <c r="C11345" s="189"/>
      <c r="D11345" s="189"/>
      <c r="E11345" s="189"/>
      <c r="F11345" s="189"/>
    </row>
    <row r="11346" spans="3:6" s="66" customFormat="1" x14ac:dyDescent="0.25">
      <c r="C11346" s="189"/>
      <c r="D11346" s="189"/>
      <c r="E11346" s="189"/>
      <c r="F11346" s="189"/>
    </row>
    <row r="11347" spans="3:6" s="66" customFormat="1" x14ac:dyDescent="0.25">
      <c r="C11347" s="189"/>
      <c r="D11347" s="189"/>
      <c r="E11347" s="189"/>
      <c r="F11347" s="189"/>
    </row>
    <row r="11348" spans="3:6" s="66" customFormat="1" x14ac:dyDescent="0.25">
      <c r="C11348" s="189"/>
      <c r="D11348" s="189"/>
      <c r="E11348" s="189"/>
      <c r="F11348" s="189"/>
    </row>
    <row r="11349" spans="3:6" s="66" customFormat="1" x14ac:dyDescent="0.25">
      <c r="C11349" s="189"/>
      <c r="D11349" s="189"/>
      <c r="E11349" s="189"/>
      <c r="F11349" s="189"/>
    </row>
    <row r="11350" spans="3:6" s="66" customFormat="1" x14ac:dyDescent="0.25">
      <c r="C11350" s="189"/>
      <c r="D11350" s="189"/>
      <c r="E11350" s="189"/>
      <c r="F11350" s="189"/>
    </row>
    <row r="11351" spans="3:6" s="66" customFormat="1" x14ac:dyDescent="0.25">
      <c r="C11351" s="189"/>
      <c r="D11351" s="189"/>
      <c r="E11351" s="189"/>
      <c r="F11351" s="189"/>
    </row>
    <row r="11352" spans="3:6" s="66" customFormat="1" x14ac:dyDescent="0.25">
      <c r="C11352" s="189"/>
      <c r="D11352" s="189"/>
      <c r="E11352" s="189"/>
      <c r="F11352" s="189"/>
    </row>
    <row r="11353" spans="3:6" s="66" customFormat="1" x14ac:dyDescent="0.25">
      <c r="C11353" s="189"/>
      <c r="D11353" s="189"/>
      <c r="E11353" s="189"/>
      <c r="F11353" s="189"/>
    </row>
    <row r="11354" spans="3:6" s="66" customFormat="1" x14ac:dyDescent="0.25">
      <c r="C11354" s="189"/>
      <c r="D11354" s="189"/>
      <c r="E11354" s="189"/>
      <c r="F11354" s="189"/>
    </row>
    <row r="11355" spans="3:6" s="66" customFormat="1" x14ac:dyDescent="0.25">
      <c r="C11355" s="189"/>
      <c r="D11355" s="189"/>
      <c r="E11355" s="189"/>
      <c r="F11355" s="189"/>
    </row>
    <row r="11356" spans="3:6" s="66" customFormat="1" x14ac:dyDescent="0.25">
      <c r="C11356" s="189"/>
      <c r="D11356" s="189"/>
      <c r="E11356" s="189"/>
      <c r="F11356" s="189"/>
    </row>
    <row r="11357" spans="3:6" s="66" customFormat="1" x14ac:dyDescent="0.25">
      <c r="C11357" s="189"/>
      <c r="D11357" s="189"/>
      <c r="E11357" s="189"/>
      <c r="F11357" s="189"/>
    </row>
    <row r="11358" spans="3:6" s="66" customFormat="1" x14ac:dyDescent="0.25">
      <c r="C11358" s="189"/>
      <c r="D11358" s="189"/>
      <c r="E11358" s="189"/>
      <c r="F11358" s="189"/>
    </row>
    <row r="11359" spans="3:6" s="66" customFormat="1" x14ac:dyDescent="0.25">
      <c r="C11359" s="189"/>
      <c r="D11359" s="189"/>
      <c r="E11359" s="189"/>
      <c r="F11359" s="189"/>
    </row>
    <row r="11360" spans="3:6" s="66" customFormat="1" x14ac:dyDescent="0.25">
      <c r="C11360" s="189"/>
      <c r="D11360" s="189"/>
      <c r="E11360" s="189"/>
      <c r="F11360" s="189"/>
    </row>
    <row r="11361" spans="3:6" s="66" customFormat="1" x14ac:dyDescent="0.25">
      <c r="C11361" s="189"/>
      <c r="D11361" s="189"/>
      <c r="E11361" s="189"/>
      <c r="F11361" s="189"/>
    </row>
    <row r="11362" spans="3:6" s="66" customFormat="1" x14ac:dyDescent="0.25">
      <c r="C11362" s="189"/>
      <c r="D11362" s="189"/>
      <c r="E11362" s="189"/>
      <c r="F11362" s="189"/>
    </row>
    <row r="11363" spans="3:6" s="66" customFormat="1" x14ac:dyDescent="0.25">
      <c r="C11363" s="189"/>
      <c r="D11363" s="189"/>
      <c r="E11363" s="189"/>
      <c r="F11363" s="189"/>
    </row>
    <row r="11364" spans="3:6" s="66" customFormat="1" x14ac:dyDescent="0.25">
      <c r="C11364" s="189"/>
      <c r="D11364" s="189"/>
      <c r="E11364" s="189"/>
      <c r="F11364" s="189"/>
    </row>
    <row r="11365" spans="3:6" s="66" customFormat="1" x14ac:dyDescent="0.25">
      <c r="C11365" s="189"/>
      <c r="D11365" s="189"/>
      <c r="E11365" s="189"/>
      <c r="F11365" s="189"/>
    </row>
    <row r="11366" spans="3:6" s="66" customFormat="1" x14ac:dyDescent="0.25">
      <c r="C11366" s="189"/>
      <c r="D11366" s="189"/>
      <c r="E11366" s="189"/>
      <c r="F11366" s="189"/>
    </row>
    <row r="11367" spans="3:6" s="66" customFormat="1" x14ac:dyDescent="0.25">
      <c r="C11367" s="189"/>
      <c r="D11367" s="189"/>
      <c r="E11367" s="189"/>
      <c r="F11367" s="189"/>
    </row>
    <row r="11368" spans="3:6" s="66" customFormat="1" x14ac:dyDescent="0.25">
      <c r="C11368" s="189"/>
      <c r="D11368" s="189"/>
      <c r="E11368" s="189"/>
      <c r="F11368" s="189"/>
    </row>
    <row r="11369" spans="3:6" s="66" customFormat="1" x14ac:dyDescent="0.25">
      <c r="C11369" s="189"/>
      <c r="D11369" s="189"/>
      <c r="E11369" s="189"/>
      <c r="F11369" s="189"/>
    </row>
    <row r="11370" spans="3:6" s="66" customFormat="1" x14ac:dyDescent="0.25">
      <c r="C11370" s="189"/>
      <c r="D11370" s="189"/>
      <c r="E11370" s="189"/>
      <c r="F11370" s="189"/>
    </row>
    <row r="11371" spans="3:6" s="66" customFormat="1" x14ac:dyDescent="0.25">
      <c r="C11371" s="189"/>
      <c r="D11371" s="189"/>
      <c r="E11371" s="189"/>
      <c r="F11371" s="189"/>
    </row>
    <row r="11372" spans="3:6" s="66" customFormat="1" x14ac:dyDescent="0.25">
      <c r="C11372" s="189"/>
      <c r="D11372" s="189"/>
      <c r="E11372" s="189"/>
      <c r="F11372" s="189"/>
    </row>
    <row r="11373" spans="3:6" s="66" customFormat="1" x14ac:dyDescent="0.25">
      <c r="C11373" s="189"/>
      <c r="D11373" s="189"/>
      <c r="E11373" s="189"/>
      <c r="F11373" s="189"/>
    </row>
    <row r="11374" spans="3:6" s="66" customFormat="1" x14ac:dyDescent="0.25">
      <c r="C11374" s="189"/>
      <c r="D11374" s="189"/>
      <c r="E11374" s="189"/>
      <c r="F11374" s="189"/>
    </row>
    <row r="11375" spans="3:6" s="66" customFormat="1" x14ac:dyDescent="0.25">
      <c r="C11375" s="189"/>
      <c r="D11375" s="189"/>
      <c r="E11375" s="189"/>
      <c r="F11375" s="189"/>
    </row>
    <row r="11376" spans="3:6" s="66" customFormat="1" x14ac:dyDescent="0.25">
      <c r="C11376" s="189"/>
      <c r="D11376" s="189"/>
      <c r="E11376" s="189"/>
      <c r="F11376" s="189"/>
    </row>
    <row r="11377" spans="3:6" s="66" customFormat="1" x14ac:dyDescent="0.25">
      <c r="C11377" s="189"/>
      <c r="D11377" s="189"/>
      <c r="E11377" s="189"/>
      <c r="F11377" s="189"/>
    </row>
    <row r="11378" spans="3:6" s="66" customFormat="1" x14ac:dyDescent="0.25">
      <c r="C11378" s="189"/>
      <c r="D11378" s="189"/>
      <c r="E11378" s="189"/>
      <c r="F11378" s="189"/>
    </row>
    <row r="11379" spans="3:6" s="66" customFormat="1" x14ac:dyDescent="0.25">
      <c r="C11379" s="189"/>
      <c r="D11379" s="189"/>
      <c r="E11379" s="189"/>
      <c r="F11379" s="189"/>
    </row>
    <row r="11380" spans="3:6" s="66" customFormat="1" x14ac:dyDescent="0.25">
      <c r="C11380" s="189"/>
      <c r="D11380" s="189"/>
      <c r="E11380" s="189"/>
      <c r="F11380" s="189"/>
    </row>
    <row r="11381" spans="3:6" s="66" customFormat="1" x14ac:dyDescent="0.25">
      <c r="C11381" s="189"/>
      <c r="D11381" s="189"/>
      <c r="E11381" s="189"/>
      <c r="F11381" s="189"/>
    </row>
    <row r="11382" spans="3:6" s="66" customFormat="1" x14ac:dyDescent="0.25">
      <c r="C11382" s="189"/>
      <c r="D11382" s="189"/>
      <c r="E11382" s="189"/>
      <c r="F11382" s="189"/>
    </row>
    <row r="11383" spans="3:6" s="66" customFormat="1" x14ac:dyDescent="0.25">
      <c r="C11383" s="189"/>
      <c r="D11383" s="189"/>
      <c r="E11383" s="189"/>
      <c r="F11383" s="189"/>
    </row>
    <row r="11384" spans="3:6" s="66" customFormat="1" x14ac:dyDescent="0.25">
      <c r="C11384" s="189"/>
      <c r="D11384" s="189"/>
      <c r="E11384" s="189"/>
      <c r="F11384" s="189"/>
    </row>
    <row r="11385" spans="3:6" s="66" customFormat="1" x14ac:dyDescent="0.25">
      <c r="C11385" s="189"/>
      <c r="D11385" s="189"/>
      <c r="E11385" s="189"/>
      <c r="F11385" s="189"/>
    </row>
    <row r="11386" spans="3:6" s="66" customFormat="1" x14ac:dyDescent="0.25">
      <c r="C11386" s="189"/>
      <c r="D11386" s="189"/>
      <c r="E11386" s="189"/>
      <c r="F11386" s="189"/>
    </row>
    <row r="11387" spans="3:6" s="66" customFormat="1" x14ac:dyDescent="0.25">
      <c r="C11387" s="189"/>
      <c r="D11387" s="189"/>
      <c r="E11387" s="189"/>
      <c r="F11387" s="189"/>
    </row>
    <row r="11388" spans="3:6" s="66" customFormat="1" x14ac:dyDescent="0.25">
      <c r="C11388" s="189"/>
      <c r="D11388" s="189"/>
      <c r="E11388" s="189"/>
      <c r="F11388" s="189"/>
    </row>
    <row r="11389" spans="3:6" s="66" customFormat="1" x14ac:dyDescent="0.25">
      <c r="C11389" s="189"/>
      <c r="D11389" s="189"/>
      <c r="E11389" s="189"/>
      <c r="F11389" s="189"/>
    </row>
    <row r="11390" spans="3:6" s="66" customFormat="1" x14ac:dyDescent="0.25">
      <c r="C11390" s="189"/>
      <c r="D11390" s="189"/>
      <c r="E11390" s="189"/>
      <c r="F11390" s="189"/>
    </row>
    <row r="11391" spans="3:6" s="66" customFormat="1" x14ac:dyDescent="0.25">
      <c r="C11391" s="189"/>
      <c r="D11391" s="189"/>
      <c r="E11391" s="189"/>
      <c r="F11391" s="189"/>
    </row>
    <row r="11392" spans="3:6" s="66" customFormat="1" x14ac:dyDescent="0.25">
      <c r="C11392" s="189"/>
      <c r="D11392" s="189"/>
      <c r="E11392" s="189"/>
      <c r="F11392" s="189"/>
    </row>
    <row r="11393" spans="3:6" s="66" customFormat="1" x14ac:dyDescent="0.25">
      <c r="C11393" s="189"/>
      <c r="D11393" s="189"/>
      <c r="E11393" s="189"/>
      <c r="F11393" s="189"/>
    </row>
    <row r="11394" spans="3:6" s="66" customFormat="1" x14ac:dyDescent="0.25">
      <c r="C11394" s="189"/>
      <c r="D11394" s="189"/>
      <c r="E11394" s="189"/>
      <c r="F11394" s="189"/>
    </row>
    <row r="11395" spans="3:6" s="66" customFormat="1" x14ac:dyDescent="0.25">
      <c r="C11395" s="189"/>
      <c r="D11395" s="189"/>
      <c r="E11395" s="189"/>
      <c r="F11395" s="189"/>
    </row>
    <row r="11396" spans="3:6" s="66" customFormat="1" x14ac:dyDescent="0.25">
      <c r="C11396" s="189"/>
      <c r="D11396" s="189"/>
      <c r="E11396" s="189"/>
      <c r="F11396" s="189"/>
    </row>
    <row r="11397" spans="3:6" s="66" customFormat="1" x14ac:dyDescent="0.25">
      <c r="C11397" s="189"/>
      <c r="D11397" s="189"/>
      <c r="E11397" s="189"/>
      <c r="F11397" s="189"/>
    </row>
    <row r="11398" spans="3:6" s="66" customFormat="1" x14ac:dyDescent="0.25">
      <c r="C11398" s="189"/>
      <c r="D11398" s="189"/>
      <c r="E11398" s="189"/>
      <c r="F11398" s="189"/>
    </row>
    <row r="11399" spans="3:6" s="66" customFormat="1" x14ac:dyDescent="0.25">
      <c r="C11399" s="189"/>
      <c r="D11399" s="189"/>
      <c r="E11399" s="189"/>
      <c r="F11399" s="189"/>
    </row>
    <row r="11400" spans="3:6" s="66" customFormat="1" x14ac:dyDescent="0.25">
      <c r="C11400" s="189"/>
      <c r="D11400" s="189"/>
      <c r="E11400" s="189"/>
      <c r="F11400" s="189"/>
    </row>
    <row r="11401" spans="3:6" s="66" customFormat="1" x14ac:dyDescent="0.25">
      <c r="C11401" s="189"/>
      <c r="D11401" s="189"/>
      <c r="E11401" s="189"/>
      <c r="F11401" s="189"/>
    </row>
    <row r="11402" spans="3:6" s="66" customFormat="1" x14ac:dyDescent="0.25">
      <c r="C11402" s="189"/>
      <c r="D11402" s="189"/>
      <c r="E11402" s="189"/>
      <c r="F11402" s="189"/>
    </row>
    <row r="11403" spans="3:6" s="66" customFormat="1" x14ac:dyDescent="0.25">
      <c r="C11403" s="189"/>
      <c r="D11403" s="189"/>
      <c r="E11403" s="189"/>
      <c r="F11403" s="189"/>
    </row>
    <row r="11404" spans="3:6" s="66" customFormat="1" x14ac:dyDescent="0.25">
      <c r="C11404" s="189"/>
      <c r="D11404" s="189"/>
      <c r="E11404" s="189"/>
      <c r="F11404" s="189"/>
    </row>
    <row r="11405" spans="3:6" s="66" customFormat="1" x14ac:dyDescent="0.25">
      <c r="C11405" s="189"/>
      <c r="D11405" s="189"/>
      <c r="E11405" s="189"/>
      <c r="F11405" s="189"/>
    </row>
    <row r="11406" spans="3:6" s="66" customFormat="1" x14ac:dyDescent="0.25">
      <c r="C11406" s="189"/>
      <c r="D11406" s="189"/>
      <c r="E11406" s="189"/>
      <c r="F11406" s="189"/>
    </row>
    <row r="11407" spans="3:6" s="66" customFormat="1" x14ac:dyDescent="0.25">
      <c r="C11407" s="189"/>
      <c r="D11407" s="189"/>
      <c r="E11407" s="189"/>
      <c r="F11407" s="189"/>
    </row>
    <row r="11408" spans="3:6" s="66" customFormat="1" x14ac:dyDescent="0.25">
      <c r="C11408" s="189"/>
      <c r="D11408" s="189"/>
      <c r="E11408" s="189"/>
      <c r="F11408" s="189"/>
    </row>
    <row r="11409" spans="3:6" s="66" customFormat="1" x14ac:dyDescent="0.25">
      <c r="C11409" s="189"/>
      <c r="D11409" s="189"/>
      <c r="E11409" s="189"/>
      <c r="F11409" s="189"/>
    </row>
    <row r="11410" spans="3:6" s="66" customFormat="1" x14ac:dyDescent="0.25">
      <c r="C11410" s="189"/>
      <c r="D11410" s="189"/>
      <c r="E11410" s="189"/>
      <c r="F11410" s="189"/>
    </row>
    <row r="11411" spans="3:6" s="66" customFormat="1" x14ac:dyDescent="0.25">
      <c r="C11411" s="189"/>
      <c r="D11411" s="189"/>
      <c r="E11411" s="189"/>
      <c r="F11411" s="189"/>
    </row>
    <row r="11412" spans="3:6" s="66" customFormat="1" x14ac:dyDescent="0.25">
      <c r="C11412" s="189"/>
      <c r="D11412" s="189"/>
      <c r="E11412" s="189"/>
      <c r="F11412" s="189"/>
    </row>
    <row r="11413" spans="3:6" s="66" customFormat="1" x14ac:dyDescent="0.25">
      <c r="C11413" s="189"/>
      <c r="D11413" s="189"/>
      <c r="E11413" s="189"/>
      <c r="F11413" s="189"/>
    </row>
    <row r="11414" spans="3:6" s="66" customFormat="1" x14ac:dyDescent="0.25">
      <c r="C11414" s="189"/>
      <c r="D11414" s="189"/>
      <c r="E11414" s="189"/>
      <c r="F11414" s="189"/>
    </row>
    <row r="11415" spans="3:6" s="66" customFormat="1" x14ac:dyDescent="0.25">
      <c r="C11415" s="189"/>
      <c r="D11415" s="189"/>
      <c r="E11415" s="189"/>
      <c r="F11415" s="189"/>
    </row>
    <row r="11416" spans="3:6" s="66" customFormat="1" x14ac:dyDescent="0.25">
      <c r="C11416" s="189"/>
      <c r="D11416" s="189"/>
      <c r="E11416" s="189"/>
      <c r="F11416" s="189"/>
    </row>
    <row r="11417" spans="3:6" s="66" customFormat="1" x14ac:dyDescent="0.25">
      <c r="C11417" s="189"/>
      <c r="D11417" s="189"/>
      <c r="E11417" s="189"/>
      <c r="F11417" s="189"/>
    </row>
    <row r="11418" spans="3:6" s="66" customFormat="1" x14ac:dyDescent="0.25">
      <c r="C11418" s="189"/>
      <c r="D11418" s="189"/>
      <c r="E11418" s="189"/>
      <c r="F11418" s="189"/>
    </row>
    <row r="11419" spans="3:6" s="66" customFormat="1" x14ac:dyDescent="0.25">
      <c r="C11419" s="189"/>
      <c r="D11419" s="189"/>
      <c r="E11419" s="189"/>
      <c r="F11419" s="189"/>
    </row>
    <row r="11420" spans="3:6" s="66" customFormat="1" x14ac:dyDescent="0.25">
      <c r="C11420" s="189"/>
      <c r="D11420" s="189"/>
      <c r="E11420" s="189"/>
      <c r="F11420" s="189"/>
    </row>
    <row r="11421" spans="3:6" s="66" customFormat="1" x14ac:dyDescent="0.25">
      <c r="C11421" s="189"/>
      <c r="D11421" s="189"/>
      <c r="E11421" s="189"/>
      <c r="F11421" s="189"/>
    </row>
    <row r="11422" spans="3:6" s="66" customFormat="1" x14ac:dyDescent="0.25">
      <c r="C11422" s="189"/>
      <c r="D11422" s="189"/>
      <c r="E11422" s="189"/>
      <c r="F11422" s="189"/>
    </row>
    <row r="11423" spans="3:6" s="66" customFormat="1" x14ac:dyDescent="0.25">
      <c r="C11423" s="189"/>
      <c r="D11423" s="189"/>
      <c r="E11423" s="189"/>
      <c r="F11423" s="189"/>
    </row>
    <row r="11424" spans="3:6" s="66" customFormat="1" x14ac:dyDescent="0.25">
      <c r="C11424" s="189"/>
      <c r="D11424" s="189"/>
      <c r="E11424" s="189"/>
      <c r="F11424" s="189"/>
    </row>
    <row r="11425" spans="3:6" s="66" customFormat="1" x14ac:dyDescent="0.25">
      <c r="C11425" s="189"/>
      <c r="D11425" s="189"/>
      <c r="E11425" s="189"/>
      <c r="F11425" s="189"/>
    </row>
    <row r="11426" spans="3:6" s="66" customFormat="1" x14ac:dyDescent="0.25">
      <c r="C11426" s="189"/>
      <c r="D11426" s="189"/>
      <c r="E11426" s="189"/>
      <c r="F11426" s="189"/>
    </row>
    <row r="11427" spans="3:6" s="66" customFormat="1" x14ac:dyDescent="0.25">
      <c r="C11427" s="189"/>
      <c r="D11427" s="189"/>
      <c r="E11427" s="189"/>
      <c r="F11427" s="189"/>
    </row>
    <row r="11428" spans="3:6" s="66" customFormat="1" x14ac:dyDescent="0.25">
      <c r="C11428" s="189"/>
      <c r="D11428" s="189"/>
      <c r="E11428" s="189"/>
      <c r="F11428" s="189"/>
    </row>
    <row r="11429" spans="3:6" s="66" customFormat="1" x14ac:dyDescent="0.25">
      <c r="C11429" s="189"/>
      <c r="D11429" s="189"/>
      <c r="E11429" s="189"/>
      <c r="F11429" s="189"/>
    </row>
    <row r="11430" spans="3:6" s="66" customFormat="1" x14ac:dyDescent="0.25">
      <c r="C11430" s="189"/>
      <c r="D11430" s="189"/>
      <c r="E11430" s="189"/>
      <c r="F11430" s="189"/>
    </row>
    <row r="11431" spans="3:6" s="66" customFormat="1" x14ac:dyDescent="0.25">
      <c r="C11431" s="189"/>
      <c r="D11431" s="189"/>
      <c r="E11431" s="189"/>
      <c r="F11431" s="189"/>
    </row>
    <row r="11432" spans="3:6" s="66" customFormat="1" x14ac:dyDescent="0.25">
      <c r="C11432" s="189"/>
      <c r="D11432" s="189"/>
      <c r="E11432" s="189"/>
      <c r="F11432" s="189"/>
    </row>
    <row r="11433" spans="3:6" s="66" customFormat="1" x14ac:dyDescent="0.25">
      <c r="C11433" s="189"/>
      <c r="D11433" s="189"/>
      <c r="E11433" s="189"/>
      <c r="F11433" s="189"/>
    </row>
    <row r="11434" spans="3:6" s="66" customFormat="1" x14ac:dyDescent="0.25">
      <c r="C11434" s="189"/>
      <c r="D11434" s="189"/>
      <c r="E11434" s="189"/>
      <c r="F11434" s="189"/>
    </row>
    <row r="11435" spans="3:6" s="66" customFormat="1" x14ac:dyDescent="0.25">
      <c r="C11435" s="189"/>
      <c r="D11435" s="189"/>
      <c r="E11435" s="189"/>
      <c r="F11435" s="189"/>
    </row>
    <row r="11436" spans="3:6" s="66" customFormat="1" x14ac:dyDescent="0.25">
      <c r="C11436" s="189"/>
      <c r="D11436" s="189"/>
      <c r="E11436" s="189"/>
      <c r="F11436" s="189"/>
    </row>
    <row r="11437" spans="3:6" s="66" customFormat="1" x14ac:dyDescent="0.25">
      <c r="C11437" s="189"/>
      <c r="D11437" s="189"/>
      <c r="E11437" s="189"/>
      <c r="F11437" s="189"/>
    </row>
    <row r="11438" spans="3:6" s="66" customFormat="1" x14ac:dyDescent="0.25">
      <c r="C11438" s="189"/>
      <c r="D11438" s="189"/>
      <c r="E11438" s="189"/>
      <c r="F11438" s="189"/>
    </row>
    <row r="11439" spans="3:6" s="66" customFormat="1" x14ac:dyDescent="0.25">
      <c r="C11439" s="189"/>
      <c r="D11439" s="189"/>
      <c r="E11439" s="189"/>
      <c r="F11439" s="189"/>
    </row>
    <row r="11440" spans="3:6" s="66" customFormat="1" x14ac:dyDescent="0.25">
      <c r="C11440" s="189"/>
      <c r="D11440" s="189"/>
      <c r="E11440" s="189"/>
      <c r="F11440" s="189"/>
    </row>
    <row r="11441" spans="3:6" s="66" customFormat="1" x14ac:dyDescent="0.25">
      <c r="C11441" s="189"/>
      <c r="D11441" s="189"/>
      <c r="E11441" s="189"/>
      <c r="F11441" s="189"/>
    </row>
    <row r="11442" spans="3:6" s="66" customFormat="1" x14ac:dyDescent="0.25">
      <c r="C11442" s="189"/>
      <c r="D11442" s="189"/>
      <c r="E11442" s="189"/>
      <c r="F11442" s="189"/>
    </row>
    <row r="11443" spans="3:6" s="66" customFormat="1" x14ac:dyDescent="0.25">
      <c r="C11443" s="189"/>
      <c r="D11443" s="189"/>
      <c r="E11443" s="189"/>
      <c r="F11443" s="189"/>
    </row>
    <row r="11444" spans="3:6" s="66" customFormat="1" x14ac:dyDescent="0.25">
      <c r="C11444" s="189"/>
      <c r="D11444" s="189"/>
      <c r="E11444" s="189"/>
      <c r="F11444" s="189"/>
    </row>
    <row r="11445" spans="3:6" s="66" customFormat="1" x14ac:dyDescent="0.25">
      <c r="C11445" s="189"/>
      <c r="D11445" s="189"/>
      <c r="E11445" s="189"/>
      <c r="F11445" s="189"/>
    </row>
    <row r="11446" spans="3:6" s="66" customFormat="1" x14ac:dyDescent="0.25">
      <c r="C11446" s="189"/>
      <c r="D11446" s="189"/>
      <c r="E11446" s="189"/>
      <c r="F11446" s="189"/>
    </row>
    <row r="11447" spans="3:6" s="66" customFormat="1" x14ac:dyDescent="0.25">
      <c r="C11447" s="189"/>
      <c r="D11447" s="189"/>
      <c r="E11447" s="189"/>
      <c r="F11447" s="189"/>
    </row>
    <row r="11448" spans="3:6" s="66" customFormat="1" x14ac:dyDescent="0.25">
      <c r="C11448" s="189"/>
      <c r="D11448" s="189"/>
      <c r="E11448" s="189"/>
      <c r="F11448" s="189"/>
    </row>
    <row r="11449" spans="3:6" s="66" customFormat="1" x14ac:dyDescent="0.25">
      <c r="C11449" s="189"/>
      <c r="D11449" s="189"/>
      <c r="E11449" s="189"/>
      <c r="F11449" s="189"/>
    </row>
    <row r="11450" spans="3:6" s="66" customFormat="1" x14ac:dyDescent="0.25">
      <c r="C11450" s="189"/>
      <c r="D11450" s="189"/>
      <c r="E11450" s="189"/>
      <c r="F11450" s="189"/>
    </row>
    <row r="11451" spans="3:6" s="66" customFormat="1" x14ac:dyDescent="0.25">
      <c r="C11451" s="189"/>
      <c r="D11451" s="189"/>
      <c r="E11451" s="189"/>
      <c r="F11451" s="189"/>
    </row>
    <row r="11452" spans="3:6" s="66" customFormat="1" x14ac:dyDescent="0.25">
      <c r="C11452" s="189"/>
      <c r="D11452" s="189"/>
      <c r="E11452" s="189"/>
      <c r="F11452" s="189"/>
    </row>
    <row r="11453" spans="3:6" s="66" customFormat="1" x14ac:dyDescent="0.25">
      <c r="C11453" s="189"/>
      <c r="D11453" s="189"/>
      <c r="E11453" s="189"/>
      <c r="F11453" s="189"/>
    </row>
    <row r="11454" spans="3:6" s="66" customFormat="1" x14ac:dyDescent="0.25">
      <c r="C11454" s="189"/>
      <c r="D11454" s="189"/>
      <c r="E11454" s="189"/>
      <c r="F11454" s="189"/>
    </row>
    <row r="11455" spans="3:6" s="66" customFormat="1" x14ac:dyDescent="0.25">
      <c r="C11455" s="189"/>
      <c r="D11455" s="189"/>
      <c r="E11455" s="189"/>
      <c r="F11455" s="189"/>
    </row>
    <row r="11456" spans="3:6" s="66" customFormat="1" x14ac:dyDescent="0.25">
      <c r="C11456" s="189"/>
      <c r="D11456" s="189"/>
      <c r="E11456" s="189"/>
      <c r="F11456" s="189"/>
    </row>
    <row r="11457" spans="3:6" s="66" customFormat="1" x14ac:dyDescent="0.25">
      <c r="C11457" s="189"/>
      <c r="D11457" s="189"/>
      <c r="E11457" s="189"/>
      <c r="F11457" s="189"/>
    </row>
    <row r="11458" spans="3:6" s="66" customFormat="1" x14ac:dyDescent="0.25">
      <c r="C11458" s="189"/>
      <c r="D11458" s="189"/>
      <c r="E11458" s="189"/>
      <c r="F11458" s="189"/>
    </row>
    <row r="11459" spans="3:6" s="66" customFormat="1" x14ac:dyDescent="0.25">
      <c r="C11459" s="189"/>
      <c r="D11459" s="189"/>
      <c r="E11459" s="189"/>
      <c r="F11459" s="189"/>
    </row>
    <row r="11460" spans="3:6" s="66" customFormat="1" x14ac:dyDescent="0.25">
      <c r="C11460" s="189"/>
      <c r="D11460" s="189"/>
      <c r="E11460" s="189"/>
      <c r="F11460" s="189"/>
    </row>
    <row r="11461" spans="3:6" s="66" customFormat="1" x14ac:dyDescent="0.25">
      <c r="C11461" s="189"/>
      <c r="D11461" s="189"/>
      <c r="E11461" s="189"/>
      <c r="F11461" s="189"/>
    </row>
    <row r="11462" spans="3:6" s="66" customFormat="1" x14ac:dyDescent="0.25">
      <c r="C11462" s="189"/>
      <c r="D11462" s="189"/>
      <c r="E11462" s="189"/>
      <c r="F11462" s="189"/>
    </row>
    <row r="11463" spans="3:6" s="66" customFormat="1" x14ac:dyDescent="0.25">
      <c r="C11463" s="189"/>
      <c r="D11463" s="189"/>
      <c r="E11463" s="189"/>
      <c r="F11463" s="189"/>
    </row>
    <row r="11464" spans="3:6" s="66" customFormat="1" x14ac:dyDescent="0.25">
      <c r="C11464" s="189"/>
      <c r="D11464" s="189"/>
      <c r="E11464" s="189"/>
      <c r="F11464" s="189"/>
    </row>
    <row r="11465" spans="3:6" s="66" customFormat="1" x14ac:dyDescent="0.25">
      <c r="C11465" s="189"/>
      <c r="D11465" s="189"/>
      <c r="E11465" s="189"/>
      <c r="F11465" s="189"/>
    </row>
    <row r="11466" spans="3:6" s="66" customFormat="1" x14ac:dyDescent="0.25">
      <c r="C11466" s="189"/>
      <c r="D11466" s="189"/>
      <c r="E11466" s="189"/>
      <c r="F11466" s="189"/>
    </row>
    <row r="11467" spans="3:6" s="66" customFormat="1" x14ac:dyDescent="0.25">
      <c r="C11467" s="189"/>
      <c r="D11467" s="189"/>
      <c r="E11467" s="189"/>
      <c r="F11467" s="189"/>
    </row>
    <row r="11468" spans="3:6" s="66" customFormat="1" x14ac:dyDescent="0.25">
      <c r="C11468" s="189"/>
      <c r="D11468" s="189"/>
      <c r="E11468" s="189"/>
      <c r="F11468" s="189"/>
    </row>
    <row r="11469" spans="3:6" s="66" customFormat="1" x14ac:dyDescent="0.25">
      <c r="C11469" s="189"/>
      <c r="D11469" s="189"/>
      <c r="E11469" s="189"/>
      <c r="F11469" s="189"/>
    </row>
    <row r="11470" spans="3:6" s="66" customFormat="1" x14ac:dyDescent="0.25">
      <c r="C11470" s="189"/>
      <c r="D11470" s="189"/>
      <c r="E11470" s="189"/>
      <c r="F11470" s="189"/>
    </row>
    <row r="11471" spans="3:6" s="66" customFormat="1" x14ac:dyDescent="0.25">
      <c r="C11471" s="189"/>
      <c r="D11471" s="189"/>
      <c r="E11471" s="189"/>
      <c r="F11471" s="189"/>
    </row>
    <row r="11472" spans="3:6" s="66" customFormat="1" x14ac:dyDescent="0.25">
      <c r="C11472" s="189"/>
      <c r="D11472" s="189"/>
      <c r="E11472" s="189"/>
      <c r="F11472" s="189"/>
    </row>
    <row r="11473" spans="3:6" s="66" customFormat="1" x14ac:dyDescent="0.25">
      <c r="C11473" s="189"/>
      <c r="D11473" s="189"/>
      <c r="E11473" s="189"/>
      <c r="F11473" s="189"/>
    </row>
    <row r="11474" spans="3:6" s="66" customFormat="1" x14ac:dyDescent="0.25">
      <c r="C11474" s="189"/>
      <c r="D11474" s="189"/>
      <c r="E11474" s="189"/>
      <c r="F11474" s="189"/>
    </row>
    <row r="11475" spans="3:6" s="66" customFormat="1" x14ac:dyDescent="0.25">
      <c r="C11475" s="189"/>
      <c r="D11475" s="189"/>
      <c r="E11475" s="189"/>
      <c r="F11475" s="189"/>
    </row>
    <row r="11476" spans="3:6" s="66" customFormat="1" x14ac:dyDescent="0.25">
      <c r="C11476" s="189"/>
      <c r="D11476" s="189"/>
      <c r="E11476" s="189"/>
      <c r="F11476" s="189"/>
    </row>
    <row r="11477" spans="3:6" s="66" customFormat="1" x14ac:dyDescent="0.25">
      <c r="C11477" s="189"/>
      <c r="D11477" s="189"/>
      <c r="E11477" s="189"/>
      <c r="F11477" s="189"/>
    </row>
    <row r="11478" spans="3:6" s="66" customFormat="1" x14ac:dyDescent="0.25">
      <c r="C11478" s="189"/>
      <c r="D11478" s="189"/>
      <c r="E11478" s="189"/>
      <c r="F11478" s="189"/>
    </row>
    <row r="11479" spans="3:6" s="66" customFormat="1" x14ac:dyDescent="0.25">
      <c r="C11479" s="189"/>
      <c r="D11479" s="189"/>
      <c r="E11479" s="189"/>
      <c r="F11479" s="189"/>
    </row>
    <row r="11480" spans="3:6" s="66" customFormat="1" x14ac:dyDescent="0.25">
      <c r="C11480" s="189"/>
      <c r="D11480" s="189"/>
      <c r="E11480" s="189"/>
      <c r="F11480" s="189"/>
    </row>
    <row r="11481" spans="3:6" s="66" customFormat="1" x14ac:dyDescent="0.25">
      <c r="C11481" s="189"/>
      <c r="D11481" s="189"/>
      <c r="E11481" s="189"/>
      <c r="F11481" s="189"/>
    </row>
    <row r="11482" spans="3:6" s="66" customFormat="1" x14ac:dyDescent="0.25">
      <c r="C11482" s="189"/>
      <c r="D11482" s="189"/>
      <c r="E11482" s="189"/>
      <c r="F11482" s="189"/>
    </row>
    <row r="11483" spans="3:6" s="66" customFormat="1" x14ac:dyDescent="0.25">
      <c r="C11483" s="189"/>
      <c r="D11483" s="189"/>
      <c r="E11483" s="189"/>
      <c r="F11483" s="189"/>
    </row>
    <row r="11484" spans="3:6" s="66" customFormat="1" x14ac:dyDescent="0.25">
      <c r="C11484" s="189"/>
      <c r="D11484" s="189"/>
      <c r="E11484" s="189"/>
      <c r="F11484" s="189"/>
    </row>
    <row r="11485" spans="3:6" s="66" customFormat="1" x14ac:dyDescent="0.25">
      <c r="C11485" s="189"/>
      <c r="D11485" s="189"/>
      <c r="E11485" s="189"/>
      <c r="F11485" s="189"/>
    </row>
    <row r="11486" spans="3:6" s="66" customFormat="1" x14ac:dyDescent="0.25">
      <c r="C11486" s="189"/>
      <c r="D11486" s="189"/>
      <c r="E11486" s="189"/>
      <c r="F11486" s="189"/>
    </row>
    <row r="11487" spans="3:6" s="66" customFormat="1" x14ac:dyDescent="0.25">
      <c r="C11487" s="189"/>
      <c r="D11487" s="189"/>
      <c r="E11487" s="189"/>
      <c r="F11487" s="189"/>
    </row>
    <row r="11488" spans="3:6" s="66" customFormat="1" x14ac:dyDescent="0.25">
      <c r="C11488" s="189"/>
      <c r="D11488" s="189"/>
      <c r="E11488" s="189"/>
      <c r="F11488" s="189"/>
    </row>
    <row r="11489" spans="3:6" s="66" customFormat="1" x14ac:dyDescent="0.25">
      <c r="C11489" s="189"/>
      <c r="D11489" s="189"/>
      <c r="E11489" s="189"/>
      <c r="F11489" s="189"/>
    </row>
    <row r="11490" spans="3:6" s="66" customFormat="1" x14ac:dyDescent="0.25">
      <c r="C11490" s="189"/>
      <c r="D11490" s="189"/>
      <c r="E11490" s="189"/>
      <c r="F11490" s="189"/>
    </row>
    <row r="11491" spans="3:6" s="66" customFormat="1" x14ac:dyDescent="0.25">
      <c r="C11491" s="189"/>
      <c r="D11491" s="189"/>
      <c r="E11491" s="189"/>
      <c r="F11491" s="189"/>
    </row>
    <row r="11492" spans="3:6" s="66" customFormat="1" x14ac:dyDescent="0.25">
      <c r="C11492" s="189"/>
      <c r="D11492" s="189"/>
      <c r="E11492" s="189"/>
      <c r="F11492" s="189"/>
    </row>
    <row r="11493" spans="3:6" s="66" customFormat="1" x14ac:dyDescent="0.25">
      <c r="C11493" s="189"/>
      <c r="D11493" s="189"/>
      <c r="E11493" s="189"/>
      <c r="F11493" s="189"/>
    </row>
    <row r="11494" spans="3:6" s="66" customFormat="1" x14ac:dyDescent="0.25">
      <c r="C11494" s="189"/>
      <c r="D11494" s="189"/>
      <c r="E11494" s="189"/>
      <c r="F11494" s="189"/>
    </row>
    <row r="11495" spans="3:6" s="66" customFormat="1" x14ac:dyDescent="0.25">
      <c r="C11495" s="189"/>
      <c r="D11495" s="189"/>
      <c r="E11495" s="189"/>
      <c r="F11495" s="189"/>
    </row>
    <row r="11496" spans="3:6" s="66" customFormat="1" x14ac:dyDescent="0.25">
      <c r="C11496" s="189"/>
      <c r="D11496" s="189"/>
      <c r="E11496" s="189"/>
      <c r="F11496" s="189"/>
    </row>
    <row r="11497" spans="3:6" s="66" customFormat="1" x14ac:dyDescent="0.25">
      <c r="C11497" s="189"/>
      <c r="D11497" s="189"/>
      <c r="E11497" s="189"/>
      <c r="F11497" s="189"/>
    </row>
    <row r="11498" spans="3:6" s="66" customFormat="1" x14ac:dyDescent="0.25">
      <c r="C11498" s="189"/>
      <c r="D11498" s="189"/>
      <c r="E11498" s="189"/>
      <c r="F11498" s="189"/>
    </row>
    <row r="11499" spans="3:6" s="66" customFormat="1" x14ac:dyDescent="0.25">
      <c r="C11499" s="189"/>
      <c r="D11499" s="189"/>
      <c r="E11499" s="189"/>
      <c r="F11499" s="189"/>
    </row>
    <row r="11500" spans="3:6" s="66" customFormat="1" x14ac:dyDescent="0.25">
      <c r="C11500" s="189"/>
      <c r="D11500" s="189"/>
      <c r="E11500" s="189"/>
      <c r="F11500" s="189"/>
    </row>
    <row r="11501" spans="3:6" s="66" customFormat="1" x14ac:dyDescent="0.25">
      <c r="C11501" s="189"/>
      <c r="D11501" s="189"/>
      <c r="E11501" s="189"/>
      <c r="F11501" s="189"/>
    </row>
    <row r="11502" spans="3:6" s="66" customFormat="1" x14ac:dyDescent="0.25">
      <c r="C11502" s="189"/>
      <c r="D11502" s="189"/>
      <c r="E11502" s="189"/>
      <c r="F11502" s="189"/>
    </row>
    <row r="11503" spans="3:6" s="66" customFormat="1" x14ac:dyDescent="0.25">
      <c r="C11503" s="189"/>
      <c r="D11503" s="189"/>
      <c r="E11503" s="189"/>
      <c r="F11503" s="189"/>
    </row>
    <row r="11504" spans="3:6" s="66" customFormat="1" x14ac:dyDescent="0.25">
      <c r="C11504" s="189"/>
      <c r="D11504" s="189"/>
      <c r="E11504" s="189"/>
      <c r="F11504" s="189"/>
    </row>
    <row r="11505" spans="3:6" s="66" customFormat="1" x14ac:dyDescent="0.25">
      <c r="C11505" s="189"/>
      <c r="D11505" s="189"/>
      <c r="E11505" s="189"/>
      <c r="F11505" s="189"/>
    </row>
    <row r="11506" spans="3:6" s="66" customFormat="1" x14ac:dyDescent="0.25">
      <c r="C11506" s="189"/>
      <c r="D11506" s="189"/>
      <c r="E11506" s="189"/>
      <c r="F11506" s="189"/>
    </row>
    <row r="11507" spans="3:6" s="66" customFormat="1" x14ac:dyDescent="0.25">
      <c r="C11507" s="189"/>
      <c r="D11507" s="189"/>
      <c r="E11507" s="189"/>
      <c r="F11507" s="189"/>
    </row>
    <row r="11508" spans="3:6" s="66" customFormat="1" x14ac:dyDescent="0.25">
      <c r="C11508" s="189"/>
      <c r="D11508" s="189"/>
      <c r="E11508" s="189"/>
      <c r="F11508" s="189"/>
    </row>
    <row r="11509" spans="3:6" s="66" customFormat="1" x14ac:dyDescent="0.25">
      <c r="C11509" s="189"/>
      <c r="D11509" s="189"/>
      <c r="E11509" s="189"/>
      <c r="F11509" s="189"/>
    </row>
    <row r="11510" spans="3:6" s="66" customFormat="1" x14ac:dyDescent="0.25">
      <c r="C11510" s="189"/>
      <c r="D11510" s="189"/>
      <c r="E11510" s="189"/>
      <c r="F11510" s="189"/>
    </row>
    <row r="11511" spans="3:6" s="66" customFormat="1" x14ac:dyDescent="0.25">
      <c r="C11511" s="189"/>
      <c r="D11511" s="189"/>
      <c r="E11511" s="189"/>
      <c r="F11511" s="189"/>
    </row>
    <row r="11512" spans="3:6" s="66" customFormat="1" x14ac:dyDescent="0.25">
      <c r="C11512" s="189"/>
      <c r="D11512" s="189"/>
      <c r="E11512" s="189"/>
      <c r="F11512" s="189"/>
    </row>
    <row r="11513" spans="3:6" s="66" customFormat="1" x14ac:dyDescent="0.25">
      <c r="C11513" s="189"/>
      <c r="D11513" s="189"/>
      <c r="E11513" s="189"/>
      <c r="F11513" s="189"/>
    </row>
    <row r="11514" spans="3:6" s="66" customFormat="1" x14ac:dyDescent="0.25">
      <c r="C11514" s="189"/>
      <c r="D11514" s="189"/>
      <c r="E11514" s="189"/>
      <c r="F11514" s="189"/>
    </row>
    <row r="11515" spans="3:6" s="66" customFormat="1" x14ac:dyDescent="0.25">
      <c r="C11515" s="189"/>
      <c r="D11515" s="189"/>
      <c r="E11515" s="189"/>
      <c r="F11515" s="189"/>
    </row>
    <row r="11516" spans="3:6" s="66" customFormat="1" x14ac:dyDescent="0.25">
      <c r="C11516" s="189"/>
      <c r="D11516" s="189"/>
      <c r="E11516" s="189"/>
      <c r="F11516" s="189"/>
    </row>
    <row r="11517" spans="3:6" s="66" customFormat="1" x14ac:dyDescent="0.25">
      <c r="C11517" s="189"/>
      <c r="D11517" s="189"/>
      <c r="E11517" s="189"/>
      <c r="F11517" s="189"/>
    </row>
    <row r="11518" spans="3:6" s="66" customFormat="1" x14ac:dyDescent="0.25">
      <c r="C11518" s="189"/>
      <c r="D11518" s="189"/>
      <c r="E11518" s="189"/>
      <c r="F11518" s="189"/>
    </row>
    <row r="11519" spans="3:6" s="66" customFormat="1" x14ac:dyDescent="0.25">
      <c r="C11519" s="189"/>
      <c r="D11519" s="189"/>
      <c r="E11519" s="189"/>
      <c r="F11519" s="189"/>
    </row>
    <row r="11520" spans="3:6" s="66" customFormat="1" x14ac:dyDescent="0.25">
      <c r="C11520" s="189"/>
      <c r="D11520" s="189"/>
      <c r="E11520" s="189"/>
      <c r="F11520" s="189"/>
    </row>
    <row r="11521" spans="3:6" s="66" customFormat="1" x14ac:dyDescent="0.25">
      <c r="C11521" s="189"/>
      <c r="D11521" s="189"/>
      <c r="E11521" s="189"/>
      <c r="F11521" s="189"/>
    </row>
    <row r="11522" spans="3:6" s="66" customFormat="1" x14ac:dyDescent="0.25">
      <c r="C11522" s="189"/>
      <c r="D11522" s="189"/>
      <c r="E11522" s="189"/>
      <c r="F11522" s="189"/>
    </row>
    <row r="11523" spans="3:6" s="66" customFormat="1" x14ac:dyDescent="0.25">
      <c r="C11523" s="189"/>
      <c r="D11523" s="189"/>
      <c r="E11523" s="189"/>
      <c r="F11523" s="189"/>
    </row>
    <row r="11524" spans="3:6" s="66" customFormat="1" x14ac:dyDescent="0.25">
      <c r="C11524" s="189"/>
      <c r="D11524" s="189"/>
      <c r="E11524" s="189"/>
      <c r="F11524" s="189"/>
    </row>
    <row r="11525" spans="3:6" s="66" customFormat="1" x14ac:dyDescent="0.25">
      <c r="C11525" s="189"/>
      <c r="D11525" s="189"/>
      <c r="E11525" s="189"/>
      <c r="F11525" s="189"/>
    </row>
    <row r="11526" spans="3:6" s="66" customFormat="1" x14ac:dyDescent="0.25">
      <c r="C11526" s="189"/>
      <c r="D11526" s="189"/>
      <c r="E11526" s="189"/>
      <c r="F11526" s="189"/>
    </row>
    <row r="11527" spans="3:6" s="66" customFormat="1" x14ac:dyDescent="0.25">
      <c r="C11527" s="189"/>
      <c r="D11527" s="189"/>
      <c r="E11527" s="189"/>
      <c r="F11527" s="189"/>
    </row>
    <row r="11528" spans="3:6" s="66" customFormat="1" x14ac:dyDescent="0.25">
      <c r="C11528" s="189"/>
      <c r="D11528" s="189"/>
      <c r="E11528" s="189"/>
      <c r="F11528" s="189"/>
    </row>
    <row r="11529" spans="3:6" s="66" customFormat="1" x14ac:dyDescent="0.25">
      <c r="C11529" s="189"/>
      <c r="D11529" s="189"/>
      <c r="E11529" s="189"/>
      <c r="F11529" s="189"/>
    </row>
    <row r="11530" spans="3:6" s="66" customFormat="1" x14ac:dyDescent="0.25">
      <c r="C11530" s="189"/>
      <c r="D11530" s="189"/>
      <c r="E11530" s="189"/>
      <c r="F11530" s="189"/>
    </row>
    <row r="11531" spans="3:6" s="66" customFormat="1" x14ac:dyDescent="0.25">
      <c r="C11531" s="189"/>
      <c r="D11531" s="189"/>
      <c r="E11531" s="189"/>
      <c r="F11531" s="189"/>
    </row>
    <row r="11532" spans="3:6" s="66" customFormat="1" x14ac:dyDescent="0.25">
      <c r="C11532" s="189"/>
      <c r="D11532" s="189"/>
      <c r="E11532" s="189"/>
      <c r="F11532" s="189"/>
    </row>
    <row r="11533" spans="3:6" s="66" customFormat="1" x14ac:dyDescent="0.25">
      <c r="C11533" s="189"/>
      <c r="D11533" s="189"/>
      <c r="E11533" s="189"/>
      <c r="F11533" s="189"/>
    </row>
    <row r="11534" spans="3:6" s="66" customFormat="1" x14ac:dyDescent="0.25">
      <c r="C11534" s="189"/>
      <c r="D11534" s="189"/>
      <c r="E11534" s="189"/>
      <c r="F11534" s="189"/>
    </row>
    <row r="11535" spans="3:6" s="66" customFormat="1" x14ac:dyDescent="0.25">
      <c r="C11535" s="189"/>
      <c r="D11535" s="189"/>
      <c r="E11535" s="189"/>
      <c r="F11535" s="189"/>
    </row>
    <row r="11536" spans="3:6" s="66" customFormat="1" x14ac:dyDescent="0.25">
      <c r="C11536" s="189"/>
      <c r="D11536" s="189"/>
      <c r="E11536" s="189"/>
      <c r="F11536" s="189"/>
    </row>
    <row r="11537" spans="3:6" s="66" customFormat="1" x14ac:dyDescent="0.25">
      <c r="C11537" s="189"/>
      <c r="D11537" s="189"/>
      <c r="E11537" s="189"/>
      <c r="F11537" s="189"/>
    </row>
    <row r="11538" spans="3:6" s="66" customFormat="1" x14ac:dyDescent="0.25">
      <c r="C11538" s="189"/>
      <c r="D11538" s="189"/>
      <c r="E11538" s="189"/>
      <c r="F11538" s="189"/>
    </row>
    <row r="11539" spans="3:6" s="66" customFormat="1" x14ac:dyDescent="0.25">
      <c r="C11539" s="189"/>
      <c r="D11539" s="189"/>
      <c r="E11539" s="189"/>
      <c r="F11539" s="189"/>
    </row>
    <row r="11540" spans="3:6" s="66" customFormat="1" x14ac:dyDescent="0.25">
      <c r="C11540" s="189"/>
      <c r="D11540" s="189"/>
      <c r="E11540" s="189"/>
      <c r="F11540" s="189"/>
    </row>
    <row r="11541" spans="3:6" s="66" customFormat="1" x14ac:dyDescent="0.25">
      <c r="C11541" s="189"/>
      <c r="D11541" s="189"/>
      <c r="E11541" s="189"/>
      <c r="F11541" s="189"/>
    </row>
    <row r="11542" spans="3:6" s="66" customFormat="1" x14ac:dyDescent="0.25">
      <c r="C11542" s="189"/>
      <c r="D11542" s="189"/>
      <c r="E11542" s="189"/>
      <c r="F11542" s="189"/>
    </row>
    <row r="11543" spans="3:6" s="66" customFormat="1" x14ac:dyDescent="0.25">
      <c r="C11543" s="189"/>
      <c r="D11543" s="189"/>
      <c r="E11543" s="189"/>
      <c r="F11543" s="189"/>
    </row>
    <row r="11544" spans="3:6" s="66" customFormat="1" x14ac:dyDescent="0.25">
      <c r="C11544" s="189"/>
      <c r="D11544" s="189"/>
      <c r="E11544" s="189"/>
      <c r="F11544" s="189"/>
    </row>
    <row r="11545" spans="3:6" s="66" customFormat="1" x14ac:dyDescent="0.25">
      <c r="C11545" s="189"/>
      <c r="D11545" s="189"/>
      <c r="E11545" s="189"/>
      <c r="F11545" s="189"/>
    </row>
    <row r="11546" spans="3:6" s="66" customFormat="1" x14ac:dyDescent="0.25">
      <c r="C11546" s="189"/>
      <c r="D11546" s="189"/>
      <c r="E11546" s="189"/>
      <c r="F11546" s="189"/>
    </row>
    <row r="11547" spans="3:6" s="66" customFormat="1" x14ac:dyDescent="0.25">
      <c r="C11547" s="189"/>
      <c r="D11547" s="189"/>
      <c r="E11547" s="189"/>
      <c r="F11547" s="189"/>
    </row>
    <row r="11548" spans="3:6" s="66" customFormat="1" x14ac:dyDescent="0.25">
      <c r="C11548" s="189"/>
      <c r="D11548" s="189"/>
      <c r="E11548" s="189"/>
      <c r="F11548" s="189"/>
    </row>
    <row r="11549" spans="3:6" s="66" customFormat="1" x14ac:dyDescent="0.25">
      <c r="C11549" s="189"/>
      <c r="D11549" s="189"/>
      <c r="E11549" s="189"/>
      <c r="F11549" s="189"/>
    </row>
    <row r="11550" spans="3:6" s="66" customFormat="1" x14ac:dyDescent="0.25">
      <c r="C11550" s="189"/>
      <c r="D11550" s="189"/>
      <c r="E11550" s="189"/>
      <c r="F11550" s="189"/>
    </row>
    <row r="11551" spans="3:6" s="66" customFormat="1" x14ac:dyDescent="0.25">
      <c r="C11551" s="189"/>
      <c r="D11551" s="189"/>
      <c r="E11551" s="189"/>
      <c r="F11551" s="189"/>
    </row>
    <row r="11552" spans="3:6" s="66" customFormat="1" x14ac:dyDescent="0.25">
      <c r="C11552" s="189"/>
      <c r="D11552" s="189"/>
      <c r="E11552" s="189"/>
      <c r="F11552" s="189"/>
    </row>
    <row r="11553" spans="3:6" s="66" customFormat="1" x14ac:dyDescent="0.25">
      <c r="C11553" s="189"/>
      <c r="D11553" s="189"/>
      <c r="E11553" s="189"/>
      <c r="F11553" s="189"/>
    </row>
    <row r="11554" spans="3:6" s="66" customFormat="1" x14ac:dyDescent="0.25">
      <c r="C11554" s="189"/>
      <c r="D11554" s="189"/>
      <c r="E11554" s="189"/>
      <c r="F11554" s="189"/>
    </row>
    <row r="11555" spans="3:6" s="66" customFormat="1" x14ac:dyDescent="0.25">
      <c r="C11555" s="189"/>
      <c r="D11555" s="189"/>
      <c r="E11555" s="189"/>
      <c r="F11555" s="189"/>
    </row>
    <row r="11556" spans="3:6" s="66" customFormat="1" x14ac:dyDescent="0.25">
      <c r="C11556" s="189"/>
      <c r="D11556" s="189"/>
      <c r="E11556" s="189"/>
      <c r="F11556" s="189"/>
    </row>
    <row r="11557" spans="3:6" s="66" customFormat="1" x14ac:dyDescent="0.25">
      <c r="C11557" s="189"/>
      <c r="D11557" s="189"/>
      <c r="E11557" s="189"/>
      <c r="F11557" s="189"/>
    </row>
    <row r="11558" spans="3:6" s="66" customFormat="1" x14ac:dyDescent="0.25">
      <c r="C11558" s="189"/>
      <c r="D11558" s="189"/>
      <c r="E11558" s="189"/>
      <c r="F11558" s="189"/>
    </row>
    <row r="11559" spans="3:6" s="66" customFormat="1" x14ac:dyDescent="0.25">
      <c r="C11559" s="189"/>
      <c r="D11559" s="189"/>
      <c r="E11559" s="189"/>
      <c r="F11559" s="189"/>
    </row>
    <row r="11560" spans="3:6" s="66" customFormat="1" x14ac:dyDescent="0.25">
      <c r="C11560" s="189"/>
      <c r="D11560" s="189"/>
      <c r="E11560" s="189"/>
      <c r="F11560" s="189"/>
    </row>
    <row r="11561" spans="3:6" s="66" customFormat="1" x14ac:dyDescent="0.25">
      <c r="C11561" s="189"/>
      <c r="D11561" s="189"/>
      <c r="E11561" s="189"/>
      <c r="F11561" s="189"/>
    </row>
    <row r="11562" spans="3:6" s="66" customFormat="1" x14ac:dyDescent="0.25">
      <c r="C11562" s="189"/>
      <c r="D11562" s="189"/>
      <c r="E11562" s="189"/>
      <c r="F11562" s="189"/>
    </row>
    <row r="11563" spans="3:6" s="66" customFormat="1" x14ac:dyDescent="0.25">
      <c r="C11563" s="189"/>
      <c r="D11563" s="189"/>
      <c r="E11563" s="189"/>
      <c r="F11563" s="189"/>
    </row>
    <row r="11564" spans="3:6" s="66" customFormat="1" x14ac:dyDescent="0.25">
      <c r="C11564" s="189"/>
      <c r="D11564" s="189"/>
      <c r="E11564" s="189"/>
      <c r="F11564" s="189"/>
    </row>
    <row r="11565" spans="3:6" s="66" customFormat="1" x14ac:dyDescent="0.25">
      <c r="C11565" s="189"/>
      <c r="D11565" s="189"/>
      <c r="E11565" s="189"/>
      <c r="F11565" s="189"/>
    </row>
    <row r="11566" spans="3:6" s="66" customFormat="1" x14ac:dyDescent="0.25">
      <c r="C11566" s="189"/>
      <c r="D11566" s="189"/>
      <c r="E11566" s="189"/>
      <c r="F11566" s="189"/>
    </row>
    <row r="11567" spans="3:6" s="66" customFormat="1" x14ac:dyDescent="0.25">
      <c r="C11567" s="189"/>
      <c r="D11567" s="189"/>
      <c r="E11567" s="189"/>
      <c r="F11567" s="189"/>
    </row>
    <row r="11568" spans="3:6" s="66" customFormat="1" x14ac:dyDescent="0.25">
      <c r="C11568" s="189"/>
      <c r="D11568" s="189"/>
      <c r="E11568" s="189"/>
      <c r="F11568" s="189"/>
    </row>
    <row r="11569" spans="3:6" s="66" customFormat="1" x14ac:dyDescent="0.25">
      <c r="C11569" s="189"/>
      <c r="D11569" s="189"/>
      <c r="E11569" s="189"/>
      <c r="F11569" s="189"/>
    </row>
    <row r="11570" spans="3:6" s="66" customFormat="1" x14ac:dyDescent="0.25">
      <c r="C11570" s="189"/>
      <c r="D11570" s="189"/>
      <c r="E11570" s="189"/>
      <c r="F11570" s="189"/>
    </row>
    <row r="11571" spans="3:6" s="66" customFormat="1" x14ac:dyDescent="0.25">
      <c r="C11571" s="189"/>
      <c r="D11571" s="189"/>
      <c r="E11571" s="189"/>
      <c r="F11571" s="189"/>
    </row>
    <row r="11572" spans="3:6" s="66" customFormat="1" x14ac:dyDescent="0.25">
      <c r="C11572" s="189"/>
      <c r="D11572" s="189"/>
      <c r="E11572" s="189"/>
      <c r="F11572" s="189"/>
    </row>
    <row r="11573" spans="3:6" s="66" customFormat="1" x14ac:dyDescent="0.25">
      <c r="C11573" s="189"/>
      <c r="D11573" s="189"/>
      <c r="E11573" s="189"/>
      <c r="F11573" s="189"/>
    </row>
    <row r="11574" spans="3:6" s="66" customFormat="1" x14ac:dyDescent="0.25">
      <c r="C11574" s="189"/>
      <c r="D11574" s="189"/>
      <c r="E11574" s="189"/>
      <c r="F11574" s="189"/>
    </row>
    <row r="11575" spans="3:6" s="66" customFormat="1" x14ac:dyDescent="0.25">
      <c r="C11575" s="189"/>
      <c r="D11575" s="189"/>
      <c r="E11575" s="189"/>
      <c r="F11575" s="189"/>
    </row>
    <row r="11576" spans="3:6" s="66" customFormat="1" x14ac:dyDescent="0.25">
      <c r="C11576" s="189"/>
      <c r="D11576" s="189"/>
      <c r="E11576" s="189"/>
      <c r="F11576" s="189"/>
    </row>
    <row r="11577" spans="3:6" s="66" customFormat="1" x14ac:dyDescent="0.25">
      <c r="C11577" s="189"/>
      <c r="D11577" s="189"/>
      <c r="E11577" s="189"/>
      <c r="F11577" s="189"/>
    </row>
    <row r="11578" spans="3:6" s="66" customFormat="1" x14ac:dyDescent="0.25">
      <c r="C11578" s="189"/>
      <c r="D11578" s="189"/>
      <c r="E11578" s="189"/>
      <c r="F11578" s="189"/>
    </row>
    <row r="11579" spans="3:6" s="66" customFormat="1" x14ac:dyDescent="0.25">
      <c r="C11579" s="189"/>
      <c r="D11579" s="189"/>
      <c r="E11579" s="189"/>
      <c r="F11579" s="189"/>
    </row>
    <row r="11580" spans="3:6" s="66" customFormat="1" x14ac:dyDescent="0.25">
      <c r="C11580" s="189"/>
      <c r="D11580" s="189"/>
      <c r="E11580" s="189"/>
      <c r="F11580" s="189"/>
    </row>
    <row r="11581" spans="3:6" s="66" customFormat="1" x14ac:dyDescent="0.25">
      <c r="C11581" s="189"/>
      <c r="D11581" s="189"/>
      <c r="E11581" s="189"/>
      <c r="F11581" s="189"/>
    </row>
    <row r="11582" spans="3:6" s="66" customFormat="1" x14ac:dyDescent="0.25">
      <c r="C11582" s="189"/>
      <c r="D11582" s="189"/>
      <c r="E11582" s="189"/>
      <c r="F11582" s="189"/>
    </row>
    <row r="11583" spans="3:6" s="66" customFormat="1" x14ac:dyDescent="0.25">
      <c r="C11583" s="189"/>
      <c r="D11583" s="189"/>
      <c r="E11583" s="189"/>
      <c r="F11583" s="189"/>
    </row>
    <row r="11584" spans="3:6" s="66" customFormat="1" x14ac:dyDescent="0.25">
      <c r="C11584" s="189"/>
      <c r="D11584" s="189"/>
      <c r="E11584" s="189"/>
      <c r="F11584" s="189"/>
    </row>
    <row r="11585" spans="3:6" s="66" customFormat="1" x14ac:dyDescent="0.25">
      <c r="C11585" s="189"/>
      <c r="D11585" s="189"/>
      <c r="E11585" s="189"/>
      <c r="F11585" s="189"/>
    </row>
    <row r="11586" spans="3:6" s="66" customFormat="1" x14ac:dyDescent="0.25">
      <c r="C11586" s="189"/>
      <c r="D11586" s="189"/>
      <c r="E11586" s="189"/>
      <c r="F11586" s="189"/>
    </row>
    <row r="11587" spans="3:6" s="66" customFormat="1" x14ac:dyDescent="0.25">
      <c r="C11587" s="189"/>
      <c r="D11587" s="189"/>
      <c r="E11587" s="189"/>
      <c r="F11587" s="189"/>
    </row>
    <row r="11588" spans="3:6" s="66" customFormat="1" x14ac:dyDescent="0.25">
      <c r="C11588" s="189"/>
      <c r="D11588" s="189"/>
      <c r="E11588" s="189"/>
      <c r="F11588" s="189"/>
    </row>
    <row r="11589" spans="3:6" s="66" customFormat="1" x14ac:dyDescent="0.25">
      <c r="C11589" s="189"/>
      <c r="D11589" s="189"/>
      <c r="E11589" s="189"/>
      <c r="F11589" s="189"/>
    </row>
    <row r="11590" spans="3:6" s="66" customFormat="1" x14ac:dyDescent="0.25">
      <c r="C11590" s="189"/>
      <c r="D11590" s="189"/>
      <c r="E11590" s="189"/>
      <c r="F11590" s="189"/>
    </row>
    <row r="11591" spans="3:6" s="66" customFormat="1" x14ac:dyDescent="0.25">
      <c r="C11591" s="189"/>
      <c r="D11591" s="189"/>
      <c r="E11591" s="189"/>
      <c r="F11591" s="189"/>
    </row>
    <row r="11592" spans="3:6" s="66" customFormat="1" x14ac:dyDescent="0.25">
      <c r="C11592" s="189"/>
      <c r="D11592" s="189"/>
      <c r="E11592" s="189"/>
      <c r="F11592" s="189"/>
    </row>
    <row r="11593" spans="3:6" s="66" customFormat="1" x14ac:dyDescent="0.25">
      <c r="C11593" s="189"/>
      <c r="D11593" s="189"/>
      <c r="E11593" s="189"/>
      <c r="F11593" s="189"/>
    </row>
    <row r="11594" spans="3:6" s="66" customFormat="1" x14ac:dyDescent="0.25">
      <c r="C11594" s="189"/>
      <c r="D11594" s="189"/>
      <c r="E11594" s="189"/>
      <c r="F11594" s="189"/>
    </row>
    <row r="11595" spans="3:6" s="66" customFormat="1" x14ac:dyDescent="0.25">
      <c r="C11595" s="189"/>
      <c r="D11595" s="189"/>
      <c r="E11595" s="189"/>
      <c r="F11595" s="189"/>
    </row>
    <row r="11596" spans="3:6" s="66" customFormat="1" x14ac:dyDescent="0.25">
      <c r="C11596" s="189"/>
      <c r="D11596" s="189"/>
      <c r="E11596" s="189"/>
      <c r="F11596" s="189"/>
    </row>
    <row r="11597" spans="3:6" s="66" customFormat="1" x14ac:dyDescent="0.25">
      <c r="C11597" s="189"/>
      <c r="D11597" s="189"/>
      <c r="E11597" s="189"/>
      <c r="F11597" s="189"/>
    </row>
    <row r="11598" spans="3:6" s="66" customFormat="1" x14ac:dyDescent="0.25">
      <c r="C11598" s="189"/>
      <c r="D11598" s="189"/>
      <c r="E11598" s="189"/>
      <c r="F11598" s="189"/>
    </row>
    <row r="11599" spans="3:6" s="66" customFormat="1" x14ac:dyDescent="0.25">
      <c r="C11599" s="189"/>
      <c r="D11599" s="189"/>
      <c r="E11599" s="189"/>
      <c r="F11599" s="189"/>
    </row>
    <row r="11600" spans="3:6" s="66" customFormat="1" x14ac:dyDescent="0.25">
      <c r="C11600" s="189"/>
      <c r="D11600" s="189"/>
      <c r="E11600" s="189"/>
      <c r="F11600" s="189"/>
    </row>
    <row r="11601" spans="3:6" s="66" customFormat="1" x14ac:dyDescent="0.25">
      <c r="C11601" s="189"/>
      <c r="D11601" s="189"/>
      <c r="E11601" s="189"/>
      <c r="F11601" s="189"/>
    </row>
    <row r="11602" spans="3:6" s="66" customFormat="1" x14ac:dyDescent="0.25">
      <c r="C11602" s="189"/>
      <c r="D11602" s="189"/>
      <c r="E11602" s="189"/>
      <c r="F11602" s="189"/>
    </row>
    <row r="11603" spans="3:6" s="66" customFormat="1" x14ac:dyDescent="0.25">
      <c r="C11603" s="189"/>
      <c r="D11603" s="189"/>
      <c r="E11603" s="189"/>
      <c r="F11603" s="189"/>
    </row>
    <row r="11604" spans="3:6" s="66" customFormat="1" x14ac:dyDescent="0.25">
      <c r="C11604" s="189"/>
      <c r="D11604" s="189"/>
      <c r="E11604" s="189"/>
      <c r="F11604" s="189"/>
    </row>
    <row r="11605" spans="3:6" s="66" customFormat="1" x14ac:dyDescent="0.25">
      <c r="C11605" s="189"/>
      <c r="D11605" s="189"/>
      <c r="E11605" s="189"/>
      <c r="F11605" s="189"/>
    </row>
    <row r="11606" spans="3:6" s="66" customFormat="1" x14ac:dyDescent="0.25">
      <c r="C11606" s="189"/>
      <c r="D11606" s="189"/>
      <c r="E11606" s="189"/>
      <c r="F11606" s="189"/>
    </row>
    <row r="11607" spans="3:6" s="66" customFormat="1" x14ac:dyDescent="0.25">
      <c r="C11607" s="189"/>
      <c r="D11607" s="189"/>
      <c r="E11607" s="189"/>
      <c r="F11607" s="189"/>
    </row>
    <row r="11608" spans="3:6" s="66" customFormat="1" x14ac:dyDescent="0.25">
      <c r="C11608" s="189"/>
      <c r="D11608" s="189"/>
      <c r="E11608" s="189"/>
      <c r="F11608" s="189"/>
    </row>
    <row r="11609" spans="3:6" s="66" customFormat="1" x14ac:dyDescent="0.25">
      <c r="C11609" s="189"/>
      <c r="D11609" s="189"/>
      <c r="E11609" s="189"/>
      <c r="F11609" s="189"/>
    </row>
    <row r="11610" spans="3:6" s="66" customFormat="1" x14ac:dyDescent="0.25">
      <c r="C11610" s="189"/>
      <c r="D11610" s="189"/>
      <c r="E11610" s="189"/>
      <c r="F11610" s="189"/>
    </row>
    <row r="11611" spans="3:6" s="66" customFormat="1" x14ac:dyDescent="0.25">
      <c r="C11611" s="189"/>
      <c r="D11611" s="189"/>
      <c r="E11611" s="189"/>
      <c r="F11611" s="189"/>
    </row>
    <row r="11612" spans="3:6" s="66" customFormat="1" x14ac:dyDescent="0.25">
      <c r="C11612" s="189"/>
      <c r="D11612" s="189"/>
      <c r="E11612" s="189"/>
      <c r="F11612" s="189"/>
    </row>
    <row r="11613" spans="3:6" s="66" customFormat="1" x14ac:dyDescent="0.25">
      <c r="C11613" s="189"/>
      <c r="D11613" s="189"/>
      <c r="E11613" s="189"/>
      <c r="F11613" s="189"/>
    </row>
    <row r="11614" spans="3:6" s="66" customFormat="1" x14ac:dyDescent="0.25">
      <c r="C11614" s="189"/>
      <c r="D11614" s="189"/>
      <c r="E11614" s="189"/>
      <c r="F11614" s="189"/>
    </row>
    <row r="11615" spans="3:6" s="66" customFormat="1" x14ac:dyDescent="0.25">
      <c r="C11615" s="189"/>
      <c r="D11615" s="189"/>
      <c r="E11615" s="189"/>
      <c r="F11615" s="189"/>
    </row>
    <row r="11616" spans="3:6" s="66" customFormat="1" x14ac:dyDescent="0.25">
      <c r="C11616" s="189"/>
      <c r="D11616" s="189"/>
      <c r="E11616" s="189"/>
      <c r="F11616" s="189"/>
    </row>
    <row r="11617" spans="3:6" s="66" customFormat="1" x14ac:dyDescent="0.25">
      <c r="C11617" s="189"/>
      <c r="D11617" s="189"/>
      <c r="E11617" s="189"/>
      <c r="F11617" s="189"/>
    </row>
    <row r="11618" spans="3:6" s="66" customFormat="1" x14ac:dyDescent="0.25">
      <c r="C11618" s="189"/>
      <c r="D11618" s="189"/>
      <c r="E11618" s="189"/>
      <c r="F11618" s="189"/>
    </row>
    <row r="11619" spans="3:6" s="66" customFormat="1" x14ac:dyDescent="0.25">
      <c r="C11619" s="189"/>
      <c r="D11619" s="189"/>
      <c r="E11619" s="189"/>
      <c r="F11619" s="189"/>
    </row>
    <row r="11620" spans="3:6" s="66" customFormat="1" x14ac:dyDescent="0.25">
      <c r="C11620" s="189"/>
      <c r="D11620" s="189"/>
      <c r="E11620" s="189"/>
      <c r="F11620" s="189"/>
    </row>
    <row r="11621" spans="3:6" s="66" customFormat="1" x14ac:dyDescent="0.25">
      <c r="C11621" s="189"/>
      <c r="D11621" s="189"/>
      <c r="E11621" s="189"/>
      <c r="F11621" s="189"/>
    </row>
    <row r="11622" spans="3:6" s="66" customFormat="1" x14ac:dyDescent="0.25">
      <c r="C11622" s="189"/>
      <c r="D11622" s="189"/>
      <c r="E11622" s="189"/>
      <c r="F11622" s="189"/>
    </row>
    <row r="11623" spans="3:6" s="66" customFormat="1" x14ac:dyDescent="0.25">
      <c r="C11623" s="189"/>
      <c r="D11623" s="189"/>
      <c r="E11623" s="189"/>
      <c r="F11623" s="189"/>
    </row>
    <row r="11624" spans="3:6" s="66" customFormat="1" x14ac:dyDescent="0.25">
      <c r="C11624" s="189"/>
      <c r="D11624" s="189"/>
      <c r="E11624" s="189"/>
      <c r="F11624" s="189"/>
    </row>
    <row r="11625" spans="3:6" s="66" customFormat="1" x14ac:dyDescent="0.25">
      <c r="C11625" s="189"/>
      <c r="D11625" s="189"/>
      <c r="E11625" s="189"/>
      <c r="F11625" s="189"/>
    </row>
    <row r="11626" spans="3:6" s="66" customFormat="1" x14ac:dyDescent="0.25">
      <c r="C11626" s="189"/>
      <c r="D11626" s="189"/>
      <c r="E11626" s="189"/>
      <c r="F11626" s="189"/>
    </row>
    <row r="11627" spans="3:6" s="66" customFormat="1" x14ac:dyDescent="0.25">
      <c r="C11627" s="189"/>
      <c r="D11627" s="189"/>
      <c r="E11627" s="189"/>
      <c r="F11627" s="189"/>
    </row>
    <row r="11628" spans="3:6" s="66" customFormat="1" x14ac:dyDescent="0.25">
      <c r="C11628" s="189"/>
      <c r="D11628" s="189"/>
      <c r="E11628" s="189"/>
      <c r="F11628" s="189"/>
    </row>
    <row r="11629" spans="3:6" s="66" customFormat="1" x14ac:dyDescent="0.25">
      <c r="C11629" s="189"/>
      <c r="D11629" s="189"/>
      <c r="E11629" s="189"/>
      <c r="F11629" s="189"/>
    </row>
    <row r="11630" spans="3:6" s="66" customFormat="1" x14ac:dyDescent="0.25">
      <c r="C11630" s="189"/>
      <c r="D11630" s="189"/>
      <c r="E11630" s="189"/>
      <c r="F11630" s="189"/>
    </row>
    <row r="11631" spans="3:6" s="66" customFormat="1" x14ac:dyDescent="0.25">
      <c r="C11631" s="189"/>
      <c r="D11631" s="189"/>
      <c r="E11631" s="189"/>
      <c r="F11631" s="189"/>
    </row>
    <row r="11632" spans="3:6" s="66" customFormat="1" x14ac:dyDescent="0.25">
      <c r="C11632" s="189"/>
      <c r="D11632" s="189"/>
      <c r="E11632" s="189"/>
      <c r="F11632" s="189"/>
    </row>
    <row r="11633" spans="3:6" s="66" customFormat="1" x14ac:dyDescent="0.25">
      <c r="C11633" s="189"/>
      <c r="D11633" s="189"/>
      <c r="E11633" s="189"/>
      <c r="F11633" s="189"/>
    </row>
    <row r="11634" spans="3:6" s="66" customFormat="1" x14ac:dyDescent="0.25">
      <c r="C11634" s="189"/>
      <c r="D11634" s="189"/>
      <c r="E11634" s="189"/>
      <c r="F11634" s="189"/>
    </row>
    <row r="11635" spans="3:6" s="66" customFormat="1" x14ac:dyDescent="0.25">
      <c r="C11635" s="189"/>
      <c r="D11635" s="189"/>
      <c r="E11635" s="189"/>
      <c r="F11635" s="189"/>
    </row>
    <row r="11636" spans="3:6" s="66" customFormat="1" x14ac:dyDescent="0.25">
      <c r="C11636" s="189"/>
      <c r="D11636" s="189"/>
      <c r="E11636" s="189"/>
      <c r="F11636" s="189"/>
    </row>
    <row r="11637" spans="3:6" s="66" customFormat="1" x14ac:dyDescent="0.25">
      <c r="C11637" s="189"/>
      <c r="D11637" s="189"/>
      <c r="E11637" s="189"/>
      <c r="F11637" s="189"/>
    </row>
    <row r="11638" spans="3:6" s="66" customFormat="1" x14ac:dyDescent="0.25">
      <c r="C11638" s="189"/>
      <c r="D11638" s="189"/>
      <c r="E11638" s="189"/>
      <c r="F11638" s="189"/>
    </row>
    <row r="11639" spans="3:6" s="66" customFormat="1" x14ac:dyDescent="0.25">
      <c r="C11639" s="189"/>
      <c r="D11639" s="189"/>
      <c r="E11639" s="189"/>
      <c r="F11639" s="189"/>
    </row>
    <row r="11640" spans="3:6" s="66" customFormat="1" x14ac:dyDescent="0.25">
      <c r="C11640" s="189"/>
      <c r="D11640" s="189"/>
      <c r="E11640" s="189"/>
      <c r="F11640" s="189"/>
    </row>
    <row r="11641" spans="3:6" s="66" customFormat="1" x14ac:dyDescent="0.25">
      <c r="C11641" s="189"/>
      <c r="D11641" s="189"/>
      <c r="E11641" s="189"/>
      <c r="F11641" s="189"/>
    </row>
    <row r="11642" spans="3:6" s="66" customFormat="1" x14ac:dyDescent="0.25">
      <c r="C11642" s="189"/>
      <c r="D11642" s="189"/>
      <c r="E11642" s="189"/>
      <c r="F11642" s="189"/>
    </row>
    <row r="11643" spans="3:6" s="66" customFormat="1" x14ac:dyDescent="0.25">
      <c r="C11643" s="189"/>
      <c r="D11643" s="189"/>
      <c r="E11643" s="189"/>
      <c r="F11643" s="189"/>
    </row>
    <row r="11644" spans="3:6" s="66" customFormat="1" x14ac:dyDescent="0.25">
      <c r="C11644" s="189"/>
      <c r="D11644" s="189"/>
      <c r="E11644" s="189"/>
      <c r="F11644" s="189"/>
    </row>
    <row r="11645" spans="3:6" s="66" customFormat="1" x14ac:dyDescent="0.25">
      <c r="C11645" s="189"/>
      <c r="D11645" s="189"/>
      <c r="E11645" s="189"/>
      <c r="F11645" s="189"/>
    </row>
    <row r="11646" spans="3:6" s="66" customFormat="1" x14ac:dyDescent="0.25">
      <c r="C11646" s="189"/>
      <c r="D11646" s="189"/>
      <c r="E11646" s="189"/>
      <c r="F11646" s="189"/>
    </row>
    <row r="11647" spans="3:6" s="66" customFormat="1" x14ac:dyDescent="0.25">
      <c r="C11647" s="189"/>
      <c r="D11647" s="189"/>
      <c r="E11647" s="189"/>
      <c r="F11647" s="189"/>
    </row>
    <row r="11648" spans="3:6" s="66" customFormat="1" x14ac:dyDescent="0.25">
      <c r="C11648" s="189"/>
      <c r="D11648" s="189"/>
      <c r="E11648" s="189"/>
      <c r="F11648" s="189"/>
    </row>
    <row r="11649" spans="3:6" s="66" customFormat="1" x14ac:dyDescent="0.25">
      <c r="C11649" s="189"/>
      <c r="D11649" s="189"/>
      <c r="E11649" s="189"/>
      <c r="F11649" s="189"/>
    </row>
    <row r="11650" spans="3:6" s="66" customFormat="1" x14ac:dyDescent="0.25">
      <c r="C11650" s="189"/>
      <c r="D11650" s="189"/>
      <c r="E11650" s="189"/>
      <c r="F11650" s="189"/>
    </row>
    <row r="11651" spans="3:6" s="66" customFormat="1" x14ac:dyDescent="0.25">
      <c r="C11651" s="189"/>
      <c r="D11651" s="189"/>
      <c r="E11651" s="189"/>
      <c r="F11651" s="189"/>
    </row>
    <row r="11652" spans="3:6" s="66" customFormat="1" x14ac:dyDescent="0.25">
      <c r="C11652" s="189"/>
      <c r="D11652" s="189"/>
      <c r="E11652" s="189"/>
      <c r="F11652" s="189"/>
    </row>
    <row r="11653" spans="3:6" s="66" customFormat="1" x14ac:dyDescent="0.25">
      <c r="C11653" s="189"/>
      <c r="D11653" s="189"/>
      <c r="E11653" s="189"/>
      <c r="F11653" s="189"/>
    </row>
    <row r="11654" spans="3:6" s="66" customFormat="1" x14ac:dyDescent="0.25">
      <c r="C11654" s="189"/>
      <c r="D11654" s="189"/>
      <c r="E11654" s="189"/>
      <c r="F11654" s="189"/>
    </row>
    <row r="11655" spans="3:6" s="66" customFormat="1" x14ac:dyDescent="0.25">
      <c r="C11655" s="189"/>
      <c r="D11655" s="189"/>
      <c r="E11655" s="189"/>
      <c r="F11655" s="189"/>
    </row>
    <row r="11656" spans="3:6" s="66" customFormat="1" x14ac:dyDescent="0.25">
      <c r="C11656" s="189"/>
      <c r="D11656" s="189"/>
      <c r="E11656" s="189"/>
      <c r="F11656" s="189"/>
    </row>
    <row r="11657" spans="3:6" s="66" customFormat="1" x14ac:dyDescent="0.25">
      <c r="C11657" s="189"/>
      <c r="D11657" s="189"/>
      <c r="E11657" s="189"/>
      <c r="F11657" s="189"/>
    </row>
    <row r="11658" spans="3:6" s="66" customFormat="1" x14ac:dyDescent="0.25">
      <c r="C11658" s="189"/>
      <c r="D11658" s="189"/>
      <c r="E11658" s="189"/>
      <c r="F11658" s="189"/>
    </row>
    <row r="11659" spans="3:6" s="66" customFormat="1" x14ac:dyDescent="0.25">
      <c r="C11659" s="189"/>
      <c r="D11659" s="189"/>
      <c r="E11659" s="189"/>
      <c r="F11659" s="189"/>
    </row>
    <row r="11660" spans="3:6" s="66" customFormat="1" x14ac:dyDescent="0.25">
      <c r="C11660" s="189"/>
      <c r="D11660" s="189"/>
      <c r="E11660" s="189"/>
      <c r="F11660" s="189"/>
    </row>
    <row r="11661" spans="3:6" s="66" customFormat="1" x14ac:dyDescent="0.25">
      <c r="C11661" s="189"/>
      <c r="D11661" s="189"/>
      <c r="E11661" s="189"/>
      <c r="F11661" s="189"/>
    </row>
    <row r="11662" spans="3:6" s="66" customFormat="1" x14ac:dyDescent="0.25">
      <c r="C11662" s="189"/>
      <c r="D11662" s="189"/>
      <c r="E11662" s="189"/>
      <c r="F11662" s="189"/>
    </row>
    <row r="11663" spans="3:6" s="66" customFormat="1" x14ac:dyDescent="0.25">
      <c r="C11663" s="189"/>
      <c r="D11663" s="189"/>
      <c r="E11663" s="189"/>
      <c r="F11663" s="189"/>
    </row>
    <row r="11664" spans="3:6" s="66" customFormat="1" x14ac:dyDescent="0.25">
      <c r="C11664" s="189"/>
      <c r="D11664" s="189"/>
      <c r="E11664" s="189"/>
      <c r="F11664" s="189"/>
    </row>
    <row r="11665" spans="3:6" s="66" customFormat="1" x14ac:dyDescent="0.25">
      <c r="C11665" s="189"/>
      <c r="D11665" s="189"/>
      <c r="E11665" s="189"/>
      <c r="F11665" s="189"/>
    </row>
    <row r="11666" spans="3:6" s="66" customFormat="1" x14ac:dyDescent="0.25">
      <c r="C11666" s="189"/>
      <c r="D11666" s="189"/>
      <c r="E11666" s="189"/>
      <c r="F11666" s="189"/>
    </row>
    <row r="11667" spans="3:6" s="66" customFormat="1" x14ac:dyDescent="0.25">
      <c r="C11667" s="189"/>
      <c r="D11667" s="189"/>
      <c r="E11667" s="189"/>
      <c r="F11667" s="189"/>
    </row>
    <row r="11668" spans="3:6" s="66" customFormat="1" x14ac:dyDescent="0.25">
      <c r="C11668" s="189"/>
      <c r="D11668" s="189"/>
      <c r="E11668" s="189"/>
      <c r="F11668" s="189"/>
    </row>
    <row r="11669" spans="3:6" s="66" customFormat="1" x14ac:dyDescent="0.25">
      <c r="C11669" s="189"/>
      <c r="D11669" s="189"/>
      <c r="E11669" s="189"/>
      <c r="F11669" s="189"/>
    </row>
    <row r="11670" spans="3:6" s="66" customFormat="1" x14ac:dyDescent="0.25">
      <c r="C11670" s="189"/>
      <c r="D11670" s="189"/>
      <c r="E11670" s="189"/>
      <c r="F11670" s="189"/>
    </row>
    <row r="11671" spans="3:6" s="66" customFormat="1" x14ac:dyDescent="0.25">
      <c r="C11671" s="189"/>
      <c r="D11671" s="189"/>
      <c r="E11671" s="189"/>
      <c r="F11671" s="189"/>
    </row>
    <row r="11672" spans="3:6" s="66" customFormat="1" x14ac:dyDescent="0.25">
      <c r="C11672" s="189"/>
      <c r="D11672" s="189"/>
      <c r="E11672" s="189"/>
      <c r="F11672" s="189"/>
    </row>
    <row r="11673" spans="3:6" s="66" customFormat="1" x14ac:dyDescent="0.25">
      <c r="C11673" s="189"/>
      <c r="D11673" s="189"/>
      <c r="E11673" s="189"/>
      <c r="F11673" s="189"/>
    </row>
    <row r="11674" spans="3:6" s="66" customFormat="1" x14ac:dyDescent="0.25">
      <c r="C11674" s="189"/>
      <c r="D11674" s="189"/>
      <c r="E11674" s="189"/>
      <c r="F11674" s="189"/>
    </row>
    <row r="11675" spans="3:6" s="66" customFormat="1" x14ac:dyDescent="0.25">
      <c r="C11675" s="189"/>
      <c r="D11675" s="189"/>
      <c r="E11675" s="189"/>
      <c r="F11675" s="189"/>
    </row>
    <row r="11676" spans="3:6" s="66" customFormat="1" x14ac:dyDescent="0.25">
      <c r="C11676" s="189"/>
      <c r="D11676" s="189"/>
      <c r="E11676" s="189"/>
      <c r="F11676" s="189"/>
    </row>
    <row r="11677" spans="3:6" s="66" customFormat="1" x14ac:dyDescent="0.25">
      <c r="C11677" s="189"/>
      <c r="D11677" s="189"/>
      <c r="E11677" s="189"/>
      <c r="F11677" s="189"/>
    </row>
    <row r="11678" spans="3:6" s="66" customFormat="1" x14ac:dyDescent="0.25">
      <c r="C11678" s="189"/>
      <c r="D11678" s="189"/>
      <c r="E11678" s="189"/>
      <c r="F11678" s="189"/>
    </row>
    <row r="11679" spans="3:6" s="66" customFormat="1" x14ac:dyDescent="0.25">
      <c r="C11679" s="189"/>
      <c r="D11679" s="189"/>
      <c r="E11679" s="189"/>
      <c r="F11679" s="189"/>
    </row>
    <row r="11680" spans="3:6" s="66" customFormat="1" x14ac:dyDescent="0.25">
      <c r="C11680" s="189"/>
      <c r="D11680" s="189"/>
      <c r="E11680" s="189"/>
      <c r="F11680" s="189"/>
    </row>
    <row r="11681" spans="3:6" s="66" customFormat="1" x14ac:dyDescent="0.25">
      <c r="C11681" s="189"/>
      <c r="D11681" s="189"/>
      <c r="E11681" s="189"/>
      <c r="F11681" s="189"/>
    </row>
    <row r="11682" spans="3:6" s="66" customFormat="1" x14ac:dyDescent="0.25">
      <c r="C11682" s="189"/>
      <c r="D11682" s="189"/>
      <c r="E11682" s="189"/>
      <c r="F11682" s="189"/>
    </row>
    <row r="11683" spans="3:6" s="66" customFormat="1" x14ac:dyDescent="0.25">
      <c r="C11683" s="189"/>
      <c r="D11683" s="189"/>
      <c r="E11683" s="189"/>
      <c r="F11683" s="189"/>
    </row>
    <row r="11684" spans="3:6" s="66" customFormat="1" x14ac:dyDescent="0.25">
      <c r="C11684" s="189"/>
      <c r="D11684" s="189"/>
      <c r="E11684" s="189"/>
      <c r="F11684" s="189"/>
    </row>
    <row r="11685" spans="3:6" s="66" customFormat="1" x14ac:dyDescent="0.25">
      <c r="C11685" s="189"/>
      <c r="D11685" s="189"/>
      <c r="E11685" s="189"/>
      <c r="F11685" s="189"/>
    </row>
    <row r="11686" spans="3:6" s="66" customFormat="1" x14ac:dyDescent="0.25">
      <c r="C11686" s="189"/>
      <c r="D11686" s="189"/>
      <c r="E11686" s="189"/>
      <c r="F11686" s="189"/>
    </row>
    <row r="11687" spans="3:6" s="66" customFormat="1" x14ac:dyDescent="0.25">
      <c r="C11687" s="189"/>
      <c r="D11687" s="189"/>
      <c r="E11687" s="189"/>
      <c r="F11687" s="189"/>
    </row>
    <row r="11688" spans="3:6" s="66" customFormat="1" x14ac:dyDescent="0.25">
      <c r="C11688" s="189"/>
      <c r="D11688" s="189"/>
      <c r="E11688" s="189"/>
      <c r="F11688" s="189"/>
    </row>
    <row r="11689" spans="3:6" s="66" customFormat="1" x14ac:dyDescent="0.25">
      <c r="C11689" s="189"/>
      <c r="D11689" s="189"/>
      <c r="E11689" s="189"/>
      <c r="F11689" s="189"/>
    </row>
    <row r="11690" spans="3:6" s="66" customFormat="1" x14ac:dyDescent="0.25">
      <c r="C11690" s="189"/>
      <c r="D11690" s="189"/>
      <c r="E11690" s="189"/>
      <c r="F11690" s="189"/>
    </row>
    <row r="11691" spans="3:6" s="66" customFormat="1" x14ac:dyDescent="0.25">
      <c r="C11691" s="189"/>
      <c r="D11691" s="189"/>
      <c r="E11691" s="189"/>
      <c r="F11691" s="189"/>
    </row>
    <row r="11692" spans="3:6" s="66" customFormat="1" x14ac:dyDescent="0.25">
      <c r="C11692" s="189"/>
      <c r="D11692" s="189"/>
      <c r="E11692" s="189"/>
      <c r="F11692" s="189"/>
    </row>
    <row r="11693" spans="3:6" s="66" customFormat="1" x14ac:dyDescent="0.25">
      <c r="C11693" s="189"/>
      <c r="D11693" s="189"/>
      <c r="E11693" s="189"/>
      <c r="F11693" s="189"/>
    </row>
    <row r="11694" spans="3:6" s="66" customFormat="1" x14ac:dyDescent="0.25">
      <c r="C11694" s="189"/>
      <c r="D11694" s="189"/>
      <c r="E11694" s="189"/>
      <c r="F11694" s="189"/>
    </row>
    <row r="11695" spans="3:6" s="66" customFormat="1" x14ac:dyDescent="0.25">
      <c r="C11695" s="189"/>
      <c r="D11695" s="189"/>
      <c r="E11695" s="189"/>
      <c r="F11695" s="189"/>
    </row>
    <row r="11696" spans="3:6" s="66" customFormat="1" x14ac:dyDescent="0.25">
      <c r="C11696" s="189"/>
      <c r="D11696" s="189"/>
      <c r="E11696" s="189"/>
      <c r="F11696" s="189"/>
    </row>
    <row r="11697" spans="3:6" s="66" customFormat="1" x14ac:dyDescent="0.25">
      <c r="C11697" s="189"/>
      <c r="D11697" s="189"/>
      <c r="E11697" s="189"/>
      <c r="F11697" s="189"/>
    </row>
    <row r="11698" spans="3:6" s="66" customFormat="1" x14ac:dyDescent="0.25">
      <c r="C11698" s="189"/>
      <c r="D11698" s="189"/>
      <c r="E11698" s="189"/>
      <c r="F11698" s="189"/>
    </row>
    <row r="11699" spans="3:6" s="66" customFormat="1" x14ac:dyDescent="0.25">
      <c r="C11699" s="189"/>
      <c r="D11699" s="189"/>
      <c r="E11699" s="189"/>
      <c r="F11699" s="189"/>
    </row>
    <row r="11700" spans="3:6" s="66" customFormat="1" x14ac:dyDescent="0.25">
      <c r="C11700" s="189"/>
      <c r="D11700" s="189"/>
      <c r="E11700" s="189"/>
      <c r="F11700" s="189"/>
    </row>
    <row r="11701" spans="3:6" s="66" customFormat="1" x14ac:dyDescent="0.25">
      <c r="C11701" s="189"/>
      <c r="D11701" s="189"/>
      <c r="E11701" s="189"/>
      <c r="F11701" s="189"/>
    </row>
    <row r="11702" spans="3:6" s="66" customFormat="1" x14ac:dyDescent="0.25">
      <c r="C11702" s="189"/>
      <c r="D11702" s="189"/>
      <c r="E11702" s="189"/>
      <c r="F11702" s="189"/>
    </row>
    <row r="11703" spans="3:6" s="66" customFormat="1" x14ac:dyDescent="0.25">
      <c r="C11703" s="189"/>
      <c r="D11703" s="189"/>
      <c r="E11703" s="189"/>
      <c r="F11703" s="189"/>
    </row>
    <row r="11704" spans="3:6" s="66" customFormat="1" x14ac:dyDescent="0.25">
      <c r="C11704" s="189"/>
      <c r="D11704" s="189"/>
      <c r="E11704" s="189"/>
      <c r="F11704" s="189"/>
    </row>
    <row r="11705" spans="3:6" s="66" customFormat="1" x14ac:dyDescent="0.25">
      <c r="C11705" s="189"/>
      <c r="D11705" s="189"/>
      <c r="E11705" s="189"/>
      <c r="F11705" s="189"/>
    </row>
    <row r="11706" spans="3:6" s="66" customFormat="1" x14ac:dyDescent="0.25">
      <c r="C11706" s="189"/>
      <c r="D11706" s="189"/>
      <c r="E11706" s="189"/>
      <c r="F11706" s="189"/>
    </row>
    <row r="11707" spans="3:6" s="66" customFormat="1" x14ac:dyDescent="0.25">
      <c r="C11707" s="189"/>
      <c r="D11707" s="189"/>
      <c r="E11707" s="189"/>
      <c r="F11707" s="189"/>
    </row>
    <row r="11708" spans="3:6" s="66" customFormat="1" x14ac:dyDescent="0.25">
      <c r="C11708" s="189"/>
      <c r="D11708" s="189"/>
      <c r="E11708" s="189"/>
      <c r="F11708" s="189"/>
    </row>
    <row r="11709" spans="3:6" s="66" customFormat="1" x14ac:dyDescent="0.25">
      <c r="C11709" s="189"/>
      <c r="D11709" s="189"/>
      <c r="E11709" s="189"/>
      <c r="F11709" s="189"/>
    </row>
    <row r="11710" spans="3:6" s="66" customFormat="1" x14ac:dyDescent="0.25">
      <c r="C11710" s="189"/>
      <c r="D11710" s="189"/>
      <c r="E11710" s="189"/>
      <c r="F11710" s="189"/>
    </row>
    <row r="11711" spans="3:6" s="66" customFormat="1" x14ac:dyDescent="0.25">
      <c r="C11711" s="189"/>
      <c r="D11711" s="189"/>
      <c r="E11711" s="189"/>
      <c r="F11711" s="189"/>
    </row>
    <row r="11712" spans="3:6" s="66" customFormat="1" x14ac:dyDescent="0.25">
      <c r="C11712" s="189"/>
      <c r="D11712" s="189"/>
      <c r="E11712" s="189"/>
      <c r="F11712" s="189"/>
    </row>
    <row r="11713" spans="3:6" s="66" customFormat="1" x14ac:dyDescent="0.25">
      <c r="C11713" s="189"/>
      <c r="D11713" s="189"/>
      <c r="E11713" s="189"/>
      <c r="F11713" s="189"/>
    </row>
    <row r="11714" spans="3:6" s="66" customFormat="1" x14ac:dyDescent="0.25">
      <c r="C11714" s="189"/>
      <c r="D11714" s="189"/>
      <c r="E11714" s="189"/>
      <c r="F11714" s="189"/>
    </row>
    <row r="11715" spans="3:6" s="66" customFormat="1" x14ac:dyDescent="0.25">
      <c r="C11715" s="189"/>
      <c r="D11715" s="189"/>
      <c r="E11715" s="189"/>
      <c r="F11715" s="189"/>
    </row>
    <row r="11716" spans="3:6" s="66" customFormat="1" x14ac:dyDescent="0.25">
      <c r="C11716" s="189"/>
      <c r="D11716" s="189"/>
      <c r="E11716" s="189"/>
      <c r="F11716" s="189"/>
    </row>
    <row r="11717" spans="3:6" s="66" customFormat="1" x14ac:dyDescent="0.25">
      <c r="C11717" s="189"/>
      <c r="D11717" s="189"/>
      <c r="E11717" s="189"/>
      <c r="F11717" s="189"/>
    </row>
    <row r="11718" spans="3:6" s="66" customFormat="1" x14ac:dyDescent="0.25">
      <c r="C11718" s="189"/>
      <c r="D11718" s="189"/>
      <c r="E11718" s="189"/>
      <c r="F11718" s="189"/>
    </row>
    <row r="11719" spans="3:6" s="66" customFormat="1" x14ac:dyDescent="0.25">
      <c r="C11719" s="189"/>
      <c r="D11719" s="189"/>
      <c r="E11719" s="189"/>
      <c r="F11719" s="189"/>
    </row>
    <row r="11720" spans="3:6" s="66" customFormat="1" x14ac:dyDescent="0.25">
      <c r="C11720" s="189"/>
      <c r="D11720" s="189"/>
      <c r="E11720" s="189"/>
      <c r="F11720" s="189"/>
    </row>
    <row r="11721" spans="3:6" s="66" customFormat="1" x14ac:dyDescent="0.25">
      <c r="C11721" s="189"/>
      <c r="D11721" s="189"/>
      <c r="E11721" s="189"/>
      <c r="F11721" s="189"/>
    </row>
    <row r="11722" spans="3:6" s="66" customFormat="1" x14ac:dyDescent="0.25">
      <c r="C11722" s="189"/>
      <c r="D11722" s="189"/>
      <c r="E11722" s="189"/>
      <c r="F11722" s="189"/>
    </row>
    <row r="11723" spans="3:6" s="66" customFormat="1" x14ac:dyDescent="0.25">
      <c r="C11723" s="189"/>
      <c r="D11723" s="189"/>
      <c r="E11723" s="189"/>
      <c r="F11723" s="189"/>
    </row>
    <row r="11724" spans="3:6" s="66" customFormat="1" x14ac:dyDescent="0.25">
      <c r="C11724" s="189"/>
      <c r="D11724" s="189"/>
      <c r="E11724" s="189"/>
      <c r="F11724" s="189"/>
    </row>
    <row r="11725" spans="3:6" s="66" customFormat="1" x14ac:dyDescent="0.25">
      <c r="C11725" s="189"/>
      <c r="D11725" s="189"/>
      <c r="E11725" s="189"/>
      <c r="F11725" s="189"/>
    </row>
    <row r="11726" spans="3:6" s="66" customFormat="1" x14ac:dyDescent="0.25">
      <c r="C11726" s="189"/>
      <c r="D11726" s="189"/>
      <c r="E11726" s="189"/>
      <c r="F11726" s="189"/>
    </row>
    <row r="11727" spans="3:6" s="66" customFormat="1" x14ac:dyDescent="0.25">
      <c r="C11727" s="189"/>
      <c r="D11727" s="189"/>
      <c r="E11727" s="189"/>
      <c r="F11727" s="189"/>
    </row>
    <row r="11728" spans="3:6" s="66" customFormat="1" x14ac:dyDescent="0.25">
      <c r="C11728" s="189"/>
      <c r="D11728" s="189"/>
      <c r="E11728" s="189"/>
      <c r="F11728" s="189"/>
    </row>
    <row r="11729" spans="3:6" s="66" customFormat="1" x14ac:dyDescent="0.25">
      <c r="C11729" s="189"/>
      <c r="D11729" s="189"/>
      <c r="E11729" s="189"/>
      <c r="F11729" s="189"/>
    </row>
    <row r="11730" spans="3:6" s="66" customFormat="1" x14ac:dyDescent="0.25">
      <c r="C11730" s="189"/>
      <c r="D11730" s="189"/>
      <c r="E11730" s="189"/>
      <c r="F11730" s="189"/>
    </row>
    <row r="11731" spans="3:6" s="66" customFormat="1" x14ac:dyDescent="0.25">
      <c r="C11731" s="189"/>
      <c r="D11731" s="189"/>
      <c r="E11731" s="189"/>
      <c r="F11731" s="189"/>
    </row>
    <row r="11732" spans="3:6" s="66" customFormat="1" x14ac:dyDescent="0.25">
      <c r="C11732" s="189"/>
      <c r="D11732" s="189"/>
      <c r="E11732" s="189"/>
      <c r="F11732" s="189"/>
    </row>
    <row r="11733" spans="3:6" s="66" customFormat="1" x14ac:dyDescent="0.25">
      <c r="C11733" s="189"/>
      <c r="D11733" s="189"/>
      <c r="E11733" s="189"/>
      <c r="F11733" s="189"/>
    </row>
    <row r="11734" spans="3:6" s="66" customFormat="1" x14ac:dyDescent="0.25">
      <c r="C11734" s="189"/>
      <c r="D11734" s="189"/>
      <c r="E11734" s="189"/>
      <c r="F11734" s="189"/>
    </row>
    <row r="11735" spans="3:6" s="66" customFormat="1" x14ac:dyDescent="0.25">
      <c r="C11735" s="189"/>
      <c r="D11735" s="189"/>
      <c r="E11735" s="189"/>
      <c r="F11735" s="189"/>
    </row>
    <row r="11736" spans="3:6" s="66" customFormat="1" x14ac:dyDescent="0.25">
      <c r="C11736" s="189"/>
      <c r="D11736" s="189"/>
      <c r="E11736" s="189"/>
      <c r="F11736" s="189"/>
    </row>
    <row r="11737" spans="3:6" s="66" customFormat="1" x14ac:dyDescent="0.25">
      <c r="C11737" s="189"/>
      <c r="D11737" s="189"/>
      <c r="E11737" s="189"/>
      <c r="F11737" s="189"/>
    </row>
    <row r="11738" spans="3:6" s="66" customFormat="1" x14ac:dyDescent="0.25">
      <c r="C11738" s="189"/>
      <c r="D11738" s="189"/>
      <c r="E11738" s="189"/>
      <c r="F11738" s="189"/>
    </row>
    <row r="11739" spans="3:6" s="66" customFormat="1" x14ac:dyDescent="0.25">
      <c r="C11739" s="189"/>
      <c r="D11739" s="189"/>
      <c r="E11739" s="189"/>
      <c r="F11739" s="189"/>
    </row>
    <row r="11740" spans="3:6" s="66" customFormat="1" x14ac:dyDescent="0.25">
      <c r="C11740" s="189"/>
      <c r="D11740" s="189"/>
      <c r="E11740" s="189"/>
      <c r="F11740" s="189"/>
    </row>
    <row r="11741" spans="3:6" s="66" customFormat="1" x14ac:dyDescent="0.25">
      <c r="C11741" s="189"/>
      <c r="D11741" s="189"/>
      <c r="E11741" s="189"/>
      <c r="F11741" s="189"/>
    </row>
    <row r="11742" spans="3:6" s="66" customFormat="1" x14ac:dyDescent="0.25">
      <c r="C11742" s="189"/>
      <c r="D11742" s="189"/>
      <c r="E11742" s="189"/>
      <c r="F11742" s="189"/>
    </row>
    <row r="11743" spans="3:6" s="66" customFormat="1" x14ac:dyDescent="0.25">
      <c r="C11743" s="189"/>
      <c r="D11743" s="189"/>
      <c r="E11743" s="189"/>
      <c r="F11743" s="189"/>
    </row>
    <row r="11744" spans="3:6" s="66" customFormat="1" x14ac:dyDescent="0.25">
      <c r="C11744" s="189"/>
      <c r="D11744" s="189"/>
      <c r="E11744" s="189"/>
      <c r="F11744" s="189"/>
    </row>
    <row r="11745" spans="3:6" s="66" customFormat="1" x14ac:dyDescent="0.25">
      <c r="C11745" s="189"/>
      <c r="D11745" s="189"/>
      <c r="E11745" s="189"/>
      <c r="F11745" s="189"/>
    </row>
    <row r="11746" spans="3:6" s="66" customFormat="1" x14ac:dyDescent="0.25">
      <c r="C11746" s="189"/>
      <c r="D11746" s="189"/>
      <c r="E11746" s="189"/>
      <c r="F11746" s="189"/>
    </row>
    <row r="11747" spans="3:6" s="66" customFormat="1" x14ac:dyDescent="0.25">
      <c r="C11747" s="189"/>
      <c r="D11747" s="189"/>
      <c r="E11747" s="189"/>
      <c r="F11747" s="189"/>
    </row>
    <row r="11748" spans="3:6" s="66" customFormat="1" x14ac:dyDescent="0.25">
      <c r="C11748" s="189"/>
      <c r="D11748" s="189"/>
      <c r="E11748" s="189"/>
      <c r="F11748" s="189"/>
    </row>
    <row r="11749" spans="3:6" s="66" customFormat="1" x14ac:dyDescent="0.25">
      <c r="C11749" s="189"/>
      <c r="D11749" s="189"/>
      <c r="E11749" s="189"/>
      <c r="F11749" s="189"/>
    </row>
    <row r="11750" spans="3:6" s="66" customFormat="1" x14ac:dyDescent="0.25">
      <c r="C11750" s="189"/>
      <c r="D11750" s="189"/>
      <c r="E11750" s="189"/>
      <c r="F11750" s="189"/>
    </row>
    <row r="11751" spans="3:6" s="66" customFormat="1" x14ac:dyDescent="0.25">
      <c r="C11751" s="189"/>
      <c r="D11751" s="189"/>
      <c r="E11751" s="189"/>
      <c r="F11751" s="189"/>
    </row>
    <row r="11752" spans="3:6" s="66" customFormat="1" x14ac:dyDescent="0.25">
      <c r="C11752" s="189"/>
      <c r="D11752" s="189"/>
      <c r="E11752" s="189"/>
      <c r="F11752" s="189"/>
    </row>
    <row r="11753" spans="3:6" s="66" customFormat="1" x14ac:dyDescent="0.25">
      <c r="C11753" s="189"/>
      <c r="D11753" s="189"/>
      <c r="E11753" s="189"/>
      <c r="F11753" s="189"/>
    </row>
    <row r="11754" spans="3:6" s="66" customFormat="1" x14ac:dyDescent="0.25">
      <c r="C11754" s="189"/>
      <c r="D11754" s="189"/>
      <c r="E11754" s="189"/>
      <c r="F11754" s="189"/>
    </row>
    <row r="11755" spans="3:6" s="66" customFormat="1" x14ac:dyDescent="0.25">
      <c r="C11755" s="189"/>
      <c r="D11755" s="189"/>
      <c r="E11755" s="189"/>
      <c r="F11755" s="189"/>
    </row>
    <row r="11756" spans="3:6" s="66" customFormat="1" x14ac:dyDescent="0.25">
      <c r="C11756" s="189"/>
      <c r="D11756" s="189"/>
      <c r="E11756" s="189"/>
      <c r="F11756" s="189"/>
    </row>
    <row r="11757" spans="3:6" s="66" customFormat="1" x14ac:dyDescent="0.25">
      <c r="C11757" s="189"/>
      <c r="D11757" s="189"/>
      <c r="E11757" s="189"/>
      <c r="F11757" s="189"/>
    </row>
    <row r="11758" spans="3:6" s="66" customFormat="1" x14ac:dyDescent="0.25">
      <c r="C11758" s="189"/>
      <c r="D11758" s="189"/>
      <c r="E11758" s="189"/>
      <c r="F11758" s="189"/>
    </row>
    <row r="11759" spans="3:6" s="66" customFormat="1" x14ac:dyDescent="0.25">
      <c r="C11759" s="189"/>
      <c r="D11759" s="189"/>
      <c r="E11759" s="189"/>
      <c r="F11759" s="189"/>
    </row>
    <row r="11760" spans="3:6" s="66" customFormat="1" x14ac:dyDescent="0.25">
      <c r="C11760" s="189"/>
      <c r="D11760" s="189"/>
      <c r="E11760" s="189"/>
      <c r="F11760" s="189"/>
    </row>
    <row r="11761" spans="3:6" s="66" customFormat="1" x14ac:dyDescent="0.25">
      <c r="C11761" s="189"/>
      <c r="D11761" s="189"/>
      <c r="E11761" s="189"/>
      <c r="F11761" s="189"/>
    </row>
    <row r="11762" spans="3:6" s="66" customFormat="1" x14ac:dyDescent="0.25">
      <c r="C11762" s="189"/>
      <c r="D11762" s="189"/>
      <c r="E11762" s="189"/>
      <c r="F11762" s="189"/>
    </row>
    <row r="11763" spans="3:6" s="66" customFormat="1" x14ac:dyDescent="0.25">
      <c r="C11763" s="189"/>
      <c r="D11763" s="189"/>
      <c r="E11763" s="189"/>
      <c r="F11763" s="189"/>
    </row>
    <row r="11764" spans="3:6" s="66" customFormat="1" x14ac:dyDescent="0.25">
      <c r="C11764" s="189"/>
      <c r="D11764" s="189"/>
      <c r="E11764" s="189"/>
      <c r="F11764" s="189"/>
    </row>
    <row r="11765" spans="3:6" s="66" customFormat="1" x14ac:dyDescent="0.25">
      <c r="C11765" s="189"/>
      <c r="D11765" s="189"/>
      <c r="E11765" s="189"/>
      <c r="F11765" s="189"/>
    </row>
    <row r="11766" spans="3:6" s="66" customFormat="1" x14ac:dyDescent="0.25">
      <c r="C11766" s="189"/>
      <c r="D11766" s="189"/>
      <c r="E11766" s="189"/>
      <c r="F11766" s="189"/>
    </row>
    <row r="11767" spans="3:6" s="66" customFormat="1" x14ac:dyDescent="0.25">
      <c r="C11767" s="189"/>
      <c r="D11767" s="189"/>
      <c r="E11767" s="189"/>
      <c r="F11767" s="189"/>
    </row>
    <row r="11768" spans="3:6" s="66" customFormat="1" x14ac:dyDescent="0.25">
      <c r="C11768" s="189"/>
      <c r="D11768" s="189"/>
      <c r="E11768" s="189"/>
      <c r="F11768" s="189"/>
    </row>
    <row r="11769" spans="3:6" s="66" customFormat="1" x14ac:dyDescent="0.25">
      <c r="C11769" s="189"/>
      <c r="D11769" s="189"/>
      <c r="E11769" s="189"/>
      <c r="F11769" s="189"/>
    </row>
    <row r="11770" spans="3:6" s="66" customFormat="1" x14ac:dyDescent="0.25">
      <c r="C11770" s="189"/>
      <c r="D11770" s="189"/>
      <c r="E11770" s="189"/>
      <c r="F11770" s="189"/>
    </row>
    <row r="11771" spans="3:6" s="66" customFormat="1" x14ac:dyDescent="0.25">
      <c r="C11771" s="189"/>
      <c r="D11771" s="189"/>
      <c r="E11771" s="189"/>
      <c r="F11771" s="189"/>
    </row>
    <row r="11772" spans="3:6" s="66" customFormat="1" x14ac:dyDescent="0.25">
      <c r="C11772" s="189"/>
      <c r="D11772" s="189"/>
      <c r="E11772" s="189"/>
      <c r="F11772" s="189"/>
    </row>
    <row r="11773" spans="3:6" s="66" customFormat="1" x14ac:dyDescent="0.25">
      <c r="C11773" s="189"/>
      <c r="D11773" s="189"/>
      <c r="E11773" s="189"/>
      <c r="F11773" s="189"/>
    </row>
    <row r="11774" spans="3:6" s="66" customFormat="1" x14ac:dyDescent="0.25">
      <c r="C11774" s="189"/>
      <c r="D11774" s="189"/>
      <c r="E11774" s="189"/>
      <c r="F11774" s="189"/>
    </row>
    <row r="11775" spans="3:6" s="66" customFormat="1" x14ac:dyDescent="0.25">
      <c r="C11775" s="189"/>
      <c r="D11775" s="189"/>
      <c r="E11775" s="189"/>
      <c r="F11775" s="189"/>
    </row>
    <row r="11776" spans="3:6" s="66" customFormat="1" x14ac:dyDescent="0.25">
      <c r="C11776" s="189"/>
      <c r="D11776" s="189"/>
      <c r="E11776" s="189"/>
      <c r="F11776" s="189"/>
    </row>
    <row r="11777" spans="3:6" s="66" customFormat="1" x14ac:dyDescent="0.25">
      <c r="C11777" s="189"/>
      <c r="D11777" s="189"/>
      <c r="E11777" s="189"/>
      <c r="F11777" s="189"/>
    </row>
    <row r="11778" spans="3:6" s="66" customFormat="1" x14ac:dyDescent="0.25">
      <c r="C11778" s="189"/>
      <c r="D11778" s="189"/>
      <c r="E11778" s="189"/>
      <c r="F11778" s="189"/>
    </row>
    <row r="11779" spans="3:6" s="66" customFormat="1" x14ac:dyDescent="0.25">
      <c r="C11779" s="189"/>
      <c r="D11779" s="189"/>
      <c r="E11779" s="189"/>
      <c r="F11779" s="189"/>
    </row>
    <row r="11780" spans="3:6" s="66" customFormat="1" x14ac:dyDescent="0.25">
      <c r="C11780" s="189"/>
      <c r="D11780" s="189"/>
      <c r="E11780" s="189"/>
      <c r="F11780" s="189"/>
    </row>
    <row r="11781" spans="3:6" s="66" customFormat="1" x14ac:dyDescent="0.25">
      <c r="C11781" s="189"/>
      <c r="D11781" s="189"/>
      <c r="E11781" s="189"/>
      <c r="F11781" s="189"/>
    </row>
    <row r="11782" spans="3:6" s="66" customFormat="1" x14ac:dyDescent="0.25">
      <c r="C11782" s="189"/>
      <c r="D11782" s="189"/>
      <c r="E11782" s="189"/>
      <c r="F11782" s="189"/>
    </row>
    <row r="11783" spans="3:6" s="66" customFormat="1" x14ac:dyDescent="0.25">
      <c r="C11783" s="189"/>
      <c r="D11783" s="189"/>
      <c r="E11783" s="189"/>
      <c r="F11783" s="189"/>
    </row>
    <row r="11784" spans="3:6" s="66" customFormat="1" x14ac:dyDescent="0.25">
      <c r="C11784" s="189"/>
      <c r="D11784" s="189"/>
      <c r="E11784" s="189"/>
      <c r="F11784" s="189"/>
    </row>
    <row r="11785" spans="3:6" s="66" customFormat="1" x14ac:dyDescent="0.25">
      <c r="C11785" s="189"/>
      <c r="D11785" s="189"/>
      <c r="E11785" s="189"/>
      <c r="F11785" s="189"/>
    </row>
    <row r="11786" spans="3:6" s="66" customFormat="1" x14ac:dyDescent="0.25">
      <c r="C11786" s="189"/>
      <c r="D11786" s="189"/>
      <c r="E11786" s="189"/>
      <c r="F11786" s="189"/>
    </row>
    <row r="11787" spans="3:6" s="66" customFormat="1" x14ac:dyDescent="0.25">
      <c r="C11787" s="189"/>
      <c r="D11787" s="189"/>
      <c r="E11787" s="189"/>
      <c r="F11787" s="189"/>
    </row>
    <row r="11788" spans="3:6" s="66" customFormat="1" x14ac:dyDescent="0.25">
      <c r="C11788" s="189"/>
      <c r="D11788" s="189"/>
      <c r="E11788" s="189"/>
      <c r="F11788" s="189"/>
    </row>
    <row r="11789" spans="3:6" s="66" customFormat="1" x14ac:dyDescent="0.25">
      <c r="C11789" s="189"/>
      <c r="D11789" s="189"/>
      <c r="E11789" s="189"/>
      <c r="F11789" s="189"/>
    </row>
    <row r="11790" spans="3:6" s="66" customFormat="1" x14ac:dyDescent="0.25">
      <c r="C11790" s="189"/>
      <c r="D11790" s="189"/>
      <c r="E11790" s="189"/>
      <c r="F11790" s="189"/>
    </row>
    <row r="11791" spans="3:6" s="66" customFormat="1" x14ac:dyDescent="0.25">
      <c r="C11791" s="189"/>
      <c r="D11791" s="189"/>
      <c r="E11791" s="189"/>
      <c r="F11791" s="189"/>
    </row>
    <row r="11792" spans="3:6" s="66" customFormat="1" x14ac:dyDescent="0.25">
      <c r="C11792" s="189"/>
      <c r="D11792" s="189"/>
      <c r="E11792" s="189"/>
      <c r="F11792" s="189"/>
    </row>
    <row r="11793" spans="3:6" s="66" customFormat="1" x14ac:dyDescent="0.25">
      <c r="C11793" s="189"/>
      <c r="D11793" s="189"/>
      <c r="E11793" s="189"/>
      <c r="F11793" s="189"/>
    </row>
    <row r="11794" spans="3:6" s="66" customFormat="1" x14ac:dyDescent="0.25">
      <c r="C11794" s="189"/>
      <c r="D11794" s="189"/>
      <c r="E11794" s="189"/>
      <c r="F11794" s="189"/>
    </row>
    <row r="11795" spans="3:6" s="66" customFormat="1" x14ac:dyDescent="0.25">
      <c r="C11795" s="189"/>
      <c r="D11795" s="189"/>
      <c r="E11795" s="189"/>
      <c r="F11795" s="189"/>
    </row>
    <row r="11796" spans="3:6" s="66" customFormat="1" x14ac:dyDescent="0.25">
      <c r="C11796" s="189"/>
      <c r="D11796" s="189"/>
      <c r="E11796" s="189"/>
      <c r="F11796" s="189"/>
    </row>
    <row r="11797" spans="3:6" s="66" customFormat="1" x14ac:dyDescent="0.25">
      <c r="C11797" s="189"/>
      <c r="D11797" s="189"/>
      <c r="E11797" s="189"/>
      <c r="F11797" s="189"/>
    </row>
    <row r="11798" spans="3:6" s="66" customFormat="1" x14ac:dyDescent="0.25">
      <c r="C11798" s="189"/>
      <c r="D11798" s="189"/>
      <c r="E11798" s="189"/>
      <c r="F11798" s="189"/>
    </row>
    <row r="11799" spans="3:6" s="66" customFormat="1" x14ac:dyDescent="0.25">
      <c r="C11799" s="189"/>
      <c r="D11799" s="189"/>
      <c r="E11799" s="189"/>
      <c r="F11799" s="189"/>
    </row>
    <row r="11800" spans="3:6" s="66" customFormat="1" x14ac:dyDescent="0.25">
      <c r="C11800" s="189"/>
      <c r="D11800" s="189"/>
      <c r="E11800" s="189"/>
      <c r="F11800" s="189"/>
    </row>
    <row r="11801" spans="3:6" s="66" customFormat="1" x14ac:dyDescent="0.25">
      <c r="C11801" s="189"/>
      <c r="D11801" s="189"/>
      <c r="E11801" s="189"/>
      <c r="F11801" s="189"/>
    </row>
    <row r="11802" spans="3:6" s="66" customFormat="1" x14ac:dyDescent="0.25">
      <c r="C11802" s="189"/>
      <c r="D11802" s="189"/>
      <c r="E11802" s="189"/>
      <c r="F11802" s="189"/>
    </row>
    <row r="11803" spans="3:6" s="66" customFormat="1" x14ac:dyDescent="0.25">
      <c r="C11803" s="189"/>
      <c r="D11803" s="189"/>
      <c r="E11803" s="189"/>
      <c r="F11803" s="189"/>
    </row>
    <row r="11804" spans="3:6" s="66" customFormat="1" x14ac:dyDescent="0.25">
      <c r="C11804" s="189"/>
      <c r="D11804" s="189"/>
      <c r="E11804" s="189"/>
      <c r="F11804" s="189"/>
    </row>
    <row r="11805" spans="3:6" s="66" customFormat="1" x14ac:dyDescent="0.25">
      <c r="C11805" s="189"/>
      <c r="D11805" s="189"/>
      <c r="E11805" s="189"/>
      <c r="F11805" s="189"/>
    </row>
    <row r="11806" spans="3:6" s="66" customFormat="1" x14ac:dyDescent="0.25">
      <c r="C11806" s="189"/>
      <c r="D11806" s="189"/>
      <c r="E11806" s="189"/>
      <c r="F11806" s="189"/>
    </row>
    <row r="11807" spans="3:6" s="66" customFormat="1" x14ac:dyDescent="0.25">
      <c r="C11807" s="189"/>
      <c r="D11807" s="189"/>
      <c r="E11807" s="189"/>
      <c r="F11807" s="189"/>
    </row>
    <row r="11808" spans="3:6" s="66" customFormat="1" x14ac:dyDescent="0.25">
      <c r="C11808" s="189"/>
      <c r="D11808" s="189"/>
      <c r="E11808" s="189"/>
      <c r="F11808" s="189"/>
    </row>
    <row r="11809" spans="3:6" s="66" customFormat="1" x14ac:dyDescent="0.25">
      <c r="C11809" s="189"/>
      <c r="D11809" s="189"/>
      <c r="E11809" s="189"/>
      <c r="F11809" s="189"/>
    </row>
    <row r="11810" spans="3:6" s="66" customFormat="1" x14ac:dyDescent="0.25">
      <c r="C11810" s="189"/>
      <c r="D11810" s="189"/>
      <c r="E11810" s="189"/>
      <c r="F11810" s="189"/>
    </row>
    <row r="11811" spans="3:6" s="66" customFormat="1" x14ac:dyDescent="0.25">
      <c r="C11811" s="189"/>
      <c r="D11811" s="189"/>
      <c r="E11811" s="189"/>
      <c r="F11811" s="189"/>
    </row>
    <row r="11812" spans="3:6" s="66" customFormat="1" x14ac:dyDescent="0.25">
      <c r="C11812" s="189"/>
      <c r="D11812" s="189"/>
      <c r="E11812" s="189"/>
      <c r="F11812" s="189"/>
    </row>
    <row r="11813" spans="3:6" s="66" customFormat="1" x14ac:dyDescent="0.25">
      <c r="C11813" s="189"/>
      <c r="D11813" s="189"/>
      <c r="E11813" s="189"/>
      <c r="F11813" s="189"/>
    </row>
    <row r="11814" spans="3:6" s="66" customFormat="1" x14ac:dyDescent="0.25">
      <c r="C11814" s="189"/>
      <c r="D11814" s="189"/>
      <c r="E11814" s="189"/>
      <c r="F11814" s="189"/>
    </row>
    <row r="11815" spans="3:6" s="66" customFormat="1" x14ac:dyDescent="0.25">
      <c r="C11815" s="189"/>
      <c r="D11815" s="189"/>
      <c r="E11815" s="189"/>
      <c r="F11815" s="189"/>
    </row>
    <row r="11816" spans="3:6" s="66" customFormat="1" x14ac:dyDescent="0.25">
      <c r="C11816" s="189"/>
      <c r="D11816" s="189"/>
      <c r="E11816" s="189"/>
      <c r="F11816" s="189"/>
    </row>
    <row r="11817" spans="3:6" s="66" customFormat="1" x14ac:dyDescent="0.25">
      <c r="C11817" s="189"/>
      <c r="D11817" s="189"/>
      <c r="E11817" s="189"/>
      <c r="F11817" s="189"/>
    </row>
    <row r="11818" spans="3:6" s="66" customFormat="1" x14ac:dyDescent="0.25">
      <c r="C11818" s="189"/>
      <c r="D11818" s="189"/>
      <c r="E11818" s="189"/>
      <c r="F11818" s="189"/>
    </row>
    <row r="11819" spans="3:6" s="66" customFormat="1" x14ac:dyDescent="0.25">
      <c r="C11819" s="189"/>
      <c r="D11819" s="189"/>
      <c r="E11819" s="189"/>
      <c r="F11819" s="189"/>
    </row>
    <row r="11820" spans="3:6" s="66" customFormat="1" x14ac:dyDescent="0.25">
      <c r="C11820" s="189"/>
      <c r="D11820" s="189"/>
      <c r="E11820" s="189"/>
      <c r="F11820" s="189"/>
    </row>
    <row r="11821" spans="3:6" s="66" customFormat="1" x14ac:dyDescent="0.25">
      <c r="C11821" s="189"/>
      <c r="D11821" s="189"/>
      <c r="E11821" s="189"/>
      <c r="F11821" s="189"/>
    </row>
    <row r="11822" spans="3:6" s="66" customFormat="1" x14ac:dyDescent="0.25">
      <c r="C11822" s="189"/>
      <c r="D11822" s="189"/>
      <c r="E11822" s="189"/>
      <c r="F11822" s="189"/>
    </row>
    <row r="11823" spans="3:6" s="66" customFormat="1" x14ac:dyDescent="0.25">
      <c r="C11823" s="189"/>
      <c r="D11823" s="189"/>
      <c r="E11823" s="189"/>
      <c r="F11823" s="189"/>
    </row>
    <row r="11824" spans="3:6" s="66" customFormat="1" x14ac:dyDescent="0.25">
      <c r="C11824" s="189"/>
      <c r="D11824" s="189"/>
      <c r="E11824" s="189"/>
      <c r="F11824" s="189"/>
    </row>
    <row r="11825" spans="3:6" s="66" customFormat="1" x14ac:dyDescent="0.25">
      <c r="C11825" s="189"/>
      <c r="D11825" s="189"/>
      <c r="E11825" s="189"/>
      <c r="F11825" s="189"/>
    </row>
    <row r="11826" spans="3:6" s="66" customFormat="1" x14ac:dyDescent="0.25">
      <c r="C11826" s="189"/>
      <c r="D11826" s="189"/>
      <c r="E11826" s="189"/>
      <c r="F11826" s="189"/>
    </row>
    <row r="11827" spans="3:6" s="66" customFormat="1" x14ac:dyDescent="0.25">
      <c r="C11827" s="189"/>
      <c r="D11827" s="189"/>
      <c r="E11827" s="189"/>
      <c r="F11827" s="189"/>
    </row>
    <row r="11828" spans="3:6" s="66" customFormat="1" x14ac:dyDescent="0.25">
      <c r="C11828" s="189"/>
      <c r="D11828" s="189"/>
      <c r="E11828" s="189"/>
      <c r="F11828" s="189"/>
    </row>
    <row r="11829" spans="3:6" s="66" customFormat="1" x14ac:dyDescent="0.25">
      <c r="C11829" s="189"/>
      <c r="D11829" s="189"/>
      <c r="E11829" s="189"/>
      <c r="F11829" s="189"/>
    </row>
    <row r="11830" spans="3:6" s="66" customFormat="1" x14ac:dyDescent="0.25">
      <c r="C11830" s="189"/>
      <c r="D11830" s="189"/>
      <c r="E11830" s="189"/>
      <c r="F11830" s="189"/>
    </row>
    <row r="11831" spans="3:6" s="66" customFormat="1" x14ac:dyDescent="0.25">
      <c r="C11831" s="189"/>
      <c r="D11831" s="189"/>
      <c r="E11831" s="189"/>
      <c r="F11831" s="189"/>
    </row>
    <row r="11832" spans="3:6" s="66" customFormat="1" x14ac:dyDescent="0.25">
      <c r="C11832" s="189"/>
      <c r="D11832" s="189"/>
      <c r="E11832" s="189"/>
      <c r="F11832" s="189"/>
    </row>
    <row r="11833" spans="3:6" s="66" customFormat="1" x14ac:dyDescent="0.25">
      <c r="C11833" s="189"/>
      <c r="D11833" s="189"/>
      <c r="E11833" s="189"/>
      <c r="F11833" s="189"/>
    </row>
    <row r="11834" spans="3:6" s="66" customFormat="1" x14ac:dyDescent="0.25">
      <c r="C11834" s="189"/>
      <c r="D11834" s="189"/>
      <c r="E11834" s="189"/>
      <c r="F11834" s="189"/>
    </row>
    <row r="11835" spans="3:6" s="66" customFormat="1" x14ac:dyDescent="0.25">
      <c r="C11835" s="189"/>
      <c r="D11835" s="189"/>
      <c r="E11835" s="189"/>
      <c r="F11835" s="189"/>
    </row>
    <row r="11836" spans="3:6" s="66" customFormat="1" x14ac:dyDescent="0.25">
      <c r="C11836" s="189"/>
      <c r="D11836" s="189"/>
      <c r="E11836" s="189"/>
      <c r="F11836" s="189"/>
    </row>
    <row r="11837" spans="3:6" s="66" customFormat="1" x14ac:dyDescent="0.25">
      <c r="C11837" s="189"/>
      <c r="D11837" s="189"/>
      <c r="E11837" s="189"/>
      <c r="F11837" s="189"/>
    </row>
    <row r="11838" spans="3:6" s="66" customFormat="1" x14ac:dyDescent="0.25">
      <c r="C11838" s="189"/>
      <c r="D11838" s="189"/>
      <c r="E11838" s="189"/>
      <c r="F11838" s="189"/>
    </row>
    <row r="11839" spans="3:6" s="66" customFormat="1" x14ac:dyDescent="0.25">
      <c r="C11839" s="189"/>
      <c r="D11839" s="189"/>
      <c r="E11839" s="189"/>
      <c r="F11839" s="189"/>
    </row>
    <row r="11840" spans="3:6" s="66" customFormat="1" x14ac:dyDescent="0.25">
      <c r="C11840" s="189"/>
      <c r="D11840" s="189"/>
      <c r="E11840" s="189"/>
      <c r="F11840" s="189"/>
    </row>
    <row r="11841" spans="3:6" s="66" customFormat="1" x14ac:dyDescent="0.25">
      <c r="C11841" s="189"/>
      <c r="D11841" s="189"/>
      <c r="E11841" s="189"/>
      <c r="F11841" s="189"/>
    </row>
    <row r="11842" spans="3:6" s="66" customFormat="1" x14ac:dyDescent="0.25">
      <c r="C11842" s="189"/>
      <c r="D11842" s="189"/>
      <c r="E11842" s="189"/>
      <c r="F11842" s="189"/>
    </row>
    <row r="11843" spans="3:6" s="66" customFormat="1" x14ac:dyDescent="0.25">
      <c r="C11843" s="189"/>
      <c r="D11843" s="189"/>
      <c r="E11843" s="189"/>
      <c r="F11843" s="189"/>
    </row>
    <row r="11844" spans="3:6" s="66" customFormat="1" x14ac:dyDescent="0.25">
      <c r="C11844" s="189"/>
      <c r="D11844" s="189"/>
      <c r="E11844" s="189"/>
      <c r="F11844" s="189"/>
    </row>
    <row r="11845" spans="3:6" s="66" customFormat="1" x14ac:dyDescent="0.25">
      <c r="C11845" s="189"/>
      <c r="D11845" s="189"/>
      <c r="E11845" s="189"/>
      <c r="F11845" s="189"/>
    </row>
    <row r="11846" spans="3:6" s="66" customFormat="1" x14ac:dyDescent="0.25">
      <c r="C11846" s="189"/>
      <c r="D11846" s="189"/>
      <c r="E11846" s="189"/>
      <c r="F11846" s="189"/>
    </row>
    <row r="11847" spans="3:6" s="66" customFormat="1" x14ac:dyDescent="0.25">
      <c r="C11847" s="189"/>
      <c r="D11847" s="189"/>
      <c r="E11847" s="189"/>
      <c r="F11847" s="189"/>
    </row>
    <row r="11848" spans="3:6" s="66" customFormat="1" x14ac:dyDescent="0.25">
      <c r="C11848" s="189"/>
      <c r="D11848" s="189"/>
      <c r="E11848" s="189"/>
      <c r="F11848" s="189"/>
    </row>
    <row r="11849" spans="3:6" s="66" customFormat="1" x14ac:dyDescent="0.25">
      <c r="C11849" s="189"/>
      <c r="D11849" s="189"/>
      <c r="E11849" s="189"/>
      <c r="F11849" s="189"/>
    </row>
    <row r="11850" spans="3:6" s="66" customFormat="1" x14ac:dyDescent="0.25">
      <c r="C11850" s="189"/>
      <c r="D11850" s="189"/>
      <c r="E11850" s="189"/>
      <c r="F11850" s="189"/>
    </row>
    <row r="11851" spans="3:6" s="66" customFormat="1" x14ac:dyDescent="0.25">
      <c r="C11851" s="189"/>
      <c r="D11851" s="189"/>
      <c r="E11851" s="189"/>
      <c r="F11851" s="189"/>
    </row>
    <row r="11852" spans="3:6" s="66" customFormat="1" x14ac:dyDescent="0.25">
      <c r="C11852" s="189"/>
      <c r="D11852" s="189"/>
      <c r="E11852" s="189"/>
      <c r="F11852" s="189"/>
    </row>
    <row r="11853" spans="3:6" s="66" customFormat="1" x14ac:dyDescent="0.25">
      <c r="C11853" s="189"/>
      <c r="D11853" s="189"/>
      <c r="E11853" s="189"/>
      <c r="F11853" s="189"/>
    </row>
    <row r="11854" spans="3:6" s="66" customFormat="1" x14ac:dyDescent="0.25">
      <c r="C11854" s="189"/>
      <c r="D11854" s="189"/>
      <c r="E11854" s="189"/>
      <c r="F11854" s="189"/>
    </row>
    <row r="11855" spans="3:6" s="66" customFormat="1" x14ac:dyDescent="0.25">
      <c r="C11855" s="189"/>
      <c r="D11855" s="189"/>
      <c r="E11855" s="189"/>
      <c r="F11855" s="189"/>
    </row>
    <row r="11856" spans="3:6" s="66" customFormat="1" x14ac:dyDescent="0.25">
      <c r="C11856" s="189"/>
      <c r="D11856" s="189"/>
      <c r="E11856" s="189"/>
      <c r="F11856" s="189"/>
    </row>
    <row r="11857" spans="3:6" s="66" customFormat="1" x14ac:dyDescent="0.25">
      <c r="C11857" s="189"/>
      <c r="D11857" s="189"/>
      <c r="E11857" s="189"/>
      <c r="F11857" s="189"/>
    </row>
    <row r="11858" spans="3:6" s="66" customFormat="1" x14ac:dyDescent="0.25">
      <c r="C11858" s="189"/>
      <c r="D11858" s="189"/>
      <c r="E11858" s="189"/>
      <c r="F11858" s="189"/>
    </row>
    <row r="11859" spans="3:6" s="66" customFormat="1" x14ac:dyDescent="0.25">
      <c r="C11859" s="189"/>
      <c r="D11859" s="189"/>
      <c r="E11859" s="189"/>
      <c r="F11859" s="189"/>
    </row>
    <row r="11860" spans="3:6" s="66" customFormat="1" x14ac:dyDescent="0.25">
      <c r="C11860" s="189"/>
      <c r="D11860" s="189"/>
      <c r="E11860" s="189"/>
      <c r="F11860" s="189"/>
    </row>
    <row r="11861" spans="3:6" s="66" customFormat="1" x14ac:dyDescent="0.25">
      <c r="C11861" s="189"/>
      <c r="D11861" s="189"/>
      <c r="E11861" s="189"/>
      <c r="F11861" s="189"/>
    </row>
    <row r="11862" spans="3:6" s="66" customFormat="1" x14ac:dyDescent="0.25">
      <c r="C11862" s="189"/>
      <c r="D11862" s="189"/>
      <c r="E11862" s="189"/>
      <c r="F11862" s="189"/>
    </row>
    <row r="11863" spans="3:6" s="66" customFormat="1" x14ac:dyDescent="0.25">
      <c r="C11863" s="189"/>
      <c r="D11863" s="189"/>
      <c r="E11863" s="189"/>
      <c r="F11863" s="189"/>
    </row>
    <row r="11864" spans="3:6" s="66" customFormat="1" x14ac:dyDescent="0.25">
      <c r="C11864" s="189"/>
      <c r="D11864" s="189"/>
      <c r="E11864" s="189"/>
      <c r="F11864" s="189"/>
    </row>
    <row r="11865" spans="3:6" s="66" customFormat="1" x14ac:dyDescent="0.25">
      <c r="C11865" s="189"/>
      <c r="D11865" s="189"/>
      <c r="E11865" s="189"/>
      <c r="F11865" s="189"/>
    </row>
    <row r="11866" spans="3:6" s="66" customFormat="1" x14ac:dyDescent="0.25">
      <c r="C11866" s="189"/>
      <c r="D11866" s="189"/>
      <c r="E11866" s="189"/>
      <c r="F11866" s="189"/>
    </row>
    <row r="11867" spans="3:6" s="66" customFormat="1" x14ac:dyDescent="0.25">
      <c r="C11867" s="189"/>
      <c r="D11867" s="189"/>
      <c r="E11867" s="189"/>
      <c r="F11867" s="189"/>
    </row>
    <row r="11868" spans="3:6" s="66" customFormat="1" x14ac:dyDescent="0.25">
      <c r="C11868" s="189"/>
      <c r="D11868" s="189"/>
      <c r="E11868" s="189"/>
      <c r="F11868" s="189"/>
    </row>
    <row r="11869" spans="3:6" s="66" customFormat="1" x14ac:dyDescent="0.25">
      <c r="C11869" s="189"/>
      <c r="D11869" s="189"/>
      <c r="E11869" s="189"/>
      <c r="F11869" s="189"/>
    </row>
    <row r="11870" spans="3:6" s="66" customFormat="1" x14ac:dyDescent="0.25">
      <c r="C11870" s="189"/>
      <c r="D11870" s="189"/>
      <c r="E11870" s="189"/>
      <c r="F11870" s="189"/>
    </row>
    <row r="11871" spans="3:6" s="66" customFormat="1" x14ac:dyDescent="0.25">
      <c r="C11871" s="189"/>
      <c r="D11871" s="189"/>
      <c r="E11871" s="189"/>
      <c r="F11871" s="189"/>
    </row>
    <row r="11872" spans="3:6" s="66" customFormat="1" x14ac:dyDescent="0.25">
      <c r="C11872" s="189"/>
      <c r="D11872" s="189"/>
      <c r="E11872" s="189"/>
      <c r="F11872" s="189"/>
    </row>
    <row r="11873" spans="3:6" s="66" customFormat="1" x14ac:dyDescent="0.25">
      <c r="C11873" s="189"/>
      <c r="D11873" s="189"/>
      <c r="E11873" s="189"/>
      <c r="F11873" s="189"/>
    </row>
    <row r="11874" spans="3:6" s="66" customFormat="1" x14ac:dyDescent="0.25">
      <c r="C11874" s="189"/>
      <c r="D11874" s="189"/>
      <c r="E11874" s="189"/>
      <c r="F11874" s="189"/>
    </row>
    <row r="11875" spans="3:6" s="66" customFormat="1" x14ac:dyDescent="0.25">
      <c r="C11875" s="189"/>
      <c r="D11875" s="189"/>
      <c r="E11875" s="189"/>
      <c r="F11875" s="189"/>
    </row>
    <row r="11876" spans="3:6" s="66" customFormat="1" x14ac:dyDescent="0.25">
      <c r="C11876" s="189"/>
      <c r="D11876" s="189"/>
      <c r="E11876" s="189"/>
      <c r="F11876" s="189"/>
    </row>
    <row r="11877" spans="3:6" s="66" customFormat="1" x14ac:dyDescent="0.25">
      <c r="C11877" s="189"/>
      <c r="D11877" s="189"/>
      <c r="E11877" s="189"/>
      <c r="F11877" s="189"/>
    </row>
    <row r="11878" spans="3:6" s="66" customFormat="1" x14ac:dyDescent="0.25">
      <c r="C11878" s="189"/>
      <c r="D11878" s="189"/>
      <c r="E11878" s="189"/>
      <c r="F11878" s="189"/>
    </row>
    <row r="11879" spans="3:6" s="66" customFormat="1" x14ac:dyDescent="0.25">
      <c r="C11879" s="189"/>
      <c r="D11879" s="189"/>
      <c r="E11879" s="189"/>
      <c r="F11879" s="189"/>
    </row>
    <row r="11880" spans="3:6" s="66" customFormat="1" x14ac:dyDescent="0.25">
      <c r="C11880" s="189"/>
      <c r="D11880" s="189"/>
      <c r="E11880" s="189"/>
      <c r="F11880" s="189"/>
    </row>
    <row r="11881" spans="3:6" s="66" customFormat="1" x14ac:dyDescent="0.25">
      <c r="C11881" s="189"/>
      <c r="D11881" s="189"/>
      <c r="E11881" s="189"/>
      <c r="F11881" s="189"/>
    </row>
    <row r="11882" spans="3:6" s="66" customFormat="1" x14ac:dyDescent="0.25">
      <c r="C11882" s="189"/>
      <c r="D11882" s="189"/>
      <c r="E11882" s="189"/>
      <c r="F11882" s="189"/>
    </row>
    <row r="11883" spans="3:6" s="66" customFormat="1" x14ac:dyDescent="0.25">
      <c r="C11883" s="189"/>
      <c r="D11883" s="189"/>
      <c r="E11883" s="189"/>
      <c r="F11883" s="189"/>
    </row>
    <row r="11884" spans="3:6" s="66" customFormat="1" x14ac:dyDescent="0.25">
      <c r="C11884" s="189"/>
      <c r="D11884" s="189"/>
      <c r="E11884" s="189"/>
      <c r="F11884" s="189"/>
    </row>
    <row r="11885" spans="3:6" s="66" customFormat="1" x14ac:dyDescent="0.25">
      <c r="C11885" s="189"/>
      <c r="D11885" s="189"/>
      <c r="E11885" s="189"/>
      <c r="F11885" s="189"/>
    </row>
    <row r="11886" spans="3:6" s="66" customFormat="1" x14ac:dyDescent="0.25">
      <c r="C11886" s="189"/>
      <c r="D11886" s="189"/>
      <c r="E11886" s="189"/>
      <c r="F11886" s="189"/>
    </row>
    <row r="11887" spans="3:6" s="66" customFormat="1" x14ac:dyDescent="0.25">
      <c r="C11887" s="189"/>
      <c r="D11887" s="189"/>
      <c r="E11887" s="189"/>
      <c r="F11887" s="189"/>
    </row>
    <row r="11888" spans="3:6" s="66" customFormat="1" x14ac:dyDescent="0.25">
      <c r="C11888" s="189"/>
      <c r="D11888" s="189"/>
      <c r="E11888" s="189"/>
      <c r="F11888" s="189"/>
    </row>
    <row r="11889" spans="3:6" s="66" customFormat="1" x14ac:dyDescent="0.25">
      <c r="C11889" s="189"/>
      <c r="D11889" s="189"/>
      <c r="E11889" s="189"/>
      <c r="F11889" s="189"/>
    </row>
    <row r="11890" spans="3:6" s="66" customFormat="1" x14ac:dyDescent="0.25">
      <c r="C11890" s="189"/>
      <c r="D11890" s="189"/>
      <c r="E11890" s="189"/>
      <c r="F11890" s="189"/>
    </row>
    <row r="11891" spans="3:6" s="66" customFormat="1" x14ac:dyDescent="0.25">
      <c r="C11891" s="189"/>
      <c r="D11891" s="189"/>
      <c r="E11891" s="189"/>
      <c r="F11891" s="189"/>
    </row>
    <row r="11892" spans="3:6" s="66" customFormat="1" x14ac:dyDescent="0.25">
      <c r="C11892" s="189"/>
      <c r="D11892" s="189"/>
      <c r="E11892" s="189"/>
      <c r="F11892" s="189"/>
    </row>
    <row r="11893" spans="3:6" s="66" customFormat="1" x14ac:dyDescent="0.25">
      <c r="C11893" s="189"/>
      <c r="D11893" s="189"/>
      <c r="E11893" s="189"/>
      <c r="F11893" s="189"/>
    </row>
    <row r="11894" spans="3:6" s="66" customFormat="1" x14ac:dyDescent="0.25">
      <c r="C11894" s="189"/>
      <c r="D11894" s="189"/>
      <c r="E11894" s="189"/>
      <c r="F11894" s="189"/>
    </row>
    <row r="11895" spans="3:6" s="66" customFormat="1" x14ac:dyDescent="0.25">
      <c r="C11895" s="189"/>
      <c r="D11895" s="189"/>
      <c r="E11895" s="189"/>
      <c r="F11895" s="189"/>
    </row>
    <row r="11896" spans="3:6" s="66" customFormat="1" x14ac:dyDescent="0.25">
      <c r="C11896" s="189"/>
      <c r="D11896" s="189"/>
      <c r="E11896" s="189"/>
      <c r="F11896" s="189"/>
    </row>
    <row r="11897" spans="3:6" s="66" customFormat="1" x14ac:dyDescent="0.25">
      <c r="C11897" s="189"/>
      <c r="D11897" s="189"/>
      <c r="E11897" s="189"/>
      <c r="F11897" s="189"/>
    </row>
    <row r="11898" spans="3:6" s="66" customFormat="1" x14ac:dyDescent="0.25">
      <c r="C11898" s="189"/>
      <c r="D11898" s="189"/>
      <c r="E11898" s="189"/>
      <c r="F11898" s="189"/>
    </row>
    <row r="11899" spans="3:6" s="66" customFormat="1" x14ac:dyDescent="0.25">
      <c r="C11899" s="189"/>
      <c r="D11899" s="189"/>
      <c r="E11899" s="189"/>
      <c r="F11899" s="189"/>
    </row>
    <row r="11900" spans="3:6" s="66" customFormat="1" x14ac:dyDescent="0.25">
      <c r="C11900" s="189"/>
      <c r="D11900" s="189"/>
      <c r="E11900" s="189"/>
      <c r="F11900" s="189"/>
    </row>
    <row r="11901" spans="3:6" s="66" customFormat="1" x14ac:dyDescent="0.25">
      <c r="C11901" s="189"/>
      <c r="D11901" s="189"/>
      <c r="E11901" s="189"/>
      <c r="F11901" s="189"/>
    </row>
    <row r="11902" spans="3:6" s="66" customFormat="1" x14ac:dyDescent="0.25">
      <c r="C11902" s="189"/>
      <c r="D11902" s="189"/>
      <c r="E11902" s="189"/>
      <c r="F11902" s="189"/>
    </row>
    <row r="11903" spans="3:6" s="66" customFormat="1" x14ac:dyDescent="0.25">
      <c r="C11903" s="189"/>
      <c r="D11903" s="189"/>
      <c r="E11903" s="189"/>
      <c r="F11903" s="189"/>
    </row>
    <row r="11904" spans="3:6" s="66" customFormat="1" x14ac:dyDescent="0.25">
      <c r="C11904" s="189"/>
      <c r="D11904" s="189"/>
      <c r="E11904" s="189"/>
      <c r="F11904" s="189"/>
    </row>
    <row r="11905" spans="3:6" s="66" customFormat="1" x14ac:dyDescent="0.25">
      <c r="C11905" s="189"/>
      <c r="D11905" s="189"/>
      <c r="E11905" s="189"/>
      <c r="F11905" s="189"/>
    </row>
    <row r="11906" spans="3:6" s="66" customFormat="1" x14ac:dyDescent="0.25">
      <c r="C11906" s="189"/>
      <c r="D11906" s="189"/>
      <c r="E11906" s="189"/>
      <c r="F11906" s="189"/>
    </row>
    <row r="11907" spans="3:6" s="66" customFormat="1" x14ac:dyDescent="0.25">
      <c r="C11907" s="189"/>
      <c r="D11907" s="189"/>
      <c r="E11907" s="189"/>
      <c r="F11907" s="189"/>
    </row>
    <row r="11908" spans="3:6" s="66" customFormat="1" x14ac:dyDescent="0.25">
      <c r="C11908" s="189"/>
      <c r="D11908" s="189"/>
      <c r="E11908" s="189"/>
      <c r="F11908" s="189"/>
    </row>
    <row r="11909" spans="3:6" s="66" customFormat="1" x14ac:dyDescent="0.25">
      <c r="C11909" s="189"/>
      <c r="D11909" s="189"/>
      <c r="E11909" s="189"/>
      <c r="F11909" s="189"/>
    </row>
    <row r="11910" spans="3:6" s="66" customFormat="1" x14ac:dyDescent="0.25">
      <c r="C11910" s="189"/>
      <c r="D11910" s="189"/>
      <c r="E11910" s="189"/>
      <c r="F11910" s="189"/>
    </row>
    <row r="11911" spans="3:6" s="66" customFormat="1" x14ac:dyDescent="0.25">
      <c r="C11911" s="189"/>
      <c r="D11911" s="189"/>
      <c r="E11911" s="189"/>
      <c r="F11911" s="189"/>
    </row>
    <row r="11912" spans="3:6" s="66" customFormat="1" x14ac:dyDescent="0.25">
      <c r="C11912" s="189"/>
      <c r="D11912" s="189"/>
      <c r="E11912" s="189"/>
      <c r="F11912" s="189"/>
    </row>
    <row r="11913" spans="3:6" s="66" customFormat="1" x14ac:dyDescent="0.25">
      <c r="C11913" s="189"/>
      <c r="D11913" s="189"/>
      <c r="E11913" s="189"/>
      <c r="F11913" s="189"/>
    </row>
    <row r="11914" spans="3:6" s="66" customFormat="1" x14ac:dyDescent="0.25">
      <c r="C11914" s="189"/>
      <c r="D11914" s="189"/>
      <c r="E11914" s="189"/>
      <c r="F11914" s="189"/>
    </row>
    <row r="11915" spans="3:6" s="66" customFormat="1" x14ac:dyDescent="0.25">
      <c r="C11915" s="189"/>
      <c r="D11915" s="189"/>
      <c r="E11915" s="189"/>
      <c r="F11915" s="189"/>
    </row>
    <row r="11916" spans="3:6" s="66" customFormat="1" x14ac:dyDescent="0.25">
      <c r="C11916" s="189"/>
      <c r="D11916" s="189"/>
      <c r="E11916" s="189"/>
      <c r="F11916" s="189"/>
    </row>
    <row r="11917" spans="3:6" s="66" customFormat="1" x14ac:dyDescent="0.25">
      <c r="C11917" s="189"/>
      <c r="D11917" s="189"/>
      <c r="E11917" s="189"/>
      <c r="F11917" s="189"/>
    </row>
    <row r="11918" spans="3:6" s="66" customFormat="1" x14ac:dyDescent="0.25">
      <c r="C11918" s="189"/>
      <c r="D11918" s="189"/>
      <c r="E11918" s="189"/>
      <c r="F11918" s="189"/>
    </row>
    <row r="11919" spans="3:6" s="66" customFormat="1" x14ac:dyDescent="0.25">
      <c r="C11919" s="189"/>
      <c r="D11919" s="189"/>
      <c r="E11919" s="189"/>
      <c r="F11919" s="189"/>
    </row>
    <row r="11920" spans="3:6" s="66" customFormat="1" x14ac:dyDescent="0.25">
      <c r="C11920" s="189"/>
      <c r="D11920" s="189"/>
      <c r="E11920" s="189"/>
      <c r="F11920" s="189"/>
    </row>
    <row r="11921" spans="3:6" s="66" customFormat="1" x14ac:dyDescent="0.25">
      <c r="C11921" s="189"/>
      <c r="D11921" s="189"/>
      <c r="E11921" s="189"/>
      <c r="F11921" s="189"/>
    </row>
    <row r="11922" spans="3:6" s="66" customFormat="1" x14ac:dyDescent="0.25">
      <c r="C11922" s="189"/>
      <c r="D11922" s="189"/>
      <c r="E11922" s="189"/>
      <c r="F11922" s="189"/>
    </row>
    <row r="11923" spans="3:6" s="66" customFormat="1" x14ac:dyDescent="0.25">
      <c r="C11923" s="189"/>
      <c r="D11923" s="189"/>
      <c r="E11923" s="189"/>
      <c r="F11923" s="189"/>
    </row>
    <row r="11924" spans="3:6" s="66" customFormat="1" x14ac:dyDescent="0.25">
      <c r="C11924" s="189"/>
      <c r="D11924" s="189"/>
      <c r="E11924" s="189"/>
      <c r="F11924" s="189"/>
    </row>
    <row r="11925" spans="3:6" s="66" customFormat="1" x14ac:dyDescent="0.25">
      <c r="C11925" s="189"/>
      <c r="D11925" s="189"/>
      <c r="E11925" s="189"/>
      <c r="F11925" s="189"/>
    </row>
    <row r="11926" spans="3:6" s="66" customFormat="1" x14ac:dyDescent="0.25">
      <c r="C11926" s="189"/>
      <c r="D11926" s="189"/>
      <c r="E11926" s="189"/>
      <c r="F11926" s="189"/>
    </row>
    <row r="11927" spans="3:6" s="66" customFormat="1" x14ac:dyDescent="0.25">
      <c r="C11927" s="189"/>
      <c r="D11927" s="189"/>
      <c r="E11927" s="189"/>
      <c r="F11927" s="189"/>
    </row>
    <row r="11928" spans="3:6" s="66" customFormat="1" x14ac:dyDescent="0.25">
      <c r="C11928" s="189"/>
      <c r="D11928" s="189"/>
      <c r="E11928" s="189"/>
      <c r="F11928" s="189"/>
    </row>
    <row r="11929" spans="3:6" s="66" customFormat="1" x14ac:dyDescent="0.25">
      <c r="C11929" s="189"/>
      <c r="D11929" s="189"/>
      <c r="E11929" s="189"/>
      <c r="F11929" s="189"/>
    </row>
    <row r="11930" spans="3:6" s="66" customFormat="1" x14ac:dyDescent="0.25">
      <c r="C11930" s="189"/>
      <c r="D11930" s="189"/>
      <c r="E11930" s="189"/>
      <c r="F11930" s="189"/>
    </row>
    <row r="11931" spans="3:6" s="66" customFormat="1" x14ac:dyDescent="0.25">
      <c r="C11931" s="189"/>
      <c r="D11931" s="189"/>
      <c r="E11931" s="189"/>
      <c r="F11931" s="189"/>
    </row>
    <row r="11932" spans="3:6" s="66" customFormat="1" x14ac:dyDescent="0.25">
      <c r="C11932" s="189"/>
      <c r="D11932" s="189"/>
      <c r="E11932" s="189"/>
      <c r="F11932" s="189"/>
    </row>
    <row r="11933" spans="3:6" s="66" customFormat="1" x14ac:dyDescent="0.25">
      <c r="C11933" s="189"/>
      <c r="D11933" s="189"/>
      <c r="E11933" s="189"/>
      <c r="F11933" s="189"/>
    </row>
    <row r="11934" spans="3:6" s="66" customFormat="1" x14ac:dyDescent="0.25">
      <c r="C11934" s="189"/>
      <c r="D11934" s="189"/>
      <c r="E11934" s="189"/>
      <c r="F11934" s="189"/>
    </row>
    <row r="11935" spans="3:6" s="66" customFormat="1" x14ac:dyDescent="0.25">
      <c r="C11935" s="189"/>
      <c r="D11935" s="189"/>
      <c r="E11935" s="189"/>
      <c r="F11935" s="189"/>
    </row>
    <row r="11936" spans="3:6" s="66" customFormat="1" x14ac:dyDescent="0.25">
      <c r="C11936" s="189"/>
      <c r="D11936" s="189"/>
      <c r="E11936" s="189"/>
      <c r="F11936" s="189"/>
    </row>
    <row r="11937" spans="3:6" s="66" customFormat="1" x14ac:dyDescent="0.25">
      <c r="C11937" s="189"/>
      <c r="D11937" s="189"/>
      <c r="E11937" s="189"/>
      <c r="F11937" s="189"/>
    </row>
    <row r="11938" spans="3:6" s="66" customFormat="1" x14ac:dyDescent="0.25">
      <c r="C11938" s="189"/>
      <c r="D11938" s="189"/>
      <c r="E11938" s="189"/>
      <c r="F11938" s="189"/>
    </row>
    <row r="11939" spans="3:6" s="66" customFormat="1" x14ac:dyDescent="0.25">
      <c r="C11939" s="189"/>
      <c r="D11939" s="189"/>
      <c r="E11939" s="189"/>
      <c r="F11939" s="189"/>
    </row>
    <row r="11940" spans="3:6" s="66" customFormat="1" x14ac:dyDescent="0.25">
      <c r="C11940" s="189"/>
      <c r="D11940" s="189"/>
      <c r="E11940" s="189"/>
      <c r="F11940" s="189"/>
    </row>
    <row r="11941" spans="3:6" s="66" customFormat="1" x14ac:dyDescent="0.25">
      <c r="C11941" s="189"/>
      <c r="D11941" s="189"/>
      <c r="E11941" s="189"/>
      <c r="F11941" s="189"/>
    </row>
    <row r="11942" spans="3:6" s="66" customFormat="1" x14ac:dyDescent="0.25">
      <c r="C11942" s="189"/>
      <c r="D11942" s="189"/>
      <c r="E11942" s="189"/>
      <c r="F11942" s="189"/>
    </row>
    <row r="11943" spans="3:6" s="66" customFormat="1" x14ac:dyDescent="0.25">
      <c r="C11943" s="189"/>
      <c r="D11943" s="189"/>
      <c r="E11943" s="189"/>
      <c r="F11943" s="189"/>
    </row>
    <row r="11944" spans="3:6" s="66" customFormat="1" x14ac:dyDescent="0.25">
      <c r="C11944" s="189"/>
      <c r="D11944" s="189"/>
      <c r="E11944" s="189"/>
      <c r="F11944" s="189"/>
    </row>
    <row r="11945" spans="3:6" s="66" customFormat="1" x14ac:dyDescent="0.25">
      <c r="C11945" s="189"/>
      <c r="D11945" s="189"/>
      <c r="E11945" s="189"/>
      <c r="F11945" s="189"/>
    </row>
    <row r="11946" spans="3:6" s="66" customFormat="1" x14ac:dyDescent="0.25">
      <c r="C11946" s="189"/>
      <c r="D11946" s="189"/>
      <c r="E11946" s="189"/>
      <c r="F11946" s="189"/>
    </row>
    <row r="11947" spans="3:6" s="66" customFormat="1" x14ac:dyDescent="0.25">
      <c r="C11947" s="189"/>
      <c r="D11947" s="189"/>
      <c r="E11947" s="189"/>
      <c r="F11947" s="189"/>
    </row>
    <row r="11948" spans="3:6" s="66" customFormat="1" x14ac:dyDescent="0.25">
      <c r="C11948" s="189"/>
      <c r="D11948" s="189"/>
      <c r="E11948" s="189"/>
      <c r="F11948" s="189"/>
    </row>
    <row r="11949" spans="3:6" s="66" customFormat="1" x14ac:dyDescent="0.25">
      <c r="C11949" s="189"/>
      <c r="D11949" s="189"/>
      <c r="E11949" s="189"/>
      <c r="F11949" s="189"/>
    </row>
    <row r="11950" spans="3:6" s="66" customFormat="1" x14ac:dyDescent="0.25">
      <c r="C11950" s="189"/>
      <c r="D11950" s="189"/>
      <c r="E11950" s="189"/>
      <c r="F11950" s="189"/>
    </row>
    <row r="11951" spans="3:6" s="66" customFormat="1" x14ac:dyDescent="0.25">
      <c r="C11951" s="189"/>
      <c r="D11951" s="189"/>
      <c r="E11951" s="189"/>
      <c r="F11951" s="189"/>
    </row>
    <row r="11952" spans="3:6" s="66" customFormat="1" x14ac:dyDescent="0.25">
      <c r="C11952" s="189"/>
      <c r="D11952" s="189"/>
      <c r="E11952" s="189"/>
      <c r="F11952" s="189"/>
    </row>
    <row r="11953" spans="3:6" s="66" customFormat="1" x14ac:dyDescent="0.25">
      <c r="C11953" s="189"/>
      <c r="D11953" s="189"/>
      <c r="E11953" s="189"/>
      <c r="F11953" s="189"/>
    </row>
    <row r="11954" spans="3:6" s="66" customFormat="1" x14ac:dyDescent="0.25">
      <c r="C11954" s="189"/>
      <c r="D11954" s="189"/>
      <c r="E11954" s="189"/>
      <c r="F11954" s="189"/>
    </row>
    <row r="11955" spans="3:6" s="66" customFormat="1" x14ac:dyDescent="0.25">
      <c r="C11955" s="189"/>
      <c r="D11955" s="189"/>
      <c r="E11955" s="189"/>
      <c r="F11955" s="189"/>
    </row>
    <row r="11956" spans="3:6" s="66" customFormat="1" x14ac:dyDescent="0.25">
      <c r="C11956" s="189"/>
      <c r="D11956" s="189"/>
      <c r="E11956" s="189"/>
      <c r="F11956" s="189"/>
    </row>
    <row r="11957" spans="3:6" s="66" customFormat="1" x14ac:dyDescent="0.25">
      <c r="C11957" s="189"/>
      <c r="D11957" s="189"/>
      <c r="E11957" s="189"/>
      <c r="F11957" s="189"/>
    </row>
    <row r="11958" spans="3:6" s="66" customFormat="1" x14ac:dyDescent="0.25">
      <c r="C11958" s="189"/>
      <c r="D11958" s="189"/>
      <c r="E11958" s="189"/>
      <c r="F11958" s="189"/>
    </row>
    <row r="11959" spans="3:6" s="66" customFormat="1" x14ac:dyDescent="0.25">
      <c r="C11959" s="189"/>
      <c r="D11959" s="189"/>
      <c r="E11959" s="189"/>
      <c r="F11959" s="189"/>
    </row>
    <row r="11960" spans="3:6" s="66" customFormat="1" x14ac:dyDescent="0.25">
      <c r="C11960" s="189"/>
      <c r="D11960" s="189"/>
      <c r="E11960" s="189"/>
      <c r="F11960" s="189"/>
    </row>
    <row r="11961" spans="3:6" s="66" customFormat="1" x14ac:dyDescent="0.25">
      <c r="C11961" s="189"/>
      <c r="D11961" s="189"/>
      <c r="E11961" s="189"/>
      <c r="F11961" s="189"/>
    </row>
    <row r="11962" spans="3:6" s="66" customFormat="1" x14ac:dyDescent="0.25">
      <c r="C11962" s="189"/>
      <c r="D11962" s="189"/>
      <c r="E11962" s="189"/>
      <c r="F11962" s="189"/>
    </row>
    <row r="11963" spans="3:6" s="66" customFormat="1" x14ac:dyDescent="0.25">
      <c r="C11963" s="189"/>
      <c r="D11963" s="189"/>
      <c r="E11963" s="189"/>
      <c r="F11963" s="189"/>
    </row>
    <row r="11964" spans="3:6" s="66" customFormat="1" x14ac:dyDescent="0.25">
      <c r="C11964" s="189"/>
      <c r="D11964" s="189"/>
      <c r="E11964" s="189"/>
      <c r="F11964" s="189"/>
    </row>
    <row r="11965" spans="3:6" s="66" customFormat="1" x14ac:dyDescent="0.25">
      <c r="C11965" s="189"/>
      <c r="D11965" s="189"/>
      <c r="E11965" s="189"/>
      <c r="F11965" s="189"/>
    </row>
    <row r="11966" spans="3:6" s="66" customFormat="1" x14ac:dyDescent="0.25">
      <c r="C11966" s="189"/>
      <c r="D11966" s="189"/>
      <c r="E11966" s="189"/>
      <c r="F11966" s="189"/>
    </row>
    <row r="11967" spans="3:6" s="66" customFormat="1" x14ac:dyDescent="0.25">
      <c r="C11967" s="189"/>
      <c r="D11967" s="189"/>
      <c r="E11967" s="189"/>
      <c r="F11967" s="189"/>
    </row>
    <row r="11968" spans="3:6" s="66" customFormat="1" x14ac:dyDescent="0.25">
      <c r="C11968" s="189"/>
      <c r="D11968" s="189"/>
      <c r="E11968" s="189"/>
      <c r="F11968" s="189"/>
    </row>
    <row r="11969" spans="3:6" s="66" customFormat="1" x14ac:dyDescent="0.25">
      <c r="C11969" s="189"/>
      <c r="D11969" s="189"/>
      <c r="E11969" s="189"/>
      <c r="F11969" s="189"/>
    </row>
    <row r="11970" spans="3:6" s="66" customFormat="1" x14ac:dyDescent="0.25">
      <c r="C11970" s="189"/>
      <c r="D11970" s="189"/>
      <c r="E11970" s="189"/>
      <c r="F11970" s="189"/>
    </row>
    <row r="11971" spans="3:6" s="66" customFormat="1" x14ac:dyDescent="0.25">
      <c r="C11971" s="189"/>
      <c r="D11971" s="189"/>
      <c r="E11971" s="189"/>
      <c r="F11971" s="189"/>
    </row>
    <row r="11972" spans="3:6" s="66" customFormat="1" x14ac:dyDescent="0.25">
      <c r="C11972" s="189"/>
      <c r="D11972" s="189"/>
      <c r="E11972" s="189"/>
      <c r="F11972" s="189"/>
    </row>
    <row r="11973" spans="3:6" s="66" customFormat="1" x14ac:dyDescent="0.25">
      <c r="C11973" s="189"/>
      <c r="D11973" s="189"/>
      <c r="E11973" s="189"/>
      <c r="F11973" s="189"/>
    </row>
    <row r="11974" spans="3:6" s="66" customFormat="1" x14ac:dyDescent="0.25">
      <c r="C11974" s="189"/>
      <c r="D11974" s="189"/>
      <c r="E11974" s="189"/>
      <c r="F11974" s="189"/>
    </row>
    <row r="11975" spans="3:6" s="66" customFormat="1" x14ac:dyDescent="0.25">
      <c r="C11975" s="189"/>
      <c r="D11975" s="189"/>
      <c r="E11975" s="189"/>
      <c r="F11975" s="189"/>
    </row>
    <row r="11976" spans="3:6" s="66" customFormat="1" x14ac:dyDescent="0.25">
      <c r="C11976" s="189"/>
      <c r="D11976" s="189"/>
      <c r="E11976" s="189"/>
      <c r="F11976" s="189"/>
    </row>
    <row r="11977" spans="3:6" s="66" customFormat="1" x14ac:dyDescent="0.25">
      <c r="C11977" s="189"/>
      <c r="D11977" s="189"/>
      <c r="E11977" s="189"/>
      <c r="F11977" s="189"/>
    </row>
    <row r="11978" spans="3:6" s="66" customFormat="1" x14ac:dyDescent="0.25">
      <c r="C11978" s="189"/>
      <c r="D11978" s="189"/>
      <c r="E11978" s="189"/>
      <c r="F11978" s="189"/>
    </row>
    <row r="11979" spans="3:6" s="66" customFormat="1" x14ac:dyDescent="0.25">
      <c r="C11979" s="189"/>
      <c r="D11979" s="189"/>
      <c r="E11979" s="189"/>
      <c r="F11979" s="189"/>
    </row>
    <row r="11980" spans="3:6" s="66" customFormat="1" x14ac:dyDescent="0.25">
      <c r="C11980" s="189"/>
      <c r="D11980" s="189"/>
      <c r="E11980" s="189"/>
      <c r="F11980" s="189"/>
    </row>
    <row r="11981" spans="3:6" s="66" customFormat="1" x14ac:dyDescent="0.25">
      <c r="C11981" s="189"/>
      <c r="D11981" s="189"/>
      <c r="E11981" s="189"/>
      <c r="F11981" s="189"/>
    </row>
    <row r="11982" spans="3:6" s="66" customFormat="1" x14ac:dyDescent="0.25">
      <c r="C11982" s="189"/>
      <c r="D11982" s="189"/>
      <c r="E11982" s="189"/>
      <c r="F11982" s="189"/>
    </row>
    <row r="11983" spans="3:6" s="66" customFormat="1" x14ac:dyDescent="0.25">
      <c r="C11983" s="189"/>
      <c r="D11983" s="189"/>
      <c r="E11983" s="189"/>
      <c r="F11983" s="189"/>
    </row>
    <row r="11984" spans="3:6" s="66" customFormat="1" x14ac:dyDescent="0.25">
      <c r="C11984" s="189"/>
      <c r="D11984" s="189"/>
      <c r="E11984" s="189"/>
      <c r="F11984" s="189"/>
    </row>
    <row r="11985" spans="3:6" s="66" customFormat="1" x14ac:dyDescent="0.25">
      <c r="C11985" s="189"/>
      <c r="D11985" s="189"/>
      <c r="E11985" s="189"/>
      <c r="F11985" s="189"/>
    </row>
    <row r="11986" spans="3:6" s="66" customFormat="1" x14ac:dyDescent="0.25">
      <c r="C11986" s="189"/>
      <c r="D11986" s="189"/>
      <c r="E11986" s="189"/>
      <c r="F11986" s="189"/>
    </row>
    <row r="11987" spans="3:6" s="66" customFormat="1" x14ac:dyDescent="0.25">
      <c r="C11987" s="189"/>
      <c r="D11987" s="189"/>
      <c r="E11987" s="189"/>
      <c r="F11987" s="189"/>
    </row>
    <row r="11988" spans="3:6" s="66" customFormat="1" x14ac:dyDescent="0.25">
      <c r="C11988" s="189"/>
      <c r="D11988" s="189"/>
      <c r="E11988" s="189"/>
      <c r="F11988" s="189"/>
    </row>
    <row r="11989" spans="3:6" s="66" customFormat="1" x14ac:dyDescent="0.25">
      <c r="C11989" s="189"/>
      <c r="D11989" s="189"/>
      <c r="E11989" s="189"/>
      <c r="F11989" s="189"/>
    </row>
    <row r="11990" spans="3:6" s="66" customFormat="1" x14ac:dyDescent="0.25">
      <c r="C11990" s="189"/>
      <c r="D11990" s="189"/>
      <c r="E11990" s="189"/>
      <c r="F11990" s="189"/>
    </row>
    <row r="11991" spans="3:6" s="66" customFormat="1" x14ac:dyDescent="0.25">
      <c r="C11991" s="189"/>
      <c r="D11991" s="189"/>
      <c r="E11991" s="189"/>
      <c r="F11991" s="189"/>
    </row>
    <row r="11992" spans="3:6" s="66" customFormat="1" x14ac:dyDescent="0.25">
      <c r="C11992" s="189"/>
      <c r="D11992" s="189"/>
      <c r="E11992" s="189"/>
      <c r="F11992" s="189"/>
    </row>
    <row r="11993" spans="3:6" s="66" customFormat="1" x14ac:dyDescent="0.25">
      <c r="C11993" s="189"/>
      <c r="D11993" s="189"/>
      <c r="E11993" s="189"/>
      <c r="F11993" s="189"/>
    </row>
    <row r="11994" spans="3:6" s="66" customFormat="1" x14ac:dyDescent="0.25">
      <c r="C11994" s="189"/>
      <c r="D11994" s="189"/>
      <c r="E11994" s="189"/>
      <c r="F11994" s="189"/>
    </row>
    <row r="11995" spans="3:6" s="66" customFormat="1" x14ac:dyDescent="0.25">
      <c r="C11995" s="189"/>
      <c r="D11995" s="189"/>
      <c r="E11995" s="189"/>
      <c r="F11995" s="189"/>
    </row>
    <row r="11996" spans="3:6" s="66" customFormat="1" x14ac:dyDescent="0.25">
      <c r="C11996" s="189"/>
      <c r="D11996" s="189"/>
      <c r="E11996" s="189"/>
      <c r="F11996" s="189"/>
    </row>
    <row r="11997" spans="3:6" s="66" customFormat="1" x14ac:dyDescent="0.25">
      <c r="C11997" s="189"/>
      <c r="D11997" s="189"/>
      <c r="E11997" s="189"/>
      <c r="F11997" s="189"/>
    </row>
    <row r="11998" spans="3:6" s="66" customFormat="1" x14ac:dyDescent="0.25">
      <c r="C11998" s="189"/>
      <c r="D11998" s="189"/>
      <c r="E11998" s="189"/>
      <c r="F11998" s="189"/>
    </row>
    <row r="11999" spans="3:6" s="66" customFormat="1" x14ac:dyDescent="0.25">
      <c r="C11999" s="189"/>
      <c r="D11999" s="189"/>
      <c r="E11999" s="189"/>
      <c r="F11999" s="189"/>
    </row>
    <row r="12000" spans="3:6" s="66" customFormat="1" x14ac:dyDescent="0.25">
      <c r="C12000" s="189"/>
      <c r="D12000" s="189"/>
      <c r="E12000" s="189"/>
      <c r="F12000" s="189"/>
    </row>
    <row r="12001" spans="3:6" s="66" customFormat="1" x14ac:dyDescent="0.25">
      <c r="C12001" s="189"/>
      <c r="D12001" s="189"/>
      <c r="E12001" s="189"/>
      <c r="F12001" s="189"/>
    </row>
    <row r="12002" spans="3:6" s="66" customFormat="1" x14ac:dyDescent="0.25">
      <c r="C12002" s="189"/>
      <c r="D12002" s="189"/>
      <c r="E12002" s="189"/>
      <c r="F12002" s="189"/>
    </row>
    <row r="12003" spans="3:6" s="66" customFormat="1" x14ac:dyDescent="0.25">
      <c r="C12003" s="189"/>
      <c r="D12003" s="189"/>
      <c r="E12003" s="189"/>
      <c r="F12003" s="189"/>
    </row>
    <row r="12004" spans="3:6" s="66" customFormat="1" x14ac:dyDescent="0.25">
      <c r="C12004" s="189"/>
      <c r="D12004" s="189"/>
      <c r="E12004" s="189"/>
      <c r="F12004" s="189"/>
    </row>
    <row r="12005" spans="3:6" s="66" customFormat="1" x14ac:dyDescent="0.25">
      <c r="C12005" s="189"/>
      <c r="D12005" s="189"/>
      <c r="E12005" s="189"/>
      <c r="F12005" s="189"/>
    </row>
    <row r="12006" spans="3:6" s="66" customFormat="1" x14ac:dyDescent="0.25">
      <c r="C12006" s="189"/>
      <c r="D12006" s="189"/>
      <c r="E12006" s="189"/>
      <c r="F12006" s="189"/>
    </row>
    <row r="12007" spans="3:6" s="66" customFormat="1" x14ac:dyDescent="0.25">
      <c r="C12007" s="189"/>
      <c r="D12007" s="189"/>
      <c r="E12007" s="189"/>
      <c r="F12007" s="189"/>
    </row>
    <row r="12008" spans="3:6" s="66" customFormat="1" x14ac:dyDescent="0.25">
      <c r="C12008" s="189"/>
      <c r="D12008" s="189"/>
      <c r="E12008" s="189"/>
      <c r="F12008" s="189"/>
    </row>
    <row r="12009" spans="3:6" s="66" customFormat="1" x14ac:dyDescent="0.25">
      <c r="C12009" s="189"/>
      <c r="D12009" s="189"/>
      <c r="E12009" s="189"/>
      <c r="F12009" s="189"/>
    </row>
    <row r="12010" spans="3:6" s="66" customFormat="1" x14ac:dyDescent="0.25">
      <c r="C12010" s="189"/>
      <c r="D12010" s="189"/>
      <c r="E12010" s="189"/>
      <c r="F12010" s="189"/>
    </row>
    <row r="12011" spans="3:6" s="66" customFormat="1" x14ac:dyDescent="0.25">
      <c r="C12011" s="189"/>
      <c r="D12011" s="189"/>
      <c r="E12011" s="189"/>
      <c r="F12011" s="189"/>
    </row>
    <row r="12012" spans="3:6" s="66" customFormat="1" x14ac:dyDescent="0.25">
      <c r="C12012" s="189"/>
      <c r="D12012" s="189"/>
      <c r="E12012" s="189"/>
      <c r="F12012" s="189"/>
    </row>
    <row r="12013" spans="3:6" s="66" customFormat="1" x14ac:dyDescent="0.25">
      <c r="C12013" s="189"/>
      <c r="D12013" s="189"/>
      <c r="E12013" s="189"/>
      <c r="F12013" s="189"/>
    </row>
    <row r="12014" spans="3:6" s="66" customFormat="1" x14ac:dyDescent="0.25">
      <c r="C12014" s="189"/>
      <c r="D12014" s="189"/>
      <c r="E12014" s="189"/>
      <c r="F12014" s="189"/>
    </row>
    <row r="12015" spans="3:6" s="66" customFormat="1" x14ac:dyDescent="0.25">
      <c r="C12015" s="189"/>
      <c r="D12015" s="189"/>
      <c r="E12015" s="189"/>
      <c r="F12015" s="189"/>
    </row>
    <row r="12016" spans="3:6" s="66" customFormat="1" x14ac:dyDescent="0.25">
      <c r="C12016" s="189"/>
      <c r="D12016" s="189"/>
      <c r="E12016" s="189"/>
      <c r="F12016" s="189"/>
    </row>
    <row r="12017" spans="3:6" s="66" customFormat="1" x14ac:dyDescent="0.25">
      <c r="C12017" s="189"/>
      <c r="D12017" s="189"/>
      <c r="E12017" s="189"/>
      <c r="F12017" s="189"/>
    </row>
    <row r="12018" spans="3:6" s="66" customFormat="1" x14ac:dyDescent="0.25">
      <c r="C12018" s="189"/>
      <c r="D12018" s="189"/>
      <c r="E12018" s="189"/>
      <c r="F12018" s="189"/>
    </row>
    <row r="12019" spans="3:6" s="66" customFormat="1" x14ac:dyDescent="0.25">
      <c r="C12019" s="189"/>
      <c r="D12019" s="189"/>
      <c r="E12019" s="189"/>
      <c r="F12019" s="189"/>
    </row>
    <row r="12020" spans="3:6" s="66" customFormat="1" x14ac:dyDescent="0.25">
      <c r="C12020" s="189"/>
      <c r="D12020" s="189"/>
      <c r="E12020" s="189"/>
      <c r="F12020" s="189"/>
    </row>
    <row r="12021" spans="3:6" s="66" customFormat="1" x14ac:dyDescent="0.25">
      <c r="C12021" s="189"/>
      <c r="D12021" s="189"/>
      <c r="E12021" s="189"/>
      <c r="F12021" s="189"/>
    </row>
    <row r="12022" spans="3:6" s="66" customFormat="1" x14ac:dyDescent="0.25">
      <c r="C12022" s="189"/>
      <c r="D12022" s="189"/>
      <c r="E12022" s="189"/>
      <c r="F12022" s="189"/>
    </row>
    <row r="12023" spans="3:6" s="66" customFormat="1" x14ac:dyDescent="0.25">
      <c r="C12023" s="189"/>
      <c r="D12023" s="189"/>
      <c r="E12023" s="189"/>
      <c r="F12023" s="189"/>
    </row>
    <row r="12024" spans="3:6" s="66" customFormat="1" x14ac:dyDescent="0.25">
      <c r="C12024" s="189"/>
      <c r="D12024" s="189"/>
      <c r="E12024" s="189"/>
      <c r="F12024" s="189"/>
    </row>
    <row r="12025" spans="3:6" s="66" customFormat="1" x14ac:dyDescent="0.25">
      <c r="C12025" s="189"/>
      <c r="D12025" s="189"/>
      <c r="E12025" s="189"/>
      <c r="F12025" s="189"/>
    </row>
    <row r="12026" spans="3:6" s="66" customFormat="1" x14ac:dyDescent="0.25">
      <c r="C12026" s="189"/>
      <c r="D12026" s="189"/>
      <c r="E12026" s="189"/>
      <c r="F12026" s="189"/>
    </row>
    <row r="12027" spans="3:6" s="66" customFormat="1" x14ac:dyDescent="0.25">
      <c r="C12027" s="189"/>
      <c r="D12027" s="189"/>
      <c r="E12027" s="189"/>
      <c r="F12027" s="189"/>
    </row>
    <row r="12028" spans="3:6" s="66" customFormat="1" x14ac:dyDescent="0.25">
      <c r="C12028" s="189"/>
      <c r="D12028" s="189"/>
      <c r="E12028" s="189"/>
      <c r="F12028" s="189"/>
    </row>
    <row r="12029" spans="3:6" s="66" customFormat="1" x14ac:dyDescent="0.25">
      <c r="C12029" s="189"/>
      <c r="D12029" s="189"/>
      <c r="E12029" s="189"/>
      <c r="F12029" s="189"/>
    </row>
    <row r="12030" spans="3:6" s="66" customFormat="1" x14ac:dyDescent="0.25">
      <c r="C12030" s="189"/>
      <c r="D12030" s="189"/>
      <c r="E12030" s="189"/>
      <c r="F12030" s="189"/>
    </row>
    <row r="12031" spans="3:6" s="66" customFormat="1" x14ac:dyDescent="0.25">
      <c r="C12031" s="189"/>
      <c r="D12031" s="189"/>
      <c r="E12031" s="189"/>
      <c r="F12031" s="189"/>
    </row>
    <row r="12032" spans="3:6" s="66" customFormat="1" x14ac:dyDescent="0.25">
      <c r="C12032" s="189"/>
      <c r="D12032" s="189"/>
      <c r="E12032" s="189"/>
      <c r="F12032" s="189"/>
    </row>
    <row r="12033" spans="3:6" s="66" customFormat="1" x14ac:dyDescent="0.25">
      <c r="C12033" s="189"/>
      <c r="D12033" s="189"/>
      <c r="E12033" s="189"/>
      <c r="F12033" s="189"/>
    </row>
    <row r="12034" spans="3:6" s="66" customFormat="1" x14ac:dyDescent="0.25">
      <c r="C12034" s="189"/>
      <c r="D12034" s="189"/>
      <c r="E12034" s="189"/>
      <c r="F12034" s="189"/>
    </row>
    <row r="12035" spans="3:6" s="66" customFormat="1" x14ac:dyDescent="0.25">
      <c r="C12035" s="189"/>
      <c r="D12035" s="189"/>
      <c r="E12035" s="189"/>
      <c r="F12035" s="189"/>
    </row>
    <row r="12036" spans="3:6" s="66" customFormat="1" x14ac:dyDescent="0.25">
      <c r="C12036" s="189"/>
      <c r="D12036" s="189"/>
      <c r="E12036" s="189"/>
      <c r="F12036" s="189"/>
    </row>
    <row r="12037" spans="3:6" s="66" customFormat="1" x14ac:dyDescent="0.25">
      <c r="C12037" s="189"/>
      <c r="D12037" s="189"/>
      <c r="E12037" s="189"/>
      <c r="F12037" s="189"/>
    </row>
    <row r="12038" spans="3:6" s="66" customFormat="1" x14ac:dyDescent="0.25">
      <c r="C12038" s="189"/>
      <c r="D12038" s="189"/>
      <c r="E12038" s="189"/>
      <c r="F12038" s="189"/>
    </row>
    <row r="12039" spans="3:6" s="66" customFormat="1" x14ac:dyDescent="0.25">
      <c r="C12039" s="189"/>
      <c r="D12039" s="189"/>
      <c r="E12039" s="189"/>
      <c r="F12039" s="189"/>
    </row>
    <row r="12040" spans="3:6" s="66" customFormat="1" x14ac:dyDescent="0.25">
      <c r="C12040" s="189"/>
      <c r="D12040" s="189"/>
      <c r="E12040" s="189"/>
      <c r="F12040" s="189"/>
    </row>
    <row r="12041" spans="3:6" s="66" customFormat="1" x14ac:dyDescent="0.25">
      <c r="C12041" s="189"/>
      <c r="D12041" s="189"/>
      <c r="E12041" s="189"/>
      <c r="F12041" s="189"/>
    </row>
    <row r="12042" spans="3:6" s="66" customFormat="1" x14ac:dyDescent="0.25">
      <c r="C12042" s="189"/>
      <c r="D12042" s="189"/>
      <c r="E12042" s="189"/>
      <c r="F12042" s="189"/>
    </row>
    <row r="12043" spans="3:6" s="66" customFormat="1" x14ac:dyDescent="0.25">
      <c r="C12043" s="189"/>
      <c r="D12043" s="189"/>
      <c r="E12043" s="189"/>
      <c r="F12043" s="189"/>
    </row>
    <row r="12044" spans="3:6" s="66" customFormat="1" x14ac:dyDescent="0.25">
      <c r="C12044" s="189"/>
      <c r="D12044" s="189"/>
      <c r="E12044" s="189"/>
      <c r="F12044" s="189"/>
    </row>
    <row r="12045" spans="3:6" s="66" customFormat="1" x14ac:dyDescent="0.25">
      <c r="C12045" s="189"/>
      <c r="D12045" s="189"/>
      <c r="E12045" s="189"/>
      <c r="F12045" s="189"/>
    </row>
    <row r="12046" spans="3:6" s="66" customFormat="1" x14ac:dyDescent="0.25">
      <c r="C12046" s="189"/>
      <c r="D12046" s="189"/>
      <c r="E12046" s="189"/>
      <c r="F12046" s="189"/>
    </row>
    <row r="12047" spans="3:6" s="66" customFormat="1" x14ac:dyDescent="0.25">
      <c r="C12047" s="189"/>
      <c r="D12047" s="189"/>
      <c r="E12047" s="189"/>
      <c r="F12047" s="189"/>
    </row>
    <row r="12048" spans="3:6" s="66" customFormat="1" x14ac:dyDescent="0.25">
      <c r="C12048" s="189"/>
      <c r="D12048" s="189"/>
      <c r="E12048" s="189"/>
      <c r="F12048" s="189"/>
    </row>
    <row r="12049" spans="3:6" s="66" customFormat="1" x14ac:dyDescent="0.25">
      <c r="C12049" s="189"/>
      <c r="D12049" s="189"/>
      <c r="E12049" s="189"/>
      <c r="F12049" s="189"/>
    </row>
    <row r="12050" spans="3:6" s="66" customFormat="1" x14ac:dyDescent="0.25">
      <c r="C12050" s="189"/>
      <c r="D12050" s="189"/>
      <c r="E12050" s="189"/>
      <c r="F12050" s="189"/>
    </row>
    <row r="12051" spans="3:6" s="66" customFormat="1" x14ac:dyDescent="0.25">
      <c r="C12051" s="189"/>
      <c r="D12051" s="189"/>
      <c r="E12051" s="189"/>
      <c r="F12051" s="189"/>
    </row>
    <row r="12052" spans="3:6" s="66" customFormat="1" x14ac:dyDescent="0.25">
      <c r="C12052" s="189"/>
      <c r="D12052" s="189"/>
      <c r="E12052" s="189"/>
      <c r="F12052" s="189"/>
    </row>
    <row r="12053" spans="3:6" s="66" customFormat="1" x14ac:dyDescent="0.25">
      <c r="C12053" s="189"/>
      <c r="D12053" s="189"/>
      <c r="E12053" s="189"/>
      <c r="F12053" s="189"/>
    </row>
    <row r="12054" spans="3:6" s="66" customFormat="1" x14ac:dyDescent="0.25">
      <c r="C12054" s="189"/>
      <c r="D12054" s="189"/>
      <c r="E12054" s="189"/>
      <c r="F12054" s="189"/>
    </row>
    <row r="12055" spans="3:6" s="66" customFormat="1" x14ac:dyDescent="0.25">
      <c r="C12055" s="189"/>
      <c r="D12055" s="189"/>
      <c r="E12055" s="189"/>
      <c r="F12055" s="189"/>
    </row>
    <row r="12056" spans="3:6" s="66" customFormat="1" x14ac:dyDescent="0.25">
      <c r="C12056" s="189"/>
      <c r="D12056" s="189"/>
      <c r="E12056" s="189"/>
      <c r="F12056" s="189"/>
    </row>
    <row r="12057" spans="3:6" s="66" customFormat="1" x14ac:dyDescent="0.25">
      <c r="C12057" s="189"/>
      <c r="D12057" s="189"/>
      <c r="E12057" s="189"/>
      <c r="F12057" s="189"/>
    </row>
    <row r="12058" spans="3:6" s="66" customFormat="1" x14ac:dyDescent="0.25">
      <c r="C12058" s="189"/>
      <c r="D12058" s="189"/>
      <c r="E12058" s="189"/>
      <c r="F12058" s="189"/>
    </row>
    <row r="12059" spans="3:6" s="66" customFormat="1" x14ac:dyDescent="0.25">
      <c r="C12059" s="189"/>
      <c r="D12059" s="189"/>
      <c r="E12059" s="189"/>
      <c r="F12059" s="189"/>
    </row>
    <row r="12060" spans="3:6" s="66" customFormat="1" x14ac:dyDescent="0.25">
      <c r="C12060" s="189"/>
      <c r="D12060" s="189"/>
      <c r="E12060" s="189"/>
      <c r="F12060" s="189"/>
    </row>
    <row r="12061" spans="3:6" s="66" customFormat="1" x14ac:dyDescent="0.25">
      <c r="C12061" s="189"/>
      <c r="D12061" s="189"/>
      <c r="E12061" s="189"/>
      <c r="F12061" s="189"/>
    </row>
    <row r="12062" spans="3:6" s="66" customFormat="1" x14ac:dyDescent="0.25">
      <c r="C12062" s="189"/>
      <c r="D12062" s="189"/>
      <c r="E12062" s="189"/>
      <c r="F12062" s="189"/>
    </row>
    <row r="12063" spans="3:6" s="66" customFormat="1" x14ac:dyDescent="0.25">
      <c r="C12063" s="189"/>
      <c r="D12063" s="189"/>
      <c r="E12063" s="189"/>
      <c r="F12063" s="189"/>
    </row>
    <row r="12064" spans="3:6" s="66" customFormat="1" x14ac:dyDescent="0.25">
      <c r="C12064" s="189"/>
      <c r="D12064" s="189"/>
      <c r="E12064" s="189"/>
      <c r="F12064" s="189"/>
    </row>
    <row r="12065" spans="3:6" s="66" customFormat="1" x14ac:dyDescent="0.25">
      <c r="C12065" s="189"/>
      <c r="D12065" s="189"/>
      <c r="E12065" s="189"/>
      <c r="F12065" s="189"/>
    </row>
    <row r="12066" spans="3:6" s="66" customFormat="1" x14ac:dyDescent="0.25">
      <c r="C12066" s="189"/>
      <c r="D12066" s="189"/>
      <c r="E12066" s="189"/>
      <c r="F12066" s="189"/>
    </row>
    <row r="12067" spans="3:6" s="66" customFormat="1" x14ac:dyDescent="0.25">
      <c r="C12067" s="189"/>
      <c r="D12067" s="189"/>
      <c r="E12067" s="189"/>
      <c r="F12067" s="189"/>
    </row>
    <row r="12068" spans="3:6" s="66" customFormat="1" x14ac:dyDescent="0.25">
      <c r="C12068" s="189"/>
      <c r="D12068" s="189"/>
      <c r="E12068" s="189"/>
      <c r="F12068" s="189"/>
    </row>
    <row r="12069" spans="3:6" s="66" customFormat="1" x14ac:dyDescent="0.25">
      <c r="C12069" s="189"/>
      <c r="D12069" s="189"/>
      <c r="E12069" s="189"/>
      <c r="F12069" s="189"/>
    </row>
    <row r="12070" spans="3:6" s="66" customFormat="1" x14ac:dyDescent="0.25">
      <c r="C12070" s="189"/>
      <c r="D12070" s="189"/>
      <c r="E12070" s="189"/>
      <c r="F12070" s="189"/>
    </row>
    <row r="12071" spans="3:6" s="66" customFormat="1" x14ac:dyDescent="0.25">
      <c r="C12071" s="189"/>
      <c r="D12071" s="189"/>
      <c r="E12071" s="189"/>
      <c r="F12071" s="189"/>
    </row>
    <row r="12072" spans="3:6" s="66" customFormat="1" x14ac:dyDescent="0.25">
      <c r="C12072" s="189"/>
      <c r="D12072" s="189"/>
      <c r="E12072" s="189"/>
      <c r="F12072" s="189"/>
    </row>
    <row r="12073" spans="3:6" s="66" customFormat="1" x14ac:dyDescent="0.25">
      <c r="C12073" s="189"/>
      <c r="D12073" s="189"/>
      <c r="E12073" s="189"/>
      <c r="F12073" s="189"/>
    </row>
    <row r="12074" spans="3:6" s="66" customFormat="1" x14ac:dyDescent="0.25">
      <c r="C12074" s="189"/>
      <c r="D12074" s="189"/>
      <c r="E12074" s="189"/>
      <c r="F12074" s="189"/>
    </row>
    <row r="12075" spans="3:6" s="66" customFormat="1" x14ac:dyDescent="0.25">
      <c r="C12075" s="189"/>
      <c r="D12075" s="189"/>
      <c r="E12075" s="189"/>
      <c r="F12075" s="189"/>
    </row>
    <row r="12076" spans="3:6" s="66" customFormat="1" x14ac:dyDescent="0.25">
      <c r="C12076" s="189"/>
      <c r="D12076" s="189"/>
      <c r="E12076" s="189"/>
      <c r="F12076" s="189"/>
    </row>
    <row r="12077" spans="3:6" s="66" customFormat="1" x14ac:dyDescent="0.25">
      <c r="C12077" s="189"/>
      <c r="D12077" s="189"/>
      <c r="E12077" s="189"/>
      <c r="F12077" s="189"/>
    </row>
    <row r="12078" spans="3:6" s="66" customFormat="1" x14ac:dyDescent="0.25">
      <c r="C12078" s="189"/>
      <c r="D12078" s="189"/>
      <c r="E12078" s="189"/>
      <c r="F12078" s="189"/>
    </row>
    <row r="12079" spans="3:6" s="66" customFormat="1" x14ac:dyDescent="0.25">
      <c r="C12079" s="189"/>
      <c r="D12079" s="189"/>
      <c r="E12079" s="189"/>
      <c r="F12079" s="189"/>
    </row>
    <row r="12080" spans="3:6" s="66" customFormat="1" x14ac:dyDescent="0.25">
      <c r="C12080" s="189"/>
      <c r="D12080" s="189"/>
      <c r="E12080" s="189"/>
      <c r="F12080" s="189"/>
    </row>
    <row r="12081" spans="3:6" s="66" customFormat="1" x14ac:dyDescent="0.25">
      <c r="C12081" s="189"/>
      <c r="D12081" s="189"/>
      <c r="E12081" s="189"/>
      <c r="F12081" s="189"/>
    </row>
    <row r="12082" spans="3:6" s="66" customFormat="1" x14ac:dyDescent="0.25">
      <c r="C12082" s="189"/>
      <c r="D12082" s="189"/>
      <c r="E12082" s="189"/>
      <c r="F12082" s="189"/>
    </row>
    <row r="12083" spans="3:6" s="66" customFormat="1" x14ac:dyDescent="0.25">
      <c r="C12083" s="189"/>
      <c r="D12083" s="189"/>
      <c r="E12083" s="189"/>
      <c r="F12083" s="189"/>
    </row>
    <row r="12084" spans="3:6" s="66" customFormat="1" x14ac:dyDescent="0.25">
      <c r="C12084" s="189"/>
      <c r="D12084" s="189"/>
      <c r="E12084" s="189"/>
      <c r="F12084" s="189"/>
    </row>
    <row r="12085" spans="3:6" s="66" customFormat="1" x14ac:dyDescent="0.25">
      <c r="C12085" s="189"/>
      <c r="D12085" s="189"/>
      <c r="E12085" s="189"/>
      <c r="F12085" s="189"/>
    </row>
    <row r="12086" spans="3:6" s="66" customFormat="1" x14ac:dyDescent="0.25">
      <c r="C12086" s="189"/>
      <c r="D12086" s="189"/>
      <c r="E12086" s="189"/>
      <c r="F12086" s="189"/>
    </row>
    <row r="12087" spans="3:6" s="66" customFormat="1" x14ac:dyDescent="0.25">
      <c r="C12087" s="189"/>
      <c r="D12087" s="189"/>
      <c r="E12087" s="189"/>
      <c r="F12087" s="189"/>
    </row>
    <row r="12088" spans="3:6" s="66" customFormat="1" x14ac:dyDescent="0.25">
      <c r="C12088" s="189"/>
      <c r="D12088" s="189"/>
      <c r="E12088" s="189"/>
      <c r="F12088" s="189"/>
    </row>
    <row r="12089" spans="3:6" s="66" customFormat="1" x14ac:dyDescent="0.25">
      <c r="C12089" s="189"/>
      <c r="D12089" s="189"/>
      <c r="E12089" s="189"/>
      <c r="F12089" s="189"/>
    </row>
    <row r="12090" spans="3:6" s="66" customFormat="1" x14ac:dyDescent="0.25">
      <c r="C12090" s="189"/>
      <c r="D12090" s="189"/>
      <c r="E12090" s="189"/>
      <c r="F12090" s="189"/>
    </row>
    <row r="12091" spans="3:6" s="66" customFormat="1" x14ac:dyDescent="0.25">
      <c r="C12091" s="189"/>
      <c r="D12091" s="189"/>
      <c r="E12091" s="189"/>
      <c r="F12091" s="189"/>
    </row>
    <row r="12092" spans="3:6" s="66" customFormat="1" x14ac:dyDescent="0.25">
      <c r="C12092" s="189"/>
      <c r="D12092" s="189"/>
      <c r="E12092" s="189"/>
      <c r="F12092" s="189"/>
    </row>
    <row r="12093" spans="3:6" s="66" customFormat="1" x14ac:dyDescent="0.25">
      <c r="C12093" s="189"/>
      <c r="D12093" s="189"/>
      <c r="E12093" s="189"/>
      <c r="F12093" s="189"/>
    </row>
    <row r="12094" spans="3:6" s="66" customFormat="1" x14ac:dyDescent="0.25">
      <c r="C12094" s="189"/>
      <c r="D12094" s="189"/>
      <c r="E12094" s="189"/>
      <c r="F12094" s="189"/>
    </row>
    <row r="12095" spans="3:6" s="66" customFormat="1" x14ac:dyDescent="0.25">
      <c r="C12095" s="189"/>
      <c r="D12095" s="189"/>
      <c r="E12095" s="189"/>
      <c r="F12095" s="189"/>
    </row>
    <row r="12096" spans="3:6" s="66" customFormat="1" x14ac:dyDescent="0.25">
      <c r="C12096" s="189"/>
      <c r="D12096" s="189"/>
      <c r="E12096" s="189"/>
      <c r="F12096" s="189"/>
    </row>
    <row r="12097" spans="3:6" s="66" customFormat="1" x14ac:dyDescent="0.25">
      <c r="C12097" s="189"/>
      <c r="D12097" s="189"/>
      <c r="E12097" s="189"/>
      <c r="F12097" s="189"/>
    </row>
    <row r="12098" spans="3:6" s="66" customFormat="1" x14ac:dyDescent="0.25">
      <c r="C12098" s="189"/>
      <c r="D12098" s="189"/>
      <c r="E12098" s="189"/>
      <c r="F12098" s="189"/>
    </row>
    <row r="12099" spans="3:6" s="66" customFormat="1" x14ac:dyDescent="0.25">
      <c r="C12099" s="189"/>
      <c r="D12099" s="189"/>
      <c r="E12099" s="189"/>
      <c r="F12099" s="189"/>
    </row>
    <row r="12100" spans="3:6" s="66" customFormat="1" x14ac:dyDescent="0.25">
      <c r="C12100" s="189"/>
      <c r="D12100" s="189"/>
      <c r="E12100" s="189"/>
      <c r="F12100" s="189"/>
    </row>
    <row r="12101" spans="3:6" s="66" customFormat="1" x14ac:dyDescent="0.25">
      <c r="C12101" s="189"/>
      <c r="D12101" s="189"/>
      <c r="E12101" s="189"/>
      <c r="F12101" s="189"/>
    </row>
    <row r="12102" spans="3:6" s="66" customFormat="1" x14ac:dyDescent="0.25">
      <c r="C12102" s="189"/>
      <c r="D12102" s="189"/>
      <c r="E12102" s="189"/>
      <c r="F12102" s="189"/>
    </row>
    <row r="12103" spans="3:6" s="66" customFormat="1" x14ac:dyDescent="0.25">
      <c r="C12103" s="189"/>
      <c r="D12103" s="189"/>
      <c r="E12103" s="189"/>
      <c r="F12103" s="189"/>
    </row>
    <row r="12104" spans="3:6" s="66" customFormat="1" x14ac:dyDescent="0.25">
      <c r="C12104" s="189"/>
      <c r="D12104" s="189"/>
      <c r="E12104" s="189"/>
      <c r="F12104" s="189"/>
    </row>
    <row r="12105" spans="3:6" s="66" customFormat="1" x14ac:dyDescent="0.25">
      <c r="C12105" s="189"/>
      <c r="D12105" s="189"/>
      <c r="E12105" s="189"/>
      <c r="F12105" s="189"/>
    </row>
    <row r="12106" spans="3:6" s="66" customFormat="1" x14ac:dyDescent="0.25">
      <c r="C12106" s="189"/>
      <c r="D12106" s="189"/>
      <c r="E12106" s="189"/>
      <c r="F12106" s="189"/>
    </row>
    <row r="12107" spans="3:6" s="66" customFormat="1" x14ac:dyDescent="0.25">
      <c r="C12107" s="189"/>
      <c r="D12107" s="189"/>
      <c r="E12107" s="189"/>
      <c r="F12107" s="189"/>
    </row>
    <row r="12108" spans="3:6" s="66" customFormat="1" x14ac:dyDescent="0.25">
      <c r="C12108" s="189"/>
      <c r="D12108" s="189"/>
      <c r="E12108" s="189"/>
      <c r="F12108" s="189"/>
    </row>
    <row r="12109" spans="3:6" s="66" customFormat="1" x14ac:dyDescent="0.25">
      <c r="C12109" s="189"/>
      <c r="D12109" s="189"/>
      <c r="E12109" s="189"/>
      <c r="F12109" s="189"/>
    </row>
    <row r="12110" spans="3:6" s="66" customFormat="1" x14ac:dyDescent="0.25">
      <c r="C12110" s="189"/>
      <c r="D12110" s="189"/>
      <c r="E12110" s="189"/>
      <c r="F12110" s="189"/>
    </row>
    <row r="12111" spans="3:6" s="66" customFormat="1" x14ac:dyDescent="0.25">
      <c r="C12111" s="189"/>
      <c r="D12111" s="189"/>
      <c r="E12111" s="189"/>
      <c r="F12111" s="189"/>
    </row>
    <row r="12112" spans="3:6" s="66" customFormat="1" x14ac:dyDescent="0.25">
      <c r="C12112" s="189"/>
      <c r="D12112" s="189"/>
      <c r="E12112" s="189"/>
      <c r="F12112" s="189"/>
    </row>
    <row r="12113" spans="3:6" s="66" customFormat="1" x14ac:dyDescent="0.25">
      <c r="C12113" s="189"/>
      <c r="D12113" s="189"/>
      <c r="E12113" s="189"/>
      <c r="F12113" s="189"/>
    </row>
    <row r="12114" spans="3:6" s="66" customFormat="1" x14ac:dyDescent="0.25">
      <c r="C12114" s="189"/>
      <c r="D12114" s="189"/>
      <c r="E12114" s="189"/>
      <c r="F12114" s="189"/>
    </row>
    <row r="12115" spans="3:6" s="66" customFormat="1" x14ac:dyDescent="0.25">
      <c r="C12115" s="189"/>
      <c r="D12115" s="189"/>
      <c r="E12115" s="189"/>
      <c r="F12115" s="189"/>
    </row>
    <row r="12116" spans="3:6" s="66" customFormat="1" x14ac:dyDescent="0.25">
      <c r="C12116" s="189"/>
      <c r="D12116" s="189"/>
      <c r="E12116" s="189"/>
      <c r="F12116" s="189"/>
    </row>
    <row r="12117" spans="3:6" s="66" customFormat="1" x14ac:dyDescent="0.25">
      <c r="C12117" s="189"/>
      <c r="D12117" s="189"/>
      <c r="E12117" s="189"/>
      <c r="F12117" s="189"/>
    </row>
    <row r="12118" spans="3:6" s="66" customFormat="1" x14ac:dyDescent="0.25">
      <c r="C12118" s="189"/>
      <c r="D12118" s="189"/>
      <c r="E12118" s="189"/>
      <c r="F12118" s="189"/>
    </row>
    <row r="12119" spans="3:6" s="66" customFormat="1" x14ac:dyDescent="0.25">
      <c r="C12119" s="189"/>
      <c r="D12119" s="189"/>
      <c r="E12119" s="189"/>
      <c r="F12119" s="189"/>
    </row>
    <row r="12120" spans="3:6" s="66" customFormat="1" x14ac:dyDescent="0.25">
      <c r="C12120" s="189"/>
      <c r="D12120" s="189"/>
      <c r="E12120" s="189"/>
      <c r="F12120" s="189"/>
    </row>
    <row r="12121" spans="3:6" s="66" customFormat="1" x14ac:dyDescent="0.25">
      <c r="C12121" s="189"/>
      <c r="D12121" s="189"/>
      <c r="E12121" s="189"/>
      <c r="F12121" s="189"/>
    </row>
    <row r="12122" spans="3:6" s="66" customFormat="1" x14ac:dyDescent="0.25">
      <c r="C12122" s="189"/>
      <c r="D12122" s="189"/>
      <c r="E12122" s="189"/>
      <c r="F12122" s="189"/>
    </row>
    <row r="12123" spans="3:6" s="66" customFormat="1" x14ac:dyDescent="0.25">
      <c r="C12123" s="189"/>
      <c r="D12123" s="189"/>
      <c r="E12123" s="189"/>
      <c r="F12123" s="189"/>
    </row>
    <row r="12124" spans="3:6" s="66" customFormat="1" x14ac:dyDescent="0.25">
      <c r="C12124" s="189"/>
      <c r="D12124" s="189"/>
      <c r="E12124" s="189"/>
      <c r="F12124" s="189"/>
    </row>
    <row r="12125" spans="3:6" s="66" customFormat="1" x14ac:dyDescent="0.25">
      <c r="C12125" s="189"/>
      <c r="D12125" s="189"/>
      <c r="E12125" s="189"/>
      <c r="F12125" s="189"/>
    </row>
    <row r="12126" spans="3:6" s="66" customFormat="1" x14ac:dyDescent="0.25">
      <c r="C12126" s="189"/>
      <c r="D12126" s="189"/>
      <c r="E12126" s="189"/>
      <c r="F12126" s="189"/>
    </row>
    <row r="12127" spans="3:6" s="66" customFormat="1" x14ac:dyDescent="0.25">
      <c r="C12127" s="189"/>
      <c r="D12127" s="189"/>
      <c r="E12127" s="189"/>
      <c r="F12127" s="189"/>
    </row>
    <row r="12128" spans="3:6" s="66" customFormat="1" x14ac:dyDescent="0.25">
      <c r="C12128" s="189"/>
      <c r="D12128" s="189"/>
      <c r="E12128" s="189"/>
      <c r="F12128" s="189"/>
    </row>
    <row r="12129" spans="3:6" s="66" customFormat="1" x14ac:dyDescent="0.25">
      <c r="C12129" s="189"/>
      <c r="D12129" s="189"/>
      <c r="E12129" s="189"/>
      <c r="F12129" s="189"/>
    </row>
    <row r="12130" spans="3:6" s="66" customFormat="1" x14ac:dyDescent="0.25">
      <c r="C12130" s="189"/>
      <c r="D12130" s="189"/>
      <c r="E12130" s="189"/>
      <c r="F12130" s="189"/>
    </row>
    <row r="12131" spans="3:6" s="66" customFormat="1" x14ac:dyDescent="0.25">
      <c r="C12131" s="189"/>
      <c r="D12131" s="189"/>
      <c r="E12131" s="189"/>
      <c r="F12131" s="189"/>
    </row>
    <row r="12132" spans="3:6" s="66" customFormat="1" x14ac:dyDescent="0.25">
      <c r="C12132" s="189"/>
      <c r="D12132" s="189"/>
      <c r="E12132" s="189"/>
      <c r="F12132" s="189"/>
    </row>
    <row r="12133" spans="3:6" s="66" customFormat="1" x14ac:dyDescent="0.25">
      <c r="C12133" s="189"/>
      <c r="D12133" s="189"/>
      <c r="E12133" s="189"/>
      <c r="F12133" s="189"/>
    </row>
    <row r="12134" spans="3:6" s="66" customFormat="1" x14ac:dyDescent="0.25">
      <c r="C12134" s="189"/>
      <c r="D12134" s="189"/>
      <c r="E12134" s="189"/>
      <c r="F12134" s="189"/>
    </row>
    <row r="12135" spans="3:6" s="66" customFormat="1" x14ac:dyDescent="0.25">
      <c r="C12135" s="189"/>
      <c r="D12135" s="189"/>
      <c r="E12135" s="189"/>
      <c r="F12135" s="189"/>
    </row>
    <row r="12136" spans="3:6" s="66" customFormat="1" x14ac:dyDescent="0.25">
      <c r="C12136" s="189"/>
      <c r="D12136" s="189"/>
      <c r="E12136" s="189"/>
      <c r="F12136" s="189"/>
    </row>
    <row r="12137" spans="3:6" s="66" customFormat="1" x14ac:dyDescent="0.25">
      <c r="C12137" s="189"/>
      <c r="D12137" s="189"/>
      <c r="E12137" s="189"/>
      <c r="F12137" s="189"/>
    </row>
    <row r="12138" spans="3:6" s="66" customFormat="1" x14ac:dyDescent="0.25">
      <c r="C12138" s="189"/>
      <c r="D12138" s="189"/>
      <c r="E12138" s="189"/>
      <c r="F12138" s="189"/>
    </row>
    <row r="12139" spans="3:6" s="66" customFormat="1" x14ac:dyDescent="0.25">
      <c r="C12139" s="189"/>
      <c r="D12139" s="189"/>
      <c r="E12139" s="189"/>
      <c r="F12139" s="189"/>
    </row>
    <row r="12140" spans="3:6" s="66" customFormat="1" x14ac:dyDescent="0.25">
      <c r="C12140" s="189"/>
      <c r="D12140" s="189"/>
      <c r="E12140" s="189"/>
      <c r="F12140" s="189"/>
    </row>
    <row r="12141" spans="3:6" s="66" customFormat="1" x14ac:dyDescent="0.25">
      <c r="C12141" s="189"/>
      <c r="D12141" s="189"/>
      <c r="E12141" s="189"/>
      <c r="F12141" s="189"/>
    </row>
    <row r="12142" spans="3:6" s="66" customFormat="1" x14ac:dyDescent="0.25">
      <c r="C12142" s="189"/>
      <c r="D12142" s="189"/>
      <c r="E12142" s="189"/>
      <c r="F12142" s="189"/>
    </row>
    <row r="12143" spans="3:6" s="66" customFormat="1" x14ac:dyDescent="0.25">
      <c r="C12143" s="189"/>
      <c r="D12143" s="189"/>
      <c r="E12143" s="189"/>
      <c r="F12143" s="189"/>
    </row>
    <row r="12144" spans="3:6" s="66" customFormat="1" x14ac:dyDescent="0.25">
      <c r="C12144" s="189"/>
      <c r="D12144" s="189"/>
      <c r="E12144" s="189"/>
      <c r="F12144" s="189"/>
    </row>
    <row r="12145" spans="3:6" s="66" customFormat="1" x14ac:dyDescent="0.25">
      <c r="C12145" s="189"/>
      <c r="D12145" s="189"/>
      <c r="E12145" s="189"/>
      <c r="F12145" s="189"/>
    </row>
    <row r="12146" spans="3:6" s="66" customFormat="1" x14ac:dyDescent="0.25">
      <c r="C12146" s="189"/>
      <c r="D12146" s="189"/>
      <c r="E12146" s="189"/>
      <c r="F12146" s="189"/>
    </row>
    <row r="12147" spans="3:6" s="66" customFormat="1" x14ac:dyDescent="0.25">
      <c r="C12147" s="189"/>
      <c r="D12147" s="189"/>
      <c r="E12147" s="189"/>
      <c r="F12147" s="189"/>
    </row>
    <row r="12148" spans="3:6" s="66" customFormat="1" x14ac:dyDescent="0.25">
      <c r="C12148" s="189"/>
      <c r="D12148" s="189"/>
      <c r="E12148" s="189"/>
      <c r="F12148" s="189"/>
    </row>
    <row r="12149" spans="3:6" s="66" customFormat="1" x14ac:dyDescent="0.25">
      <c r="C12149" s="189"/>
      <c r="D12149" s="189"/>
      <c r="E12149" s="189"/>
      <c r="F12149" s="189"/>
    </row>
    <row r="12150" spans="3:6" s="66" customFormat="1" x14ac:dyDescent="0.25">
      <c r="C12150" s="189"/>
      <c r="D12150" s="189"/>
      <c r="E12150" s="189"/>
      <c r="F12150" s="189"/>
    </row>
    <row r="12151" spans="3:6" s="66" customFormat="1" x14ac:dyDescent="0.25">
      <c r="C12151" s="189"/>
      <c r="D12151" s="189"/>
      <c r="E12151" s="189"/>
      <c r="F12151" s="189"/>
    </row>
    <row r="12152" spans="3:6" s="66" customFormat="1" x14ac:dyDescent="0.25">
      <c r="C12152" s="189"/>
      <c r="D12152" s="189"/>
      <c r="E12152" s="189"/>
      <c r="F12152" s="189"/>
    </row>
    <row r="12153" spans="3:6" s="66" customFormat="1" x14ac:dyDescent="0.25">
      <c r="C12153" s="189"/>
      <c r="D12153" s="189"/>
      <c r="E12153" s="189"/>
      <c r="F12153" s="189"/>
    </row>
    <row r="12154" spans="3:6" s="66" customFormat="1" x14ac:dyDescent="0.25">
      <c r="C12154" s="189"/>
      <c r="D12154" s="189"/>
      <c r="E12154" s="189"/>
      <c r="F12154" s="189"/>
    </row>
    <row r="12155" spans="3:6" s="66" customFormat="1" x14ac:dyDescent="0.25">
      <c r="C12155" s="189"/>
      <c r="D12155" s="189"/>
      <c r="E12155" s="189"/>
      <c r="F12155" s="189"/>
    </row>
    <row r="12156" spans="3:6" s="66" customFormat="1" x14ac:dyDescent="0.25">
      <c r="C12156" s="189"/>
      <c r="D12156" s="189"/>
      <c r="E12156" s="189"/>
      <c r="F12156" s="189"/>
    </row>
    <row r="12157" spans="3:6" s="66" customFormat="1" x14ac:dyDescent="0.25">
      <c r="C12157" s="189"/>
      <c r="D12157" s="189"/>
      <c r="E12157" s="189"/>
      <c r="F12157" s="189"/>
    </row>
    <row r="12158" spans="3:6" s="66" customFormat="1" x14ac:dyDescent="0.25">
      <c r="C12158" s="189"/>
      <c r="D12158" s="189"/>
      <c r="E12158" s="189"/>
      <c r="F12158" s="189"/>
    </row>
    <row r="12159" spans="3:6" s="66" customFormat="1" x14ac:dyDescent="0.25">
      <c r="C12159" s="189"/>
      <c r="D12159" s="189"/>
      <c r="E12159" s="189"/>
      <c r="F12159" s="189"/>
    </row>
    <row r="12160" spans="3:6" s="66" customFormat="1" x14ac:dyDescent="0.25">
      <c r="C12160" s="189"/>
      <c r="D12160" s="189"/>
      <c r="E12160" s="189"/>
      <c r="F12160" s="189"/>
    </row>
    <row r="12161" spans="3:6" s="66" customFormat="1" x14ac:dyDescent="0.25">
      <c r="C12161" s="189"/>
      <c r="D12161" s="189"/>
      <c r="E12161" s="189"/>
      <c r="F12161" s="189"/>
    </row>
    <row r="12162" spans="3:6" s="66" customFormat="1" x14ac:dyDescent="0.25">
      <c r="C12162" s="189"/>
      <c r="D12162" s="189"/>
      <c r="E12162" s="189"/>
      <c r="F12162" s="189"/>
    </row>
    <row r="12163" spans="3:6" s="66" customFormat="1" x14ac:dyDescent="0.25">
      <c r="C12163" s="189"/>
      <c r="D12163" s="189"/>
      <c r="E12163" s="189"/>
      <c r="F12163" s="189"/>
    </row>
    <row r="12164" spans="3:6" s="66" customFormat="1" x14ac:dyDescent="0.25">
      <c r="C12164" s="189"/>
      <c r="D12164" s="189"/>
      <c r="E12164" s="189"/>
      <c r="F12164" s="189"/>
    </row>
    <row r="12165" spans="3:6" s="66" customFormat="1" x14ac:dyDescent="0.25">
      <c r="C12165" s="189"/>
      <c r="D12165" s="189"/>
      <c r="E12165" s="189"/>
      <c r="F12165" s="189"/>
    </row>
    <row r="12166" spans="3:6" s="66" customFormat="1" x14ac:dyDescent="0.25">
      <c r="C12166" s="189"/>
      <c r="D12166" s="189"/>
      <c r="E12166" s="189"/>
      <c r="F12166" s="189"/>
    </row>
    <row r="12167" spans="3:6" s="66" customFormat="1" x14ac:dyDescent="0.25">
      <c r="C12167" s="189"/>
      <c r="D12167" s="189"/>
      <c r="E12167" s="189"/>
      <c r="F12167" s="189"/>
    </row>
    <row r="12168" spans="3:6" s="66" customFormat="1" x14ac:dyDescent="0.25">
      <c r="C12168" s="189"/>
      <c r="D12168" s="189"/>
      <c r="E12168" s="189"/>
      <c r="F12168" s="189"/>
    </row>
    <row r="12169" spans="3:6" s="66" customFormat="1" x14ac:dyDescent="0.25">
      <c r="C12169" s="189"/>
      <c r="D12169" s="189"/>
      <c r="E12169" s="189"/>
      <c r="F12169" s="189"/>
    </row>
    <row r="12170" spans="3:6" s="66" customFormat="1" x14ac:dyDescent="0.25">
      <c r="C12170" s="189"/>
      <c r="D12170" s="189"/>
      <c r="E12170" s="189"/>
      <c r="F12170" s="189"/>
    </row>
    <row r="12171" spans="3:6" s="66" customFormat="1" x14ac:dyDescent="0.25">
      <c r="C12171" s="189"/>
      <c r="D12171" s="189"/>
      <c r="E12171" s="189"/>
      <c r="F12171" s="189"/>
    </row>
    <row r="12172" spans="3:6" s="66" customFormat="1" x14ac:dyDescent="0.25">
      <c r="C12172" s="189"/>
      <c r="D12172" s="189"/>
      <c r="E12172" s="189"/>
      <c r="F12172" s="189"/>
    </row>
    <row r="12173" spans="3:6" s="66" customFormat="1" x14ac:dyDescent="0.25">
      <c r="C12173" s="189"/>
      <c r="D12173" s="189"/>
      <c r="E12173" s="189"/>
      <c r="F12173" s="189"/>
    </row>
    <row r="12174" spans="3:6" s="66" customFormat="1" x14ac:dyDescent="0.25">
      <c r="C12174" s="189"/>
      <c r="D12174" s="189"/>
      <c r="E12174" s="189"/>
      <c r="F12174" s="189"/>
    </row>
    <row r="12175" spans="3:6" s="66" customFormat="1" x14ac:dyDescent="0.25">
      <c r="C12175" s="189"/>
      <c r="D12175" s="189"/>
      <c r="E12175" s="189"/>
      <c r="F12175" s="189"/>
    </row>
    <row r="12176" spans="3:6" s="66" customFormat="1" x14ac:dyDescent="0.25">
      <c r="C12176" s="189"/>
      <c r="D12176" s="189"/>
      <c r="E12176" s="189"/>
      <c r="F12176" s="189"/>
    </row>
    <row r="12177" spans="3:6" s="66" customFormat="1" x14ac:dyDescent="0.25">
      <c r="C12177" s="189"/>
      <c r="D12177" s="189"/>
      <c r="E12177" s="189"/>
      <c r="F12177" s="189"/>
    </row>
    <row r="12178" spans="3:6" s="66" customFormat="1" x14ac:dyDescent="0.25">
      <c r="C12178" s="189"/>
      <c r="D12178" s="189"/>
      <c r="E12178" s="189"/>
      <c r="F12178" s="189"/>
    </row>
    <row r="12179" spans="3:6" s="66" customFormat="1" x14ac:dyDescent="0.25">
      <c r="C12179" s="189"/>
      <c r="D12179" s="189"/>
      <c r="E12179" s="189"/>
      <c r="F12179" s="189"/>
    </row>
    <row r="12180" spans="3:6" s="66" customFormat="1" x14ac:dyDescent="0.25">
      <c r="C12180" s="189"/>
      <c r="D12180" s="189"/>
      <c r="E12180" s="189"/>
      <c r="F12180" s="189"/>
    </row>
    <row r="12181" spans="3:6" s="66" customFormat="1" x14ac:dyDescent="0.25">
      <c r="C12181" s="189"/>
      <c r="D12181" s="189"/>
      <c r="E12181" s="189"/>
      <c r="F12181" s="189"/>
    </row>
    <row r="12182" spans="3:6" s="66" customFormat="1" x14ac:dyDescent="0.25">
      <c r="C12182" s="189"/>
      <c r="D12182" s="189"/>
      <c r="E12182" s="189"/>
      <c r="F12182" s="189"/>
    </row>
    <row r="12183" spans="3:6" s="66" customFormat="1" x14ac:dyDescent="0.25">
      <c r="C12183" s="189"/>
      <c r="D12183" s="189"/>
      <c r="E12183" s="189"/>
      <c r="F12183" s="189"/>
    </row>
    <row r="12184" spans="3:6" s="66" customFormat="1" x14ac:dyDescent="0.25">
      <c r="C12184" s="189"/>
      <c r="D12184" s="189"/>
      <c r="E12184" s="189"/>
      <c r="F12184" s="189"/>
    </row>
    <row r="12185" spans="3:6" s="66" customFormat="1" x14ac:dyDescent="0.25">
      <c r="C12185" s="189"/>
      <c r="D12185" s="189"/>
      <c r="E12185" s="189"/>
      <c r="F12185" s="189"/>
    </row>
    <row r="12186" spans="3:6" s="66" customFormat="1" x14ac:dyDescent="0.25">
      <c r="C12186" s="189"/>
      <c r="D12186" s="189"/>
      <c r="E12186" s="189"/>
      <c r="F12186" s="189"/>
    </row>
    <row r="12187" spans="3:6" s="66" customFormat="1" x14ac:dyDescent="0.25">
      <c r="C12187" s="189"/>
      <c r="D12187" s="189"/>
      <c r="E12187" s="189"/>
      <c r="F12187" s="189"/>
    </row>
    <row r="12188" spans="3:6" s="66" customFormat="1" x14ac:dyDescent="0.25">
      <c r="C12188" s="189"/>
      <c r="D12188" s="189"/>
      <c r="E12188" s="189"/>
      <c r="F12188" s="189"/>
    </row>
    <row r="12189" spans="3:6" s="66" customFormat="1" x14ac:dyDescent="0.25">
      <c r="C12189" s="189"/>
      <c r="D12189" s="189"/>
      <c r="E12189" s="189"/>
      <c r="F12189" s="189"/>
    </row>
    <row r="12190" spans="3:6" s="66" customFormat="1" x14ac:dyDescent="0.25">
      <c r="C12190" s="189"/>
      <c r="D12190" s="189"/>
      <c r="E12190" s="189"/>
      <c r="F12190" s="189"/>
    </row>
    <row r="12191" spans="3:6" s="66" customFormat="1" x14ac:dyDescent="0.25">
      <c r="C12191" s="189"/>
      <c r="D12191" s="189"/>
      <c r="E12191" s="189"/>
      <c r="F12191" s="189"/>
    </row>
    <row r="12192" spans="3:6" s="66" customFormat="1" x14ac:dyDescent="0.25">
      <c r="C12192" s="189"/>
      <c r="D12192" s="189"/>
      <c r="E12192" s="189"/>
      <c r="F12192" s="189"/>
    </row>
    <row r="12193" spans="3:6" s="66" customFormat="1" x14ac:dyDescent="0.25">
      <c r="C12193" s="189"/>
      <c r="D12193" s="189"/>
      <c r="E12193" s="189"/>
      <c r="F12193" s="189"/>
    </row>
    <row r="12194" spans="3:6" s="66" customFormat="1" x14ac:dyDescent="0.25">
      <c r="C12194" s="189"/>
      <c r="D12194" s="189"/>
      <c r="E12194" s="189"/>
      <c r="F12194" s="189"/>
    </row>
    <row r="12195" spans="3:6" s="66" customFormat="1" x14ac:dyDescent="0.25">
      <c r="C12195" s="189"/>
      <c r="D12195" s="189"/>
      <c r="E12195" s="189"/>
      <c r="F12195" s="189"/>
    </row>
    <row r="12196" spans="3:6" s="66" customFormat="1" x14ac:dyDescent="0.25">
      <c r="C12196" s="189"/>
      <c r="D12196" s="189"/>
      <c r="E12196" s="189"/>
      <c r="F12196" s="189"/>
    </row>
    <row r="12197" spans="3:6" s="66" customFormat="1" x14ac:dyDescent="0.25">
      <c r="C12197" s="189"/>
      <c r="D12197" s="189"/>
      <c r="E12197" s="189"/>
      <c r="F12197" s="189"/>
    </row>
    <row r="12198" spans="3:6" s="66" customFormat="1" x14ac:dyDescent="0.25">
      <c r="C12198" s="189"/>
      <c r="D12198" s="189"/>
      <c r="E12198" s="189"/>
      <c r="F12198" s="189"/>
    </row>
    <row r="12199" spans="3:6" s="66" customFormat="1" x14ac:dyDescent="0.25">
      <c r="C12199" s="189"/>
      <c r="D12199" s="189"/>
      <c r="E12199" s="189"/>
      <c r="F12199" s="189"/>
    </row>
    <row r="12200" spans="3:6" s="66" customFormat="1" x14ac:dyDescent="0.25">
      <c r="C12200" s="189"/>
      <c r="D12200" s="189"/>
      <c r="E12200" s="189"/>
      <c r="F12200" s="189"/>
    </row>
    <row r="12201" spans="3:6" s="66" customFormat="1" x14ac:dyDescent="0.25">
      <c r="C12201" s="189"/>
      <c r="D12201" s="189"/>
      <c r="E12201" s="189"/>
      <c r="F12201" s="189"/>
    </row>
    <row r="12202" spans="3:6" s="66" customFormat="1" x14ac:dyDescent="0.25">
      <c r="C12202" s="189"/>
      <c r="D12202" s="189"/>
      <c r="E12202" s="189"/>
      <c r="F12202" s="189"/>
    </row>
    <row r="12203" spans="3:6" s="66" customFormat="1" x14ac:dyDescent="0.25">
      <c r="C12203" s="189"/>
      <c r="D12203" s="189"/>
      <c r="E12203" s="189"/>
      <c r="F12203" s="189"/>
    </row>
    <row r="12204" spans="3:6" s="66" customFormat="1" x14ac:dyDescent="0.25">
      <c r="C12204" s="189"/>
      <c r="D12204" s="189"/>
      <c r="E12204" s="189"/>
      <c r="F12204" s="189"/>
    </row>
    <row r="12205" spans="3:6" s="66" customFormat="1" x14ac:dyDescent="0.25">
      <c r="C12205" s="189"/>
      <c r="D12205" s="189"/>
      <c r="E12205" s="189"/>
      <c r="F12205" s="189"/>
    </row>
    <row r="12206" spans="3:6" s="66" customFormat="1" x14ac:dyDescent="0.25">
      <c r="C12206" s="189"/>
      <c r="D12206" s="189"/>
      <c r="E12206" s="189"/>
      <c r="F12206" s="189"/>
    </row>
    <row r="12207" spans="3:6" s="66" customFormat="1" x14ac:dyDescent="0.25">
      <c r="C12207" s="189"/>
      <c r="D12207" s="189"/>
      <c r="E12207" s="189"/>
      <c r="F12207" s="189"/>
    </row>
    <row r="12208" spans="3:6" s="66" customFormat="1" x14ac:dyDescent="0.25">
      <c r="C12208" s="189"/>
      <c r="D12208" s="189"/>
      <c r="E12208" s="189"/>
      <c r="F12208" s="189"/>
    </row>
    <row r="12209" spans="3:6" s="66" customFormat="1" x14ac:dyDescent="0.25">
      <c r="C12209" s="189"/>
      <c r="D12209" s="189"/>
      <c r="E12209" s="189"/>
      <c r="F12209" s="189"/>
    </row>
    <row r="12210" spans="3:6" s="66" customFormat="1" x14ac:dyDescent="0.25">
      <c r="C12210" s="189"/>
      <c r="D12210" s="189"/>
      <c r="E12210" s="189"/>
      <c r="F12210" s="189"/>
    </row>
    <row r="12211" spans="3:6" s="66" customFormat="1" x14ac:dyDescent="0.25">
      <c r="C12211" s="189"/>
      <c r="D12211" s="189"/>
      <c r="E12211" s="189"/>
      <c r="F12211" s="189"/>
    </row>
    <row r="12212" spans="3:6" s="66" customFormat="1" x14ac:dyDescent="0.25">
      <c r="C12212" s="189"/>
      <c r="D12212" s="189"/>
      <c r="E12212" s="189"/>
      <c r="F12212" s="189"/>
    </row>
    <row r="12213" spans="3:6" s="66" customFormat="1" x14ac:dyDescent="0.25">
      <c r="C12213" s="189"/>
      <c r="D12213" s="189"/>
      <c r="E12213" s="189"/>
      <c r="F12213" s="189"/>
    </row>
    <row r="12214" spans="3:6" s="66" customFormat="1" x14ac:dyDescent="0.25">
      <c r="C12214" s="189"/>
      <c r="D12214" s="189"/>
      <c r="E12214" s="189"/>
      <c r="F12214" s="189"/>
    </row>
    <row r="12215" spans="3:6" s="66" customFormat="1" x14ac:dyDescent="0.25">
      <c r="C12215" s="189"/>
      <c r="D12215" s="189"/>
      <c r="E12215" s="189"/>
      <c r="F12215" s="189"/>
    </row>
    <row r="12216" spans="3:6" s="66" customFormat="1" x14ac:dyDescent="0.25">
      <c r="C12216" s="189"/>
      <c r="D12216" s="189"/>
      <c r="E12216" s="189"/>
      <c r="F12216" s="189"/>
    </row>
    <row r="12217" spans="3:6" s="66" customFormat="1" x14ac:dyDescent="0.25">
      <c r="C12217" s="189"/>
      <c r="D12217" s="189"/>
      <c r="E12217" s="189"/>
      <c r="F12217" s="189"/>
    </row>
    <row r="12218" spans="3:6" s="66" customFormat="1" x14ac:dyDescent="0.25">
      <c r="C12218" s="189"/>
      <c r="D12218" s="189"/>
      <c r="E12218" s="189"/>
      <c r="F12218" s="189"/>
    </row>
    <row r="12219" spans="3:6" s="66" customFormat="1" x14ac:dyDescent="0.25">
      <c r="C12219" s="189"/>
      <c r="D12219" s="189"/>
      <c r="E12219" s="189"/>
      <c r="F12219" s="189"/>
    </row>
    <row r="12220" spans="3:6" s="66" customFormat="1" x14ac:dyDescent="0.25">
      <c r="C12220" s="189"/>
      <c r="D12220" s="189"/>
      <c r="E12220" s="189"/>
      <c r="F12220" s="189"/>
    </row>
    <row r="12221" spans="3:6" s="66" customFormat="1" x14ac:dyDescent="0.25">
      <c r="C12221" s="189"/>
      <c r="D12221" s="189"/>
      <c r="E12221" s="189"/>
      <c r="F12221" s="189"/>
    </row>
    <row r="12222" spans="3:6" s="66" customFormat="1" x14ac:dyDescent="0.25">
      <c r="C12222" s="189"/>
      <c r="D12222" s="189"/>
      <c r="E12222" s="189"/>
      <c r="F12222" s="189"/>
    </row>
    <row r="12223" spans="3:6" s="66" customFormat="1" x14ac:dyDescent="0.25">
      <c r="C12223" s="189"/>
      <c r="D12223" s="189"/>
      <c r="E12223" s="189"/>
      <c r="F12223" s="189"/>
    </row>
    <row r="12224" spans="3:6" s="66" customFormat="1" x14ac:dyDescent="0.25">
      <c r="C12224" s="189"/>
      <c r="D12224" s="189"/>
      <c r="E12224" s="189"/>
      <c r="F12224" s="189"/>
    </row>
    <row r="12225" spans="3:6" s="66" customFormat="1" x14ac:dyDescent="0.25">
      <c r="C12225" s="189"/>
      <c r="D12225" s="189"/>
      <c r="E12225" s="189"/>
      <c r="F12225" s="189"/>
    </row>
    <row r="12226" spans="3:6" s="66" customFormat="1" x14ac:dyDescent="0.25">
      <c r="C12226" s="189"/>
      <c r="D12226" s="189"/>
      <c r="E12226" s="189"/>
      <c r="F12226" s="189"/>
    </row>
    <row r="12227" spans="3:6" s="66" customFormat="1" x14ac:dyDescent="0.25">
      <c r="C12227" s="189"/>
      <c r="D12227" s="189"/>
      <c r="E12227" s="189"/>
      <c r="F12227" s="189"/>
    </row>
    <row r="12228" spans="3:6" s="66" customFormat="1" x14ac:dyDescent="0.25">
      <c r="C12228" s="189"/>
      <c r="D12228" s="189"/>
      <c r="E12228" s="189"/>
      <c r="F12228" s="189"/>
    </row>
    <row r="12229" spans="3:6" s="66" customFormat="1" x14ac:dyDescent="0.25">
      <c r="C12229" s="189"/>
      <c r="D12229" s="189"/>
      <c r="E12229" s="189"/>
      <c r="F12229" s="189"/>
    </row>
    <row r="12230" spans="3:6" s="66" customFormat="1" x14ac:dyDescent="0.25">
      <c r="C12230" s="189"/>
      <c r="D12230" s="189"/>
      <c r="E12230" s="189"/>
      <c r="F12230" s="189"/>
    </row>
    <row r="12231" spans="3:6" s="66" customFormat="1" x14ac:dyDescent="0.25">
      <c r="C12231" s="189"/>
      <c r="D12231" s="189"/>
      <c r="E12231" s="189"/>
      <c r="F12231" s="189"/>
    </row>
    <row r="12232" spans="3:6" s="66" customFormat="1" x14ac:dyDescent="0.25">
      <c r="C12232" s="189"/>
      <c r="D12232" s="189"/>
      <c r="E12232" s="189"/>
      <c r="F12232" s="189"/>
    </row>
    <row r="12233" spans="3:6" s="66" customFormat="1" x14ac:dyDescent="0.25">
      <c r="C12233" s="189"/>
      <c r="D12233" s="189"/>
      <c r="E12233" s="189"/>
      <c r="F12233" s="189"/>
    </row>
    <row r="12234" spans="3:6" s="66" customFormat="1" x14ac:dyDescent="0.25">
      <c r="C12234" s="189"/>
      <c r="D12234" s="189"/>
      <c r="E12234" s="189"/>
      <c r="F12234" s="189"/>
    </row>
    <row r="12235" spans="3:6" s="66" customFormat="1" x14ac:dyDescent="0.25">
      <c r="C12235" s="189"/>
      <c r="D12235" s="189"/>
      <c r="E12235" s="189"/>
      <c r="F12235" s="189"/>
    </row>
    <row r="12236" spans="3:6" s="66" customFormat="1" x14ac:dyDescent="0.25">
      <c r="C12236" s="189"/>
      <c r="D12236" s="189"/>
      <c r="E12236" s="189"/>
      <c r="F12236" s="189"/>
    </row>
    <row r="12237" spans="3:6" s="66" customFormat="1" x14ac:dyDescent="0.25">
      <c r="C12237" s="189"/>
      <c r="D12237" s="189"/>
      <c r="E12237" s="189"/>
      <c r="F12237" s="189"/>
    </row>
    <row r="12238" spans="3:6" s="66" customFormat="1" x14ac:dyDescent="0.25">
      <c r="C12238" s="189"/>
      <c r="D12238" s="189"/>
      <c r="E12238" s="189"/>
      <c r="F12238" s="189"/>
    </row>
    <row r="12239" spans="3:6" s="66" customFormat="1" x14ac:dyDescent="0.25">
      <c r="C12239" s="189"/>
      <c r="D12239" s="189"/>
      <c r="E12239" s="189"/>
      <c r="F12239" s="189"/>
    </row>
    <row r="12240" spans="3:6" s="66" customFormat="1" x14ac:dyDescent="0.25">
      <c r="C12240" s="189"/>
      <c r="D12240" s="189"/>
      <c r="E12240" s="189"/>
      <c r="F12240" s="189"/>
    </row>
    <row r="12241" spans="3:6" s="66" customFormat="1" x14ac:dyDescent="0.25">
      <c r="C12241" s="189"/>
      <c r="D12241" s="189"/>
      <c r="E12241" s="189"/>
      <c r="F12241" s="189"/>
    </row>
    <row r="12242" spans="3:6" s="66" customFormat="1" x14ac:dyDescent="0.25">
      <c r="C12242" s="189"/>
      <c r="D12242" s="189"/>
      <c r="E12242" s="189"/>
      <c r="F12242" s="189"/>
    </row>
    <row r="12243" spans="3:6" s="66" customFormat="1" x14ac:dyDescent="0.25">
      <c r="C12243" s="189"/>
      <c r="D12243" s="189"/>
      <c r="E12243" s="189"/>
      <c r="F12243" s="189"/>
    </row>
    <row r="12244" spans="3:6" s="66" customFormat="1" x14ac:dyDescent="0.25">
      <c r="C12244" s="189"/>
      <c r="D12244" s="189"/>
      <c r="E12244" s="189"/>
      <c r="F12244" s="189"/>
    </row>
    <row r="12245" spans="3:6" s="66" customFormat="1" x14ac:dyDescent="0.25">
      <c r="C12245" s="189"/>
      <c r="D12245" s="189"/>
      <c r="E12245" s="189"/>
      <c r="F12245" s="189"/>
    </row>
    <row r="12246" spans="3:6" s="66" customFormat="1" x14ac:dyDescent="0.25">
      <c r="C12246" s="189"/>
      <c r="D12246" s="189"/>
      <c r="E12246" s="189"/>
      <c r="F12246" s="189"/>
    </row>
    <row r="12247" spans="3:6" s="66" customFormat="1" x14ac:dyDescent="0.25">
      <c r="C12247" s="189"/>
      <c r="D12247" s="189"/>
      <c r="E12247" s="189"/>
      <c r="F12247" s="189"/>
    </row>
    <row r="12248" spans="3:6" s="66" customFormat="1" x14ac:dyDescent="0.25">
      <c r="C12248" s="189"/>
      <c r="D12248" s="189"/>
      <c r="E12248" s="189"/>
      <c r="F12248" s="189"/>
    </row>
    <row r="12249" spans="3:6" s="66" customFormat="1" x14ac:dyDescent="0.25">
      <c r="C12249" s="189"/>
      <c r="D12249" s="189"/>
      <c r="E12249" s="189"/>
      <c r="F12249" s="189"/>
    </row>
    <row r="12250" spans="3:6" s="66" customFormat="1" x14ac:dyDescent="0.25">
      <c r="C12250" s="189"/>
      <c r="D12250" s="189"/>
      <c r="E12250" s="189"/>
      <c r="F12250" s="189"/>
    </row>
    <row r="12251" spans="3:6" s="66" customFormat="1" x14ac:dyDescent="0.25">
      <c r="C12251" s="189"/>
      <c r="D12251" s="189"/>
      <c r="E12251" s="189"/>
      <c r="F12251" s="189"/>
    </row>
    <row r="12252" spans="3:6" s="66" customFormat="1" x14ac:dyDescent="0.25">
      <c r="C12252" s="189"/>
      <c r="D12252" s="189"/>
      <c r="E12252" s="189"/>
      <c r="F12252" s="189"/>
    </row>
    <row r="12253" spans="3:6" s="66" customFormat="1" x14ac:dyDescent="0.25">
      <c r="C12253" s="189"/>
      <c r="D12253" s="189"/>
      <c r="E12253" s="189"/>
      <c r="F12253" s="189"/>
    </row>
    <row r="12254" spans="3:6" s="66" customFormat="1" x14ac:dyDescent="0.25">
      <c r="C12254" s="189"/>
      <c r="D12254" s="189"/>
      <c r="E12254" s="189"/>
      <c r="F12254" s="189"/>
    </row>
    <row r="12255" spans="3:6" s="66" customFormat="1" x14ac:dyDescent="0.25">
      <c r="C12255" s="189"/>
      <c r="D12255" s="189"/>
      <c r="E12255" s="189"/>
      <c r="F12255" s="189"/>
    </row>
    <row r="12256" spans="3:6" s="66" customFormat="1" x14ac:dyDescent="0.25">
      <c r="C12256" s="189"/>
      <c r="D12256" s="189"/>
      <c r="E12256" s="189"/>
      <c r="F12256" s="189"/>
    </row>
    <row r="12257" spans="3:6" s="66" customFormat="1" x14ac:dyDescent="0.25">
      <c r="C12257" s="189"/>
      <c r="D12257" s="189"/>
      <c r="E12257" s="189"/>
      <c r="F12257" s="189"/>
    </row>
    <row r="12258" spans="3:6" s="66" customFormat="1" x14ac:dyDescent="0.25">
      <c r="C12258" s="189"/>
      <c r="D12258" s="189"/>
      <c r="E12258" s="189"/>
      <c r="F12258" s="189"/>
    </row>
    <row r="12259" spans="3:6" s="66" customFormat="1" x14ac:dyDescent="0.25">
      <c r="C12259" s="189"/>
      <c r="D12259" s="189"/>
      <c r="E12259" s="189"/>
      <c r="F12259" s="189"/>
    </row>
    <row r="12260" spans="3:6" s="66" customFormat="1" x14ac:dyDescent="0.25">
      <c r="C12260" s="189"/>
      <c r="D12260" s="189"/>
      <c r="E12260" s="189"/>
      <c r="F12260" s="189"/>
    </row>
    <row r="12261" spans="3:6" s="66" customFormat="1" x14ac:dyDescent="0.25">
      <c r="C12261" s="189"/>
      <c r="D12261" s="189"/>
      <c r="E12261" s="189"/>
      <c r="F12261" s="189"/>
    </row>
    <row r="12262" spans="3:6" s="66" customFormat="1" x14ac:dyDescent="0.25">
      <c r="C12262" s="189"/>
      <c r="D12262" s="189"/>
      <c r="E12262" s="189"/>
      <c r="F12262" s="189"/>
    </row>
    <row r="12263" spans="3:6" s="66" customFormat="1" x14ac:dyDescent="0.25">
      <c r="C12263" s="189"/>
      <c r="D12263" s="189"/>
      <c r="E12263" s="189"/>
      <c r="F12263" s="189"/>
    </row>
    <row r="12264" spans="3:6" s="66" customFormat="1" x14ac:dyDescent="0.25">
      <c r="C12264" s="189"/>
      <c r="D12264" s="189"/>
      <c r="E12264" s="189"/>
      <c r="F12264" s="189"/>
    </row>
    <row r="12265" spans="3:6" s="66" customFormat="1" x14ac:dyDescent="0.25">
      <c r="C12265" s="189"/>
      <c r="D12265" s="189"/>
      <c r="E12265" s="189"/>
      <c r="F12265" s="189"/>
    </row>
    <row r="12266" spans="3:6" s="66" customFormat="1" x14ac:dyDescent="0.25">
      <c r="C12266" s="189"/>
      <c r="D12266" s="189"/>
      <c r="E12266" s="189"/>
      <c r="F12266" s="189"/>
    </row>
    <row r="12267" spans="3:6" s="66" customFormat="1" x14ac:dyDescent="0.25">
      <c r="C12267" s="189"/>
      <c r="D12267" s="189"/>
      <c r="E12267" s="189"/>
      <c r="F12267" s="189"/>
    </row>
    <row r="12268" spans="3:6" s="66" customFormat="1" x14ac:dyDescent="0.25">
      <c r="C12268" s="189"/>
      <c r="D12268" s="189"/>
      <c r="E12268" s="189"/>
      <c r="F12268" s="189"/>
    </row>
    <row r="12269" spans="3:6" s="66" customFormat="1" x14ac:dyDescent="0.25">
      <c r="C12269" s="189"/>
      <c r="D12269" s="189"/>
      <c r="E12269" s="189"/>
      <c r="F12269" s="189"/>
    </row>
    <row r="12270" spans="3:6" s="66" customFormat="1" x14ac:dyDescent="0.25">
      <c r="C12270" s="189"/>
      <c r="D12270" s="189"/>
      <c r="E12270" s="189"/>
      <c r="F12270" s="189"/>
    </row>
    <row r="12271" spans="3:6" s="66" customFormat="1" x14ac:dyDescent="0.25">
      <c r="C12271" s="189"/>
      <c r="D12271" s="189"/>
      <c r="E12271" s="189"/>
      <c r="F12271" s="189"/>
    </row>
    <row r="12272" spans="3:6" s="66" customFormat="1" x14ac:dyDescent="0.25">
      <c r="C12272" s="189"/>
      <c r="D12272" s="189"/>
      <c r="E12272" s="189"/>
      <c r="F12272" s="189"/>
    </row>
    <row r="12273" spans="3:6" s="66" customFormat="1" x14ac:dyDescent="0.25">
      <c r="C12273" s="189"/>
      <c r="D12273" s="189"/>
      <c r="E12273" s="189"/>
      <c r="F12273" s="189"/>
    </row>
    <row r="12274" spans="3:6" s="66" customFormat="1" x14ac:dyDescent="0.25">
      <c r="C12274" s="189"/>
      <c r="D12274" s="189"/>
      <c r="E12274" s="189"/>
      <c r="F12274" s="189"/>
    </row>
    <row r="12275" spans="3:6" s="66" customFormat="1" x14ac:dyDescent="0.25">
      <c r="C12275" s="189"/>
      <c r="D12275" s="189"/>
      <c r="E12275" s="189"/>
      <c r="F12275" s="189"/>
    </row>
    <row r="12276" spans="3:6" s="66" customFormat="1" x14ac:dyDescent="0.25">
      <c r="C12276" s="189"/>
      <c r="D12276" s="189"/>
      <c r="E12276" s="189"/>
      <c r="F12276" s="189"/>
    </row>
    <row r="12277" spans="3:6" s="66" customFormat="1" x14ac:dyDescent="0.25">
      <c r="C12277" s="189"/>
      <c r="D12277" s="189"/>
      <c r="E12277" s="189"/>
      <c r="F12277" s="189"/>
    </row>
    <row r="12278" spans="3:6" s="66" customFormat="1" x14ac:dyDescent="0.25">
      <c r="C12278" s="189"/>
      <c r="D12278" s="189"/>
      <c r="E12278" s="189"/>
      <c r="F12278" s="189"/>
    </row>
    <row r="12279" spans="3:6" s="66" customFormat="1" x14ac:dyDescent="0.25">
      <c r="C12279" s="189"/>
      <c r="D12279" s="189"/>
      <c r="E12279" s="189"/>
      <c r="F12279" s="189"/>
    </row>
    <row r="12280" spans="3:6" s="66" customFormat="1" x14ac:dyDescent="0.25">
      <c r="C12280" s="189"/>
      <c r="D12280" s="189"/>
      <c r="E12280" s="189"/>
      <c r="F12280" s="189"/>
    </row>
    <row r="12281" spans="3:6" s="66" customFormat="1" x14ac:dyDescent="0.25">
      <c r="C12281" s="189"/>
      <c r="D12281" s="189"/>
      <c r="E12281" s="189"/>
      <c r="F12281" s="189"/>
    </row>
    <row r="12282" spans="3:6" s="66" customFormat="1" x14ac:dyDescent="0.25">
      <c r="C12282" s="189"/>
      <c r="D12282" s="189"/>
      <c r="E12282" s="189"/>
      <c r="F12282" s="189"/>
    </row>
    <row r="12283" spans="3:6" s="66" customFormat="1" x14ac:dyDescent="0.25">
      <c r="C12283" s="189"/>
      <c r="D12283" s="189"/>
      <c r="E12283" s="189"/>
      <c r="F12283" s="189"/>
    </row>
    <row r="12284" spans="3:6" s="66" customFormat="1" x14ac:dyDescent="0.25">
      <c r="C12284" s="189"/>
      <c r="D12284" s="189"/>
      <c r="E12284" s="189"/>
      <c r="F12284" s="189"/>
    </row>
    <row r="12285" spans="3:6" s="66" customFormat="1" x14ac:dyDescent="0.25">
      <c r="C12285" s="189"/>
      <c r="D12285" s="189"/>
      <c r="E12285" s="189"/>
      <c r="F12285" s="189"/>
    </row>
    <row r="12286" spans="3:6" s="66" customFormat="1" x14ac:dyDescent="0.25">
      <c r="C12286" s="189"/>
      <c r="D12286" s="189"/>
      <c r="E12286" s="189"/>
      <c r="F12286" s="189"/>
    </row>
    <row r="12287" spans="3:6" s="66" customFormat="1" x14ac:dyDescent="0.25">
      <c r="C12287" s="189"/>
      <c r="D12287" s="189"/>
      <c r="E12287" s="189"/>
      <c r="F12287" s="189"/>
    </row>
    <row r="12288" spans="3:6" s="66" customFormat="1" x14ac:dyDescent="0.25">
      <c r="C12288" s="189"/>
      <c r="D12288" s="189"/>
      <c r="E12288" s="189"/>
      <c r="F12288" s="189"/>
    </row>
    <row r="12289" spans="3:6" s="66" customFormat="1" x14ac:dyDescent="0.25">
      <c r="C12289" s="189"/>
      <c r="D12289" s="189"/>
      <c r="E12289" s="189"/>
      <c r="F12289" s="189"/>
    </row>
    <row r="12290" spans="3:6" s="66" customFormat="1" x14ac:dyDescent="0.25">
      <c r="C12290" s="189"/>
      <c r="D12290" s="189"/>
      <c r="E12290" s="189"/>
      <c r="F12290" s="189"/>
    </row>
    <row r="12291" spans="3:6" s="66" customFormat="1" x14ac:dyDescent="0.25">
      <c r="C12291" s="189"/>
      <c r="D12291" s="189"/>
      <c r="E12291" s="189"/>
      <c r="F12291" s="189"/>
    </row>
    <row r="12292" spans="3:6" s="66" customFormat="1" x14ac:dyDescent="0.25">
      <c r="C12292" s="189"/>
      <c r="D12292" s="189"/>
      <c r="E12292" s="189"/>
      <c r="F12292" s="189"/>
    </row>
    <row r="12293" spans="3:6" s="66" customFormat="1" x14ac:dyDescent="0.25">
      <c r="C12293" s="189"/>
      <c r="D12293" s="189"/>
      <c r="E12293" s="189"/>
      <c r="F12293" s="189"/>
    </row>
    <row r="12294" spans="3:6" s="66" customFormat="1" x14ac:dyDescent="0.25">
      <c r="C12294" s="189"/>
      <c r="D12294" s="189"/>
      <c r="E12294" s="189"/>
      <c r="F12294" s="189"/>
    </row>
    <row r="12295" spans="3:6" s="66" customFormat="1" x14ac:dyDescent="0.25">
      <c r="C12295" s="189"/>
      <c r="D12295" s="189"/>
      <c r="E12295" s="189"/>
      <c r="F12295" s="189"/>
    </row>
    <row r="12296" spans="3:6" s="66" customFormat="1" x14ac:dyDescent="0.25">
      <c r="C12296" s="189"/>
      <c r="D12296" s="189"/>
      <c r="E12296" s="189"/>
      <c r="F12296" s="189"/>
    </row>
    <row r="12297" spans="3:6" s="66" customFormat="1" x14ac:dyDescent="0.25">
      <c r="C12297" s="189"/>
      <c r="D12297" s="189"/>
      <c r="E12297" s="189"/>
      <c r="F12297" s="189"/>
    </row>
    <row r="12298" spans="3:6" s="66" customFormat="1" x14ac:dyDescent="0.25">
      <c r="C12298" s="189"/>
      <c r="D12298" s="189"/>
      <c r="E12298" s="189"/>
      <c r="F12298" s="189"/>
    </row>
    <row r="12299" spans="3:6" s="66" customFormat="1" x14ac:dyDescent="0.25">
      <c r="C12299" s="189"/>
      <c r="D12299" s="189"/>
      <c r="E12299" s="189"/>
      <c r="F12299" s="189"/>
    </row>
    <row r="12300" spans="3:6" s="66" customFormat="1" x14ac:dyDescent="0.25">
      <c r="C12300" s="189"/>
      <c r="D12300" s="189"/>
      <c r="E12300" s="189"/>
      <c r="F12300" s="189"/>
    </row>
    <row r="12301" spans="3:6" s="66" customFormat="1" x14ac:dyDescent="0.25">
      <c r="C12301" s="189"/>
      <c r="D12301" s="189"/>
      <c r="E12301" s="189"/>
      <c r="F12301" s="189"/>
    </row>
    <row r="12302" spans="3:6" s="66" customFormat="1" x14ac:dyDescent="0.25">
      <c r="C12302" s="189"/>
      <c r="D12302" s="189"/>
      <c r="E12302" s="189"/>
      <c r="F12302" s="189"/>
    </row>
    <row r="12303" spans="3:6" s="66" customFormat="1" x14ac:dyDescent="0.25">
      <c r="C12303" s="189"/>
      <c r="D12303" s="189"/>
      <c r="E12303" s="189"/>
      <c r="F12303" s="189"/>
    </row>
    <row r="12304" spans="3:6" s="66" customFormat="1" x14ac:dyDescent="0.25">
      <c r="C12304" s="189"/>
      <c r="D12304" s="189"/>
      <c r="E12304" s="189"/>
      <c r="F12304" s="189"/>
    </row>
    <row r="12305" spans="3:6" s="66" customFormat="1" x14ac:dyDescent="0.25">
      <c r="C12305" s="189"/>
      <c r="D12305" s="189"/>
      <c r="E12305" s="189"/>
      <c r="F12305" s="189"/>
    </row>
    <row r="12306" spans="3:6" s="66" customFormat="1" x14ac:dyDescent="0.25">
      <c r="C12306" s="189"/>
      <c r="D12306" s="189"/>
      <c r="E12306" s="189"/>
      <c r="F12306" s="189"/>
    </row>
    <row r="12307" spans="3:6" s="66" customFormat="1" x14ac:dyDescent="0.25">
      <c r="C12307" s="189"/>
      <c r="D12307" s="189"/>
      <c r="E12307" s="189"/>
      <c r="F12307" s="189"/>
    </row>
    <row r="12308" spans="3:6" s="66" customFormat="1" x14ac:dyDescent="0.25">
      <c r="C12308" s="189"/>
      <c r="D12308" s="189"/>
      <c r="E12308" s="189"/>
      <c r="F12308" s="189"/>
    </row>
    <row r="12309" spans="3:6" s="66" customFormat="1" x14ac:dyDescent="0.25">
      <c r="C12309" s="189"/>
      <c r="D12309" s="189"/>
      <c r="E12309" s="189"/>
      <c r="F12309" s="189"/>
    </row>
    <row r="12310" spans="3:6" s="66" customFormat="1" x14ac:dyDescent="0.25">
      <c r="C12310" s="189"/>
      <c r="D12310" s="189"/>
      <c r="E12310" s="189"/>
      <c r="F12310" s="189"/>
    </row>
    <row r="12311" spans="3:6" s="66" customFormat="1" x14ac:dyDescent="0.25">
      <c r="C12311" s="189"/>
      <c r="D12311" s="189"/>
      <c r="E12311" s="189"/>
      <c r="F12311" s="189"/>
    </row>
    <row r="12312" spans="3:6" s="66" customFormat="1" x14ac:dyDescent="0.25">
      <c r="C12312" s="189"/>
      <c r="D12312" s="189"/>
      <c r="E12312" s="189"/>
      <c r="F12312" s="189"/>
    </row>
    <row r="12313" spans="3:6" s="66" customFormat="1" x14ac:dyDescent="0.25">
      <c r="C12313" s="189"/>
      <c r="D12313" s="189"/>
      <c r="E12313" s="189"/>
      <c r="F12313" s="189"/>
    </row>
    <row r="12314" spans="3:6" s="66" customFormat="1" x14ac:dyDescent="0.25">
      <c r="C12314" s="189"/>
      <c r="D12314" s="189"/>
      <c r="E12314" s="189"/>
      <c r="F12314" s="189"/>
    </row>
    <row r="12315" spans="3:6" s="66" customFormat="1" x14ac:dyDescent="0.25">
      <c r="C12315" s="189"/>
      <c r="D12315" s="189"/>
      <c r="E12315" s="189"/>
      <c r="F12315" s="189"/>
    </row>
    <row r="12316" spans="3:6" s="66" customFormat="1" x14ac:dyDescent="0.25">
      <c r="C12316" s="189"/>
      <c r="D12316" s="189"/>
      <c r="E12316" s="189"/>
      <c r="F12316" s="189"/>
    </row>
    <row r="12317" spans="3:6" s="66" customFormat="1" x14ac:dyDescent="0.25">
      <c r="C12317" s="189"/>
      <c r="D12317" s="189"/>
      <c r="E12317" s="189"/>
      <c r="F12317" s="189"/>
    </row>
    <row r="12318" spans="3:6" s="66" customFormat="1" x14ac:dyDescent="0.25">
      <c r="C12318" s="189"/>
      <c r="D12318" s="189"/>
      <c r="E12318" s="189"/>
      <c r="F12318" s="189"/>
    </row>
    <row r="12319" spans="3:6" s="66" customFormat="1" x14ac:dyDescent="0.25">
      <c r="C12319" s="189"/>
      <c r="D12319" s="189"/>
      <c r="E12319" s="189"/>
      <c r="F12319" s="189"/>
    </row>
    <row r="12320" spans="3:6" s="66" customFormat="1" x14ac:dyDescent="0.25">
      <c r="C12320" s="189"/>
      <c r="D12320" s="189"/>
      <c r="E12320" s="189"/>
      <c r="F12320" s="189"/>
    </row>
    <row r="12321" spans="3:6" s="66" customFormat="1" x14ac:dyDescent="0.25">
      <c r="C12321" s="189"/>
      <c r="D12321" s="189"/>
      <c r="E12321" s="189"/>
      <c r="F12321" s="189"/>
    </row>
    <row r="12322" spans="3:6" s="66" customFormat="1" x14ac:dyDescent="0.25">
      <c r="C12322" s="189"/>
      <c r="D12322" s="189"/>
      <c r="E12322" s="189"/>
      <c r="F12322" s="189"/>
    </row>
    <row r="12323" spans="3:6" s="66" customFormat="1" x14ac:dyDescent="0.25">
      <c r="C12323" s="189"/>
      <c r="D12323" s="189"/>
      <c r="E12323" s="189"/>
      <c r="F12323" s="189"/>
    </row>
    <row r="12324" spans="3:6" s="66" customFormat="1" x14ac:dyDescent="0.25">
      <c r="C12324" s="189"/>
      <c r="D12324" s="189"/>
      <c r="E12324" s="189"/>
      <c r="F12324" s="189"/>
    </row>
    <row r="12325" spans="3:6" s="66" customFormat="1" x14ac:dyDescent="0.25">
      <c r="C12325" s="189"/>
      <c r="D12325" s="189"/>
      <c r="E12325" s="189"/>
      <c r="F12325" s="189"/>
    </row>
    <row r="12326" spans="3:6" s="66" customFormat="1" x14ac:dyDescent="0.25">
      <c r="C12326" s="189"/>
      <c r="D12326" s="189"/>
      <c r="E12326" s="189"/>
      <c r="F12326" s="189"/>
    </row>
    <row r="12327" spans="3:6" s="66" customFormat="1" x14ac:dyDescent="0.25">
      <c r="C12327" s="189"/>
      <c r="D12327" s="189"/>
      <c r="E12327" s="189"/>
      <c r="F12327" s="189"/>
    </row>
    <row r="12328" spans="3:6" s="66" customFormat="1" x14ac:dyDescent="0.25">
      <c r="C12328" s="189"/>
      <c r="D12328" s="189"/>
      <c r="E12328" s="189"/>
      <c r="F12328" s="189"/>
    </row>
    <row r="12329" spans="3:6" s="66" customFormat="1" x14ac:dyDescent="0.25">
      <c r="C12329" s="189"/>
      <c r="D12329" s="189"/>
      <c r="E12329" s="189"/>
      <c r="F12329" s="189"/>
    </row>
    <row r="12330" spans="3:6" s="66" customFormat="1" x14ac:dyDescent="0.25">
      <c r="C12330" s="189"/>
      <c r="D12330" s="189"/>
      <c r="E12330" s="189"/>
      <c r="F12330" s="189"/>
    </row>
    <row r="12331" spans="3:6" s="66" customFormat="1" x14ac:dyDescent="0.25">
      <c r="C12331" s="189"/>
      <c r="D12331" s="189"/>
      <c r="E12331" s="189"/>
      <c r="F12331" s="189"/>
    </row>
    <row r="12332" spans="3:6" s="66" customFormat="1" x14ac:dyDescent="0.25">
      <c r="C12332" s="189"/>
      <c r="D12332" s="189"/>
      <c r="E12332" s="189"/>
      <c r="F12332" s="189"/>
    </row>
    <row r="12333" spans="3:6" s="66" customFormat="1" x14ac:dyDescent="0.25">
      <c r="C12333" s="189"/>
      <c r="D12333" s="189"/>
      <c r="E12333" s="189"/>
      <c r="F12333" s="189"/>
    </row>
    <row r="12334" spans="3:6" s="66" customFormat="1" x14ac:dyDescent="0.25">
      <c r="C12334" s="189"/>
      <c r="D12334" s="189"/>
      <c r="E12334" s="189"/>
      <c r="F12334" s="189"/>
    </row>
    <row r="12335" spans="3:6" s="66" customFormat="1" x14ac:dyDescent="0.25">
      <c r="C12335" s="189"/>
      <c r="D12335" s="189"/>
      <c r="E12335" s="189"/>
      <c r="F12335" s="189"/>
    </row>
    <row r="12336" spans="3:6" s="66" customFormat="1" x14ac:dyDescent="0.25">
      <c r="C12336" s="189"/>
      <c r="D12336" s="189"/>
      <c r="E12336" s="189"/>
      <c r="F12336" s="189"/>
    </row>
    <row r="12337" spans="3:6" s="66" customFormat="1" x14ac:dyDescent="0.25">
      <c r="C12337" s="189"/>
      <c r="D12337" s="189"/>
      <c r="E12337" s="189"/>
      <c r="F12337" s="189"/>
    </row>
    <row r="12338" spans="3:6" s="66" customFormat="1" x14ac:dyDescent="0.25">
      <c r="C12338" s="189"/>
      <c r="D12338" s="189"/>
      <c r="E12338" s="189"/>
      <c r="F12338" s="189"/>
    </row>
    <row r="12339" spans="3:6" s="66" customFormat="1" x14ac:dyDescent="0.25">
      <c r="C12339" s="189"/>
      <c r="D12339" s="189"/>
      <c r="E12339" s="189"/>
      <c r="F12339" s="189"/>
    </row>
    <row r="12340" spans="3:6" s="66" customFormat="1" x14ac:dyDescent="0.25">
      <c r="C12340" s="189"/>
      <c r="D12340" s="189"/>
      <c r="E12340" s="189"/>
      <c r="F12340" s="189"/>
    </row>
    <row r="12341" spans="3:6" s="66" customFormat="1" x14ac:dyDescent="0.25">
      <c r="C12341" s="189"/>
      <c r="D12341" s="189"/>
      <c r="E12341" s="189"/>
      <c r="F12341" s="189"/>
    </row>
    <row r="12342" spans="3:6" s="66" customFormat="1" x14ac:dyDescent="0.25">
      <c r="C12342" s="189"/>
      <c r="D12342" s="189"/>
      <c r="E12342" s="189"/>
      <c r="F12342" s="189"/>
    </row>
    <row r="12343" spans="3:6" s="66" customFormat="1" x14ac:dyDescent="0.25">
      <c r="C12343" s="189"/>
      <c r="D12343" s="189"/>
      <c r="E12343" s="189"/>
      <c r="F12343" s="189"/>
    </row>
    <row r="12344" spans="3:6" s="66" customFormat="1" x14ac:dyDescent="0.25">
      <c r="C12344" s="189"/>
      <c r="D12344" s="189"/>
      <c r="E12344" s="189"/>
      <c r="F12344" s="189"/>
    </row>
    <row r="12345" spans="3:6" s="66" customFormat="1" x14ac:dyDescent="0.25">
      <c r="C12345" s="189"/>
      <c r="D12345" s="189"/>
      <c r="E12345" s="189"/>
      <c r="F12345" s="189"/>
    </row>
    <row r="12346" spans="3:6" s="66" customFormat="1" x14ac:dyDescent="0.25">
      <c r="C12346" s="189"/>
      <c r="D12346" s="189"/>
      <c r="E12346" s="189"/>
      <c r="F12346" s="189"/>
    </row>
    <row r="12347" spans="3:6" s="66" customFormat="1" x14ac:dyDescent="0.25">
      <c r="C12347" s="189"/>
      <c r="D12347" s="189"/>
      <c r="E12347" s="189"/>
      <c r="F12347" s="189"/>
    </row>
    <row r="12348" spans="3:6" s="66" customFormat="1" x14ac:dyDescent="0.25">
      <c r="C12348" s="189"/>
      <c r="D12348" s="189"/>
      <c r="E12348" s="189"/>
      <c r="F12348" s="189"/>
    </row>
    <row r="12349" spans="3:6" s="66" customFormat="1" x14ac:dyDescent="0.25">
      <c r="C12349" s="189"/>
      <c r="D12349" s="189"/>
      <c r="E12349" s="189"/>
      <c r="F12349" s="189"/>
    </row>
    <row r="12350" spans="3:6" s="66" customFormat="1" x14ac:dyDescent="0.25">
      <c r="C12350" s="189"/>
      <c r="D12350" s="189"/>
      <c r="E12350" s="189"/>
      <c r="F12350" s="189"/>
    </row>
    <row r="12351" spans="3:6" s="66" customFormat="1" x14ac:dyDescent="0.25">
      <c r="C12351" s="189"/>
      <c r="D12351" s="189"/>
      <c r="E12351" s="189"/>
      <c r="F12351" s="189"/>
    </row>
    <row r="12352" spans="3:6" s="66" customFormat="1" x14ac:dyDescent="0.25">
      <c r="C12352" s="189"/>
      <c r="D12352" s="189"/>
      <c r="E12352" s="189"/>
      <c r="F12352" s="189"/>
    </row>
    <row r="12353" spans="3:6" s="66" customFormat="1" x14ac:dyDescent="0.25">
      <c r="C12353" s="189"/>
      <c r="D12353" s="189"/>
      <c r="E12353" s="189"/>
      <c r="F12353" s="189"/>
    </row>
    <row r="12354" spans="3:6" s="66" customFormat="1" x14ac:dyDescent="0.25">
      <c r="C12354" s="189"/>
      <c r="D12354" s="189"/>
      <c r="E12354" s="189"/>
      <c r="F12354" s="189"/>
    </row>
    <row r="12355" spans="3:6" s="66" customFormat="1" x14ac:dyDescent="0.25">
      <c r="C12355" s="189"/>
      <c r="D12355" s="189"/>
      <c r="E12355" s="189"/>
      <c r="F12355" s="189"/>
    </row>
    <row r="12356" spans="3:6" s="66" customFormat="1" x14ac:dyDescent="0.25">
      <c r="C12356" s="189"/>
      <c r="D12356" s="189"/>
      <c r="E12356" s="189"/>
      <c r="F12356" s="189"/>
    </row>
    <row r="12357" spans="3:6" s="66" customFormat="1" x14ac:dyDescent="0.25">
      <c r="C12357" s="189"/>
      <c r="D12357" s="189"/>
      <c r="E12357" s="189"/>
      <c r="F12357" s="189"/>
    </row>
    <row r="12358" spans="3:6" s="66" customFormat="1" x14ac:dyDescent="0.25">
      <c r="C12358" s="189"/>
      <c r="D12358" s="189"/>
      <c r="E12358" s="189"/>
      <c r="F12358" s="189"/>
    </row>
    <row r="12359" spans="3:6" s="66" customFormat="1" x14ac:dyDescent="0.25">
      <c r="C12359" s="189"/>
      <c r="D12359" s="189"/>
      <c r="E12359" s="189"/>
      <c r="F12359" s="189"/>
    </row>
    <row r="12360" spans="3:6" s="66" customFormat="1" x14ac:dyDescent="0.25">
      <c r="C12360" s="189"/>
      <c r="D12360" s="189"/>
      <c r="E12360" s="189"/>
      <c r="F12360" s="189"/>
    </row>
    <row r="12361" spans="3:6" s="66" customFormat="1" x14ac:dyDescent="0.25">
      <c r="C12361" s="189"/>
      <c r="D12361" s="189"/>
      <c r="E12361" s="189"/>
      <c r="F12361" s="189"/>
    </row>
    <row r="12362" spans="3:6" s="66" customFormat="1" x14ac:dyDescent="0.25">
      <c r="C12362" s="189"/>
      <c r="D12362" s="189"/>
      <c r="E12362" s="189"/>
      <c r="F12362" s="189"/>
    </row>
    <row r="12363" spans="3:6" s="66" customFormat="1" x14ac:dyDescent="0.25">
      <c r="C12363" s="189"/>
      <c r="D12363" s="189"/>
      <c r="E12363" s="189"/>
      <c r="F12363" s="189"/>
    </row>
    <row r="12364" spans="3:6" s="66" customFormat="1" x14ac:dyDescent="0.25">
      <c r="C12364" s="189"/>
      <c r="D12364" s="189"/>
      <c r="E12364" s="189"/>
      <c r="F12364" s="189"/>
    </row>
    <row r="12365" spans="3:6" s="66" customFormat="1" x14ac:dyDescent="0.25">
      <c r="C12365" s="189"/>
      <c r="D12365" s="189"/>
      <c r="E12365" s="189"/>
      <c r="F12365" s="189"/>
    </row>
    <row r="12366" spans="3:6" s="66" customFormat="1" x14ac:dyDescent="0.25">
      <c r="C12366" s="189"/>
      <c r="D12366" s="189"/>
      <c r="E12366" s="189"/>
      <c r="F12366" s="189"/>
    </row>
    <row r="12367" spans="3:6" s="66" customFormat="1" x14ac:dyDescent="0.25">
      <c r="C12367" s="189"/>
      <c r="D12367" s="189"/>
      <c r="E12367" s="189"/>
      <c r="F12367" s="189"/>
    </row>
    <row r="12368" spans="3:6" s="66" customFormat="1" x14ac:dyDescent="0.25">
      <c r="C12368" s="189"/>
      <c r="D12368" s="189"/>
      <c r="E12368" s="189"/>
      <c r="F12368" s="189"/>
    </row>
    <row r="12369" spans="3:6" s="66" customFormat="1" x14ac:dyDescent="0.25">
      <c r="C12369" s="189"/>
      <c r="D12369" s="189"/>
      <c r="E12369" s="189"/>
      <c r="F12369" s="189"/>
    </row>
    <row r="12370" spans="3:6" s="66" customFormat="1" x14ac:dyDescent="0.25">
      <c r="C12370" s="189"/>
      <c r="D12370" s="189"/>
      <c r="E12370" s="189"/>
      <c r="F12370" s="189"/>
    </row>
    <row r="12371" spans="3:6" s="66" customFormat="1" x14ac:dyDescent="0.25">
      <c r="C12371" s="189"/>
      <c r="D12371" s="189"/>
      <c r="E12371" s="189"/>
      <c r="F12371" s="189"/>
    </row>
    <row r="12372" spans="3:6" s="66" customFormat="1" x14ac:dyDescent="0.25">
      <c r="C12372" s="189"/>
      <c r="D12372" s="189"/>
      <c r="E12372" s="189"/>
      <c r="F12372" s="189"/>
    </row>
    <row r="12373" spans="3:6" s="66" customFormat="1" x14ac:dyDescent="0.25">
      <c r="C12373" s="189"/>
      <c r="D12373" s="189"/>
      <c r="E12373" s="189"/>
      <c r="F12373" s="189"/>
    </row>
    <row r="12374" spans="3:6" s="66" customFormat="1" x14ac:dyDescent="0.25">
      <c r="C12374" s="189"/>
      <c r="D12374" s="189"/>
      <c r="E12374" s="189"/>
      <c r="F12374" s="189"/>
    </row>
    <row r="12375" spans="3:6" s="66" customFormat="1" x14ac:dyDescent="0.25">
      <c r="C12375" s="189"/>
      <c r="D12375" s="189"/>
      <c r="E12375" s="189"/>
      <c r="F12375" s="189"/>
    </row>
    <row r="12376" spans="3:6" s="66" customFormat="1" x14ac:dyDescent="0.25">
      <c r="C12376" s="189"/>
      <c r="D12376" s="189"/>
      <c r="E12376" s="189"/>
      <c r="F12376" s="189"/>
    </row>
    <row r="12377" spans="3:6" s="66" customFormat="1" x14ac:dyDescent="0.25">
      <c r="C12377" s="189"/>
      <c r="D12377" s="189"/>
      <c r="E12377" s="189"/>
      <c r="F12377" s="189"/>
    </row>
    <row r="12378" spans="3:6" s="66" customFormat="1" x14ac:dyDescent="0.25">
      <c r="C12378" s="189"/>
      <c r="D12378" s="189"/>
      <c r="E12378" s="189"/>
      <c r="F12378" s="189"/>
    </row>
    <row r="12379" spans="3:6" s="66" customFormat="1" x14ac:dyDescent="0.25">
      <c r="C12379" s="189"/>
      <c r="D12379" s="189"/>
      <c r="E12379" s="189"/>
      <c r="F12379" s="189"/>
    </row>
    <row r="12380" spans="3:6" s="66" customFormat="1" x14ac:dyDescent="0.25">
      <c r="C12380" s="189"/>
      <c r="D12380" s="189"/>
      <c r="E12380" s="189"/>
      <c r="F12380" s="189"/>
    </row>
    <row r="12381" spans="3:6" s="66" customFormat="1" x14ac:dyDescent="0.25">
      <c r="C12381" s="189"/>
      <c r="D12381" s="189"/>
      <c r="E12381" s="189"/>
      <c r="F12381" s="189"/>
    </row>
    <row r="12382" spans="3:6" s="66" customFormat="1" x14ac:dyDescent="0.25">
      <c r="C12382" s="189"/>
      <c r="D12382" s="189"/>
      <c r="E12382" s="189"/>
      <c r="F12382" s="189"/>
    </row>
    <row r="12383" spans="3:6" s="66" customFormat="1" x14ac:dyDescent="0.25">
      <c r="C12383" s="189"/>
      <c r="D12383" s="189"/>
      <c r="E12383" s="189"/>
      <c r="F12383" s="189"/>
    </row>
    <row r="12384" spans="3:6" s="66" customFormat="1" x14ac:dyDescent="0.25">
      <c r="C12384" s="189"/>
      <c r="D12384" s="189"/>
      <c r="E12384" s="189"/>
      <c r="F12384" s="189"/>
    </row>
    <row r="12385" spans="3:6" s="66" customFormat="1" x14ac:dyDescent="0.25">
      <c r="C12385" s="189"/>
      <c r="D12385" s="189"/>
      <c r="E12385" s="189"/>
      <c r="F12385" s="189"/>
    </row>
    <row r="12386" spans="3:6" s="66" customFormat="1" x14ac:dyDescent="0.25">
      <c r="C12386" s="189"/>
      <c r="D12386" s="189"/>
      <c r="E12386" s="189"/>
      <c r="F12386" s="189"/>
    </row>
    <row r="12387" spans="3:6" s="66" customFormat="1" x14ac:dyDescent="0.25">
      <c r="C12387" s="189"/>
      <c r="D12387" s="189"/>
      <c r="E12387" s="189"/>
      <c r="F12387" s="189"/>
    </row>
    <row r="12388" spans="3:6" s="66" customFormat="1" x14ac:dyDescent="0.25">
      <c r="C12388" s="189"/>
      <c r="D12388" s="189"/>
      <c r="E12388" s="189"/>
      <c r="F12388" s="189"/>
    </row>
    <row r="12389" spans="3:6" s="66" customFormat="1" x14ac:dyDescent="0.25">
      <c r="C12389" s="189"/>
      <c r="D12389" s="189"/>
      <c r="E12389" s="189"/>
      <c r="F12389" s="189"/>
    </row>
    <row r="12390" spans="3:6" s="66" customFormat="1" x14ac:dyDescent="0.25">
      <c r="C12390" s="189"/>
      <c r="D12390" s="189"/>
      <c r="E12390" s="189"/>
      <c r="F12390" s="189"/>
    </row>
    <row r="12391" spans="3:6" s="66" customFormat="1" x14ac:dyDescent="0.25">
      <c r="C12391" s="189"/>
      <c r="D12391" s="189"/>
      <c r="E12391" s="189"/>
      <c r="F12391" s="189"/>
    </row>
    <row r="12392" spans="3:6" s="66" customFormat="1" x14ac:dyDescent="0.25">
      <c r="C12392" s="189"/>
      <c r="D12392" s="189"/>
      <c r="E12392" s="189"/>
      <c r="F12392" s="189"/>
    </row>
    <row r="12393" spans="3:6" s="66" customFormat="1" x14ac:dyDescent="0.25">
      <c r="C12393" s="189"/>
      <c r="D12393" s="189"/>
      <c r="E12393" s="189"/>
      <c r="F12393" s="189"/>
    </row>
    <row r="12394" spans="3:6" s="66" customFormat="1" x14ac:dyDescent="0.25">
      <c r="C12394" s="189"/>
      <c r="D12394" s="189"/>
      <c r="E12394" s="189"/>
      <c r="F12394" s="189"/>
    </row>
    <row r="12395" spans="3:6" s="66" customFormat="1" x14ac:dyDescent="0.25">
      <c r="C12395" s="189"/>
      <c r="D12395" s="189"/>
      <c r="E12395" s="189"/>
      <c r="F12395" s="189"/>
    </row>
    <row r="12396" spans="3:6" s="66" customFormat="1" x14ac:dyDescent="0.25">
      <c r="C12396" s="189"/>
      <c r="D12396" s="189"/>
      <c r="E12396" s="189"/>
      <c r="F12396" s="189"/>
    </row>
    <row r="12397" spans="3:6" s="66" customFormat="1" x14ac:dyDescent="0.25">
      <c r="C12397" s="189"/>
      <c r="D12397" s="189"/>
      <c r="E12397" s="189"/>
      <c r="F12397" s="189"/>
    </row>
    <row r="12398" spans="3:6" s="66" customFormat="1" x14ac:dyDescent="0.25">
      <c r="C12398" s="189"/>
      <c r="D12398" s="189"/>
      <c r="E12398" s="189"/>
      <c r="F12398" s="189"/>
    </row>
    <row r="12399" spans="3:6" s="66" customFormat="1" x14ac:dyDescent="0.25">
      <c r="C12399" s="189"/>
      <c r="D12399" s="189"/>
      <c r="E12399" s="189"/>
      <c r="F12399" s="189"/>
    </row>
    <row r="12400" spans="3:6" s="66" customFormat="1" x14ac:dyDescent="0.25">
      <c r="C12400" s="189"/>
      <c r="D12400" s="189"/>
      <c r="E12400" s="189"/>
      <c r="F12400" s="189"/>
    </row>
    <row r="12401" spans="3:6" s="66" customFormat="1" x14ac:dyDescent="0.25">
      <c r="C12401" s="189"/>
      <c r="D12401" s="189"/>
      <c r="E12401" s="189"/>
      <c r="F12401" s="189"/>
    </row>
    <row r="12402" spans="3:6" s="66" customFormat="1" x14ac:dyDescent="0.25">
      <c r="C12402" s="189"/>
      <c r="D12402" s="189"/>
      <c r="E12402" s="189"/>
      <c r="F12402" s="189"/>
    </row>
    <row r="12403" spans="3:6" s="66" customFormat="1" x14ac:dyDescent="0.25">
      <c r="C12403" s="189"/>
      <c r="D12403" s="189"/>
      <c r="E12403" s="189"/>
      <c r="F12403" s="189"/>
    </row>
    <row r="12404" spans="3:6" s="66" customFormat="1" x14ac:dyDescent="0.25">
      <c r="C12404" s="189"/>
      <c r="D12404" s="189"/>
      <c r="E12404" s="189"/>
      <c r="F12404" s="189"/>
    </row>
    <row r="12405" spans="3:6" s="66" customFormat="1" x14ac:dyDescent="0.25">
      <c r="C12405" s="189"/>
      <c r="D12405" s="189"/>
      <c r="E12405" s="189"/>
      <c r="F12405" s="189"/>
    </row>
    <row r="12406" spans="3:6" s="66" customFormat="1" x14ac:dyDescent="0.25">
      <c r="C12406" s="189"/>
      <c r="D12406" s="189"/>
      <c r="E12406" s="189"/>
      <c r="F12406" s="189"/>
    </row>
    <row r="12407" spans="3:6" s="66" customFormat="1" x14ac:dyDescent="0.25">
      <c r="C12407" s="189"/>
      <c r="D12407" s="189"/>
      <c r="E12407" s="189"/>
      <c r="F12407" s="189"/>
    </row>
    <row r="12408" spans="3:6" s="66" customFormat="1" x14ac:dyDescent="0.25">
      <c r="C12408" s="189"/>
      <c r="D12408" s="189"/>
      <c r="E12408" s="189"/>
      <c r="F12408" s="189"/>
    </row>
    <row r="12409" spans="3:6" s="66" customFormat="1" x14ac:dyDescent="0.25">
      <c r="C12409" s="189"/>
      <c r="D12409" s="189"/>
      <c r="E12409" s="189"/>
      <c r="F12409" s="189"/>
    </row>
    <row r="12410" spans="3:6" s="66" customFormat="1" x14ac:dyDescent="0.25">
      <c r="C12410" s="189"/>
      <c r="D12410" s="189"/>
      <c r="E12410" s="189"/>
      <c r="F12410" s="189"/>
    </row>
    <row r="12411" spans="3:6" s="66" customFormat="1" x14ac:dyDescent="0.25">
      <c r="C12411" s="189"/>
      <c r="D12411" s="189"/>
      <c r="E12411" s="189"/>
      <c r="F12411" s="189"/>
    </row>
    <row r="12412" spans="3:6" s="66" customFormat="1" x14ac:dyDescent="0.25">
      <c r="C12412" s="189"/>
      <c r="D12412" s="189"/>
      <c r="E12412" s="189"/>
      <c r="F12412" s="189"/>
    </row>
    <row r="12413" spans="3:6" s="66" customFormat="1" x14ac:dyDescent="0.25">
      <c r="C12413" s="189"/>
      <c r="D12413" s="189"/>
      <c r="E12413" s="189"/>
      <c r="F12413" s="189"/>
    </row>
    <row r="12414" spans="3:6" s="66" customFormat="1" x14ac:dyDescent="0.25">
      <c r="C12414" s="189"/>
      <c r="D12414" s="189"/>
      <c r="E12414" s="189"/>
      <c r="F12414" s="189"/>
    </row>
    <row r="12415" spans="3:6" s="66" customFormat="1" x14ac:dyDescent="0.25">
      <c r="C12415" s="189"/>
      <c r="D12415" s="189"/>
      <c r="E12415" s="189"/>
      <c r="F12415" s="189"/>
    </row>
    <row r="12416" spans="3:6" s="66" customFormat="1" x14ac:dyDescent="0.25">
      <c r="C12416" s="189"/>
      <c r="D12416" s="189"/>
      <c r="E12416" s="189"/>
      <c r="F12416" s="189"/>
    </row>
    <row r="12417" spans="3:6" s="66" customFormat="1" x14ac:dyDescent="0.25">
      <c r="C12417" s="189"/>
      <c r="D12417" s="189"/>
      <c r="E12417" s="189"/>
      <c r="F12417" s="189"/>
    </row>
    <row r="12418" spans="3:6" s="66" customFormat="1" x14ac:dyDescent="0.25">
      <c r="C12418" s="189"/>
      <c r="D12418" s="189"/>
      <c r="E12418" s="189"/>
      <c r="F12418" s="189"/>
    </row>
    <row r="12419" spans="3:6" s="66" customFormat="1" x14ac:dyDescent="0.25">
      <c r="C12419" s="189"/>
      <c r="D12419" s="189"/>
      <c r="E12419" s="189"/>
      <c r="F12419" s="189"/>
    </row>
    <row r="12420" spans="3:6" s="66" customFormat="1" x14ac:dyDescent="0.25">
      <c r="C12420" s="189"/>
      <c r="D12420" s="189"/>
      <c r="E12420" s="189"/>
      <c r="F12420" s="189"/>
    </row>
    <row r="12421" spans="3:6" s="66" customFormat="1" x14ac:dyDescent="0.25">
      <c r="C12421" s="189"/>
      <c r="D12421" s="189"/>
      <c r="E12421" s="189"/>
      <c r="F12421" s="189"/>
    </row>
    <row r="12422" spans="3:6" s="66" customFormat="1" x14ac:dyDescent="0.25">
      <c r="C12422" s="189"/>
      <c r="D12422" s="189"/>
      <c r="E12422" s="189"/>
      <c r="F12422" s="189"/>
    </row>
    <row r="12423" spans="3:6" s="66" customFormat="1" x14ac:dyDescent="0.25">
      <c r="C12423" s="189"/>
      <c r="D12423" s="189"/>
      <c r="E12423" s="189"/>
      <c r="F12423" s="189"/>
    </row>
    <row r="12424" spans="3:6" s="66" customFormat="1" x14ac:dyDescent="0.25">
      <c r="C12424" s="189"/>
      <c r="D12424" s="189"/>
      <c r="E12424" s="189"/>
      <c r="F12424" s="189"/>
    </row>
    <row r="12425" spans="3:6" s="66" customFormat="1" x14ac:dyDescent="0.25">
      <c r="C12425" s="189"/>
      <c r="D12425" s="189"/>
      <c r="E12425" s="189"/>
      <c r="F12425" s="189"/>
    </row>
    <row r="12426" spans="3:6" s="66" customFormat="1" x14ac:dyDescent="0.25">
      <c r="C12426" s="189"/>
      <c r="D12426" s="189"/>
      <c r="E12426" s="189"/>
      <c r="F12426" s="189"/>
    </row>
    <row r="12427" spans="3:6" s="66" customFormat="1" x14ac:dyDescent="0.25">
      <c r="C12427" s="189"/>
      <c r="D12427" s="189"/>
      <c r="E12427" s="189"/>
      <c r="F12427" s="189"/>
    </row>
    <row r="12428" spans="3:6" s="66" customFormat="1" x14ac:dyDescent="0.25">
      <c r="C12428" s="189"/>
      <c r="D12428" s="189"/>
      <c r="E12428" s="189"/>
      <c r="F12428" s="189"/>
    </row>
    <row r="12429" spans="3:6" s="66" customFormat="1" x14ac:dyDescent="0.25">
      <c r="C12429" s="189"/>
      <c r="D12429" s="189"/>
      <c r="E12429" s="189"/>
      <c r="F12429" s="189"/>
    </row>
    <row r="12430" spans="3:6" s="66" customFormat="1" x14ac:dyDescent="0.25">
      <c r="C12430" s="189"/>
      <c r="D12430" s="189"/>
      <c r="E12430" s="189"/>
      <c r="F12430" s="189"/>
    </row>
    <row r="12431" spans="3:6" s="66" customFormat="1" x14ac:dyDescent="0.25">
      <c r="C12431" s="189"/>
      <c r="D12431" s="189"/>
      <c r="E12431" s="189"/>
      <c r="F12431" s="189"/>
    </row>
    <row r="12432" spans="3:6" s="66" customFormat="1" x14ac:dyDescent="0.25">
      <c r="C12432" s="189"/>
      <c r="D12432" s="189"/>
      <c r="E12432" s="189"/>
      <c r="F12432" s="189"/>
    </row>
    <row r="12433" spans="3:6" s="66" customFormat="1" x14ac:dyDescent="0.25">
      <c r="C12433" s="189"/>
      <c r="D12433" s="189"/>
      <c r="E12433" s="189"/>
      <c r="F12433" s="189"/>
    </row>
    <row r="12434" spans="3:6" s="66" customFormat="1" x14ac:dyDescent="0.25">
      <c r="C12434" s="189"/>
      <c r="D12434" s="189"/>
      <c r="E12434" s="189"/>
      <c r="F12434" s="189"/>
    </row>
    <row r="12435" spans="3:6" s="66" customFormat="1" x14ac:dyDescent="0.25">
      <c r="C12435" s="189"/>
      <c r="D12435" s="189"/>
      <c r="E12435" s="189"/>
      <c r="F12435" s="189"/>
    </row>
    <row r="12436" spans="3:6" s="66" customFormat="1" x14ac:dyDescent="0.25">
      <c r="C12436" s="189"/>
      <c r="D12436" s="189"/>
      <c r="E12436" s="189"/>
      <c r="F12436" s="189"/>
    </row>
    <row r="12437" spans="3:6" s="66" customFormat="1" x14ac:dyDescent="0.25">
      <c r="C12437" s="189"/>
      <c r="D12437" s="189"/>
      <c r="E12437" s="189"/>
      <c r="F12437" s="189"/>
    </row>
    <row r="12438" spans="3:6" s="66" customFormat="1" x14ac:dyDescent="0.25">
      <c r="C12438" s="189"/>
      <c r="D12438" s="189"/>
      <c r="E12438" s="189"/>
      <c r="F12438" s="189"/>
    </row>
    <row r="12439" spans="3:6" s="66" customFormat="1" x14ac:dyDescent="0.25">
      <c r="C12439" s="189"/>
      <c r="D12439" s="189"/>
      <c r="E12439" s="189"/>
      <c r="F12439" s="189"/>
    </row>
    <row r="12440" spans="3:6" s="66" customFormat="1" x14ac:dyDescent="0.25">
      <c r="C12440" s="189"/>
      <c r="D12440" s="189"/>
      <c r="E12440" s="189"/>
      <c r="F12440" s="189"/>
    </row>
    <row r="12441" spans="3:6" s="66" customFormat="1" x14ac:dyDescent="0.25">
      <c r="C12441" s="189"/>
      <c r="D12441" s="189"/>
      <c r="E12441" s="189"/>
      <c r="F12441" s="189"/>
    </row>
    <row r="12442" spans="3:6" s="66" customFormat="1" x14ac:dyDescent="0.25">
      <c r="C12442" s="189"/>
      <c r="D12442" s="189"/>
      <c r="E12442" s="189"/>
      <c r="F12442" s="189"/>
    </row>
    <row r="12443" spans="3:6" s="66" customFormat="1" x14ac:dyDescent="0.25">
      <c r="C12443" s="189"/>
      <c r="D12443" s="189"/>
      <c r="E12443" s="189"/>
      <c r="F12443" s="189"/>
    </row>
    <row r="12444" spans="3:6" s="66" customFormat="1" x14ac:dyDescent="0.25">
      <c r="C12444" s="189"/>
      <c r="D12444" s="189"/>
      <c r="E12444" s="189"/>
      <c r="F12444" s="189"/>
    </row>
    <row r="12445" spans="3:6" s="66" customFormat="1" x14ac:dyDescent="0.25">
      <c r="C12445" s="189"/>
      <c r="D12445" s="189"/>
      <c r="E12445" s="189"/>
      <c r="F12445" s="189"/>
    </row>
    <row r="12446" spans="3:6" s="66" customFormat="1" x14ac:dyDescent="0.25">
      <c r="C12446" s="189"/>
      <c r="D12446" s="189"/>
      <c r="E12446" s="189"/>
      <c r="F12446" s="189"/>
    </row>
    <row r="12447" spans="3:6" s="66" customFormat="1" x14ac:dyDescent="0.25">
      <c r="C12447" s="189"/>
      <c r="D12447" s="189"/>
      <c r="E12447" s="189"/>
      <c r="F12447" s="189"/>
    </row>
    <row r="12448" spans="3:6" s="66" customFormat="1" x14ac:dyDescent="0.25">
      <c r="C12448" s="189"/>
      <c r="D12448" s="189"/>
      <c r="E12448" s="189"/>
      <c r="F12448" s="189"/>
    </row>
    <row r="12449" spans="3:6" s="66" customFormat="1" x14ac:dyDescent="0.25">
      <c r="C12449" s="189"/>
      <c r="D12449" s="189"/>
      <c r="E12449" s="189"/>
      <c r="F12449" s="189"/>
    </row>
    <row r="12450" spans="3:6" s="66" customFormat="1" x14ac:dyDescent="0.25">
      <c r="C12450" s="189"/>
      <c r="D12450" s="189"/>
      <c r="E12450" s="189"/>
      <c r="F12450" s="189"/>
    </row>
    <row r="12451" spans="3:6" s="66" customFormat="1" x14ac:dyDescent="0.25">
      <c r="C12451" s="189"/>
      <c r="D12451" s="189"/>
      <c r="E12451" s="189"/>
      <c r="F12451" s="189"/>
    </row>
    <row r="12452" spans="3:6" s="66" customFormat="1" x14ac:dyDescent="0.25">
      <c r="C12452" s="189"/>
      <c r="D12452" s="189"/>
      <c r="E12452" s="189"/>
      <c r="F12452" s="189"/>
    </row>
    <row r="12453" spans="3:6" s="66" customFormat="1" x14ac:dyDescent="0.25">
      <c r="C12453" s="189"/>
      <c r="D12453" s="189"/>
      <c r="E12453" s="189"/>
      <c r="F12453" s="189"/>
    </row>
    <row r="12454" spans="3:6" s="66" customFormat="1" x14ac:dyDescent="0.25">
      <c r="C12454" s="189"/>
      <c r="D12454" s="189"/>
      <c r="E12454" s="189"/>
      <c r="F12454" s="189"/>
    </row>
    <row r="12455" spans="3:6" s="66" customFormat="1" x14ac:dyDescent="0.25">
      <c r="C12455" s="189"/>
      <c r="D12455" s="189"/>
      <c r="E12455" s="189"/>
      <c r="F12455" s="189"/>
    </row>
    <row r="12456" spans="3:6" s="66" customFormat="1" x14ac:dyDescent="0.25">
      <c r="C12456" s="189"/>
      <c r="D12456" s="189"/>
      <c r="E12456" s="189"/>
      <c r="F12456" s="189"/>
    </row>
    <row r="12457" spans="3:6" s="66" customFormat="1" x14ac:dyDescent="0.25">
      <c r="C12457" s="189"/>
      <c r="D12457" s="189"/>
      <c r="E12457" s="189"/>
      <c r="F12457" s="189"/>
    </row>
    <row r="12458" spans="3:6" s="66" customFormat="1" x14ac:dyDescent="0.25">
      <c r="C12458" s="189"/>
      <c r="D12458" s="189"/>
      <c r="E12458" s="189"/>
      <c r="F12458" s="189"/>
    </row>
    <row r="12459" spans="3:6" s="66" customFormat="1" x14ac:dyDescent="0.25">
      <c r="C12459" s="189"/>
      <c r="D12459" s="189"/>
      <c r="E12459" s="189"/>
      <c r="F12459" s="189"/>
    </row>
    <row r="12460" spans="3:6" s="66" customFormat="1" x14ac:dyDescent="0.25">
      <c r="C12460" s="189"/>
      <c r="D12460" s="189"/>
      <c r="E12460" s="189"/>
      <c r="F12460" s="189"/>
    </row>
    <row r="12461" spans="3:6" s="66" customFormat="1" x14ac:dyDescent="0.25">
      <c r="C12461" s="189"/>
      <c r="D12461" s="189"/>
      <c r="E12461" s="189"/>
      <c r="F12461" s="189"/>
    </row>
    <row r="12462" spans="3:6" s="66" customFormat="1" x14ac:dyDescent="0.25">
      <c r="C12462" s="189"/>
      <c r="D12462" s="189"/>
      <c r="E12462" s="189"/>
      <c r="F12462" s="189"/>
    </row>
    <row r="12463" spans="3:6" s="66" customFormat="1" x14ac:dyDescent="0.25">
      <c r="C12463" s="189"/>
      <c r="D12463" s="189"/>
      <c r="E12463" s="189"/>
      <c r="F12463" s="189"/>
    </row>
    <row r="12464" spans="3:6" s="66" customFormat="1" x14ac:dyDescent="0.25">
      <c r="C12464" s="189"/>
      <c r="D12464" s="189"/>
      <c r="E12464" s="189"/>
      <c r="F12464" s="189"/>
    </row>
    <row r="12465" spans="3:6" s="66" customFormat="1" x14ac:dyDescent="0.25">
      <c r="C12465" s="189"/>
      <c r="D12465" s="189"/>
      <c r="E12465" s="189"/>
      <c r="F12465" s="189"/>
    </row>
    <row r="12466" spans="3:6" s="66" customFormat="1" x14ac:dyDescent="0.25">
      <c r="C12466" s="189"/>
      <c r="D12466" s="189"/>
      <c r="E12466" s="189"/>
      <c r="F12466" s="189"/>
    </row>
    <row r="12467" spans="3:6" s="66" customFormat="1" x14ac:dyDescent="0.25">
      <c r="C12467" s="189"/>
      <c r="D12467" s="189"/>
      <c r="E12467" s="189"/>
      <c r="F12467" s="189"/>
    </row>
    <row r="12468" spans="3:6" s="66" customFormat="1" x14ac:dyDescent="0.25">
      <c r="C12468" s="189"/>
      <c r="D12468" s="189"/>
      <c r="E12468" s="189"/>
      <c r="F12468" s="189"/>
    </row>
    <row r="12469" spans="3:6" s="66" customFormat="1" x14ac:dyDescent="0.25">
      <c r="C12469" s="189"/>
      <c r="D12469" s="189"/>
      <c r="E12469" s="189"/>
      <c r="F12469" s="189"/>
    </row>
    <row r="12470" spans="3:6" s="66" customFormat="1" x14ac:dyDescent="0.25">
      <c r="C12470" s="189"/>
      <c r="D12470" s="189"/>
      <c r="E12470" s="189"/>
      <c r="F12470" s="189"/>
    </row>
    <row r="12471" spans="3:6" s="66" customFormat="1" x14ac:dyDescent="0.25">
      <c r="C12471" s="189"/>
      <c r="D12471" s="189"/>
      <c r="E12471" s="189"/>
      <c r="F12471" s="189"/>
    </row>
    <row r="12472" spans="3:6" s="66" customFormat="1" x14ac:dyDescent="0.25">
      <c r="C12472" s="189"/>
      <c r="D12472" s="189"/>
      <c r="E12472" s="189"/>
      <c r="F12472" s="189"/>
    </row>
    <row r="12473" spans="3:6" s="66" customFormat="1" x14ac:dyDescent="0.25">
      <c r="C12473" s="189"/>
      <c r="D12473" s="189"/>
      <c r="E12473" s="189"/>
      <c r="F12473" s="189"/>
    </row>
    <row r="12474" spans="3:6" s="66" customFormat="1" x14ac:dyDescent="0.25">
      <c r="C12474" s="189"/>
      <c r="D12474" s="189"/>
      <c r="E12474" s="189"/>
      <c r="F12474" s="189"/>
    </row>
    <row r="12475" spans="3:6" s="66" customFormat="1" x14ac:dyDescent="0.25">
      <c r="C12475" s="189"/>
      <c r="D12475" s="189"/>
      <c r="E12475" s="189"/>
      <c r="F12475" s="189"/>
    </row>
    <row r="12476" spans="3:6" s="66" customFormat="1" x14ac:dyDescent="0.25">
      <c r="C12476" s="189"/>
      <c r="D12476" s="189"/>
      <c r="E12476" s="189"/>
      <c r="F12476" s="189"/>
    </row>
    <row r="12477" spans="3:6" s="66" customFormat="1" x14ac:dyDescent="0.25">
      <c r="C12477" s="189"/>
      <c r="D12477" s="189"/>
      <c r="E12477" s="189"/>
      <c r="F12477" s="189"/>
    </row>
    <row r="12478" spans="3:6" s="66" customFormat="1" x14ac:dyDescent="0.25">
      <c r="C12478" s="189"/>
      <c r="D12478" s="189"/>
      <c r="E12478" s="189"/>
      <c r="F12478" s="189"/>
    </row>
    <row r="12479" spans="3:6" s="66" customFormat="1" x14ac:dyDescent="0.25">
      <c r="C12479" s="189"/>
      <c r="D12479" s="189"/>
      <c r="E12479" s="189"/>
      <c r="F12479" s="189"/>
    </row>
    <row r="12480" spans="3:6" s="66" customFormat="1" x14ac:dyDescent="0.25">
      <c r="C12480" s="189"/>
      <c r="D12480" s="189"/>
      <c r="E12480" s="189"/>
      <c r="F12480" s="189"/>
    </row>
    <row r="12481" spans="3:6" s="66" customFormat="1" x14ac:dyDescent="0.25">
      <c r="C12481" s="189"/>
      <c r="D12481" s="189"/>
      <c r="E12481" s="189"/>
      <c r="F12481" s="189"/>
    </row>
    <row r="12482" spans="3:6" s="66" customFormat="1" x14ac:dyDescent="0.25">
      <c r="C12482" s="189"/>
      <c r="D12482" s="189"/>
      <c r="E12482" s="189"/>
      <c r="F12482" s="189"/>
    </row>
    <row r="12483" spans="3:6" s="66" customFormat="1" x14ac:dyDescent="0.25">
      <c r="C12483" s="189"/>
      <c r="D12483" s="189"/>
      <c r="E12483" s="189"/>
      <c r="F12483" s="189"/>
    </row>
    <row r="12484" spans="3:6" s="66" customFormat="1" x14ac:dyDescent="0.25">
      <c r="C12484" s="189"/>
      <c r="D12484" s="189"/>
      <c r="E12484" s="189"/>
      <c r="F12484" s="189"/>
    </row>
    <row r="12485" spans="3:6" s="66" customFormat="1" x14ac:dyDescent="0.25">
      <c r="C12485" s="189"/>
      <c r="D12485" s="189"/>
      <c r="E12485" s="189"/>
      <c r="F12485" s="189"/>
    </row>
    <row r="12486" spans="3:6" s="66" customFormat="1" x14ac:dyDescent="0.25">
      <c r="C12486" s="189"/>
      <c r="D12486" s="189"/>
      <c r="E12486" s="189"/>
      <c r="F12486" s="189"/>
    </row>
    <row r="12487" spans="3:6" s="66" customFormat="1" x14ac:dyDescent="0.25">
      <c r="C12487" s="189"/>
      <c r="D12487" s="189"/>
      <c r="E12487" s="189"/>
      <c r="F12487" s="189"/>
    </row>
    <row r="12488" spans="3:6" s="66" customFormat="1" x14ac:dyDescent="0.25">
      <c r="C12488" s="189"/>
      <c r="D12488" s="189"/>
      <c r="E12488" s="189"/>
      <c r="F12488" s="189"/>
    </row>
    <row r="12489" spans="3:6" s="66" customFormat="1" x14ac:dyDescent="0.25">
      <c r="C12489" s="189"/>
      <c r="D12489" s="189"/>
      <c r="E12489" s="189"/>
      <c r="F12489" s="189"/>
    </row>
    <row r="12490" spans="3:6" s="66" customFormat="1" x14ac:dyDescent="0.25">
      <c r="C12490" s="189"/>
      <c r="D12490" s="189"/>
      <c r="E12490" s="189"/>
      <c r="F12490" s="189"/>
    </row>
    <row r="12491" spans="3:6" s="66" customFormat="1" x14ac:dyDescent="0.25">
      <c r="C12491" s="189"/>
      <c r="D12491" s="189"/>
      <c r="E12491" s="189"/>
      <c r="F12491" s="189"/>
    </row>
    <row r="12492" spans="3:6" s="66" customFormat="1" x14ac:dyDescent="0.25">
      <c r="C12492" s="189"/>
      <c r="D12492" s="189"/>
      <c r="E12492" s="189"/>
      <c r="F12492" s="189"/>
    </row>
    <row r="12493" spans="3:6" s="66" customFormat="1" x14ac:dyDescent="0.25">
      <c r="C12493" s="189"/>
      <c r="D12493" s="189"/>
      <c r="E12493" s="189"/>
      <c r="F12493" s="189"/>
    </row>
    <row r="12494" spans="3:6" s="66" customFormat="1" x14ac:dyDescent="0.25">
      <c r="C12494" s="189"/>
      <c r="D12494" s="189"/>
      <c r="E12494" s="189"/>
      <c r="F12494" s="189"/>
    </row>
    <row r="12495" spans="3:6" s="66" customFormat="1" x14ac:dyDescent="0.25">
      <c r="C12495" s="189"/>
      <c r="D12495" s="189"/>
      <c r="E12495" s="189"/>
      <c r="F12495" s="189"/>
    </row>
    <row r="12496" spans="3:6" s="66" customFormat="1" x14ac:dyDescent="0.25">
      <c r="C12496" s="189"/>
      <c r="D12496" s="189"/>
      <c r="E12496" s="189"/>
      <c r="F12496" s="189"/>
    </row>
    <row r="12497" spans="3:6" s="66" customFormat="1" x14ac:dyDescent="0.25">
      <c r="C12497" s="189"/>
      <c r="D12497" s="189"/>
      <c r="E12497" s="189"/>
      <c r="F12497" s="189"/>
    </row>
    <row r="12498" spans="3:6" s="66" customFormat="1" x14ac:dyDescent="0.25">
      <c r="C12498" s="189"/>
      <c r="D12498" s="189"/>
      <c r="E12498" s="189"/>
      <c r="F12498" s="189"/>
    </row>
    <row r="12499" spans="3:6" s="66" customFormat="1" x14ac:dyDescent="0.25">
      <c r="C12499" s="189"/>
      <c r="D12499" s="189"/>
      <c r="E12499" s="189"/>
      <c r="F12499" s="189"/>
    </row>
    <row r="12500" spans="3:6" s="66" customFormat="1" x14ac:dyDescent="0.25">
      <c r="C12500" s="189"/>
      <c r="D12500" s="189"/>
      <c r="E12500" s="189"/>
      <c r="F12500" s="189"/>
    </row>
    <row r="12501" spans="3:6" s="66" customFormat="1" x14ac:dyDescent="0.25">
      <c r="C12501" s="189"/>
      <c r="D12501" s="189"/>
      <c r="E12501" s="189"/>
      <c r="F12501" s="189"/>
    </row>
    <row r="12502" spans="3:6" s="66" customFormat="1" x14ac:dyDescent="0.25">
      <c r="C12502" s="189"/>
      <c r="D12502" s="189"/>
      <c r="E12502" s="189"/>
      <c r="F12502" s="189"/>
    </row>
    <row r="12503" spans="3:6" s="66" customFormat="1" x14ac:dyDescent="0.25">
      <c r="C12503" s="189"/>
      <c r="D12503" s="189"/>
      <c r="E12503" s="189"/>
      <c r="F12503" s="189"/>
    </row>
    <row r="12504" spans="3:6" s="66" customFormat="1" x14ac:dyDescent="0.25">
      <c r="C12504" s="189"/>
      <c r="D12504" s="189"/>
      <c r="E12504" s="189"/>
      <c r="F12504" s="189"/>
    </row>
    <row r="12505" spans="3:6" s="66" customFormat="1" x14ac:dyDescent="0.25">
      <c r="C12505" s="189"/>
      <c r="D12505" s="189"/>
      <c r="E12505" s="189"/>
      <c r="F12505" s="189"/>
    </row>
    <row r="12506" spans="3:6" s="66" customFormat="1" x14ac:dyDescent="0.25">
      <c r="C12506" s="189"/>
      <c r="D12506" s="189"/>
      <c r="E12506" s="189"/>
      <c r="F12506" s="189"/>
    </row>
    <row r="12507" spans="3:6" s="66" customFormat="1" x14ac:dyDescent="0.25">
      <c r="C12507" s="189"/>
      <c r="D12507" s="189"/>
      <c r="E12507" s="189"/>
      <c r="F12507" s="189"/>
    </row>
    <row r="12508" spans="3:6" s="66" customFormat="1" x14ac:dyDescent="0.25">
      <c r="C12508" s="189"/>
      <c r="D12508" s="189"/>
      <c r="E12508" s="189"/>
      <c r="F12508" s="189"/>
    </row>
    <row r="12509" spans="3:6" s="66" customFormat="1" x14ac:dyDescent="0.25">
      <c r="C12509" s="189"/>
      <c r="D12509" s="189"/>
      <c r="E12509" s="189"/>
      <c r="F12509" s="189"/>
    </row>
    <row r="12510" spans="3:6" s="66" customFormat="1" x14ac:dyDescent="0.25">
      <c r="C12510" s="189"/>
      <c r="D12510" s="189"/>
      <c r="E12510" s="189"/>
      <c r="F12510" s="189"/>
    </row>
    <row r="12511" spans="3:6" s="66" customFormat="1" x14ac:dyDescent="0.25">
      <c r="C12511" s="189"/>
      <c r="D12511" s="189"/>
      <c r="E12511" s="189"/>
      <c r="F12511" s="189"/>
    </row>
    <row r="12512" spans="3:6" s="66" customFormat="1" x14ac:dyDescent="0.25">
      <c r="C12512" s="189"/>
      <c r="D12512" s="189"/>
      <c r="E12512" s="189"/>
      <c r="F12512" s="189"/>
    </row>
    <row r="12513" spans="3:6" s="66" customFormat="1" x14ac:dyDescent="0.25">
      <c r="C12513" s="189"/>
      <c r="D12513" s="189"/>
      <c r="E12513" s="189"/>
      <c r="F12513" s="189"/>
    </row>
    <row r="12514" spans="3:6" s="66" customFormat="1" x14ac:dyDescent="0.25">
      <c r="C12514" s="189"/>
      <c r="D12514" s="189"/>
      <c r="E12514" s="189"/>
      <c r="F12514" s="189"/>
    </row>
    <row r="12515" spans="3:6" s="66" customFormat="1" x14ac:dyDescent="0.25">
      <c r="C12515" s="189"/>
      <c r="D12515" s="189"/>
      <c r="E12515" s="189"/>
      <c r="F12515" s="189"/>
    </row>
    <row r="12516" spans="3:6" s="66" customFormat="1" x14ac:dyDescent="0.25">
      <c r="C12516" s="189"/>
      <c r="D12516" s="189"/>
      <c r="E12516" s="189"/>
      <c r="F12516" s="189"/>
    </row>
    <row r="12517" spans="3:6" s="66" customFormat="1" x14ac:dyDescent="0.25">
      <c r="C12517" s="189"/>
      <c r="D12517" s="189"/>
      <c r="E12517" s="189"/>
      <c r="F12517" s="189"/>
    </row>
    <row r="12518" spans="3:6" s="66" customFormat="1" x14ac:dyDescent="0.25">
      <c r="C12518" s="189"/>
      <c r="D12518" s="189"/>
      <c r="E12518" s="189"/>
      <c r="F12518" s="189"/>
    </row>
    <row r="12519" spans="3:6" s="66" customFormat="1" x14ac:dyDescent="0.25">
      <c r="C12519" s="189"/>
      <c r="D12519" s="189"/>
      <c r="E12519" s="189"/>
      <c r="F12519" s="189"/>
    </row>
    <row r="12520" spans="3:6" s="66" customFormat="1" x14ac:dyDescent="0.25">
      <c r="C12520" s="189"/>
      <c r="D12520" s="189"/>
      <c r="E12520" s="189"/>
      <c r="F12520" s="189"/>
    </row>
    <row r="12521" spans="3:6" s="66" customFormat="1" x14ac:dyDescent="0.25">
      <c r="C12521" s="189"/>
      <c r="D12521" s="189"/>
      <c r="E12521" s="189"/>
      <c r="F12521" s="189"/>
    </row>
    <row r="12522" spans="3:6" s="66" customFormat="1" x14ac:dyDescent="0.25">
      <c r="C12522" s="189"/>
      <c r="D12522" s="189"/>
      <c r="E12522" s="189"/>
      <c r="F12522" s="189"/>
    </row>
    <row r="12523" spans="3:6" s="66" customFormat="1" x14ac:dyDescent="0.25">
      <c r="C12523" s="189"/>
      <c r="D12523" s="189"/>
      <c r="E12523" s="189"/>
      <c r="F12523" s="189"/>
    </row>
    <row r="12524" spans="3:6" s="66" customFormat="1" x14ac:dyDescent="0.25">
      <c r="C12524" s="189"/>
      <c r="D12524" s="189"/>
      <c r="E12524" s="189"/>
      <c r="F12524" s="189"/>
    </row>
    <row r="12525" spans="3:6" s="66" customFormat="1" x14ac:dyDescent="0.25">
      <c r="C12525" s="189"/>
      <c r="D12525" s="189"/>
      <c r="E12525" s="189"/>
      <c r="F12525" s="189"/>
    </row>
    <row r="12526" spans="3:6" s="66" customFormat="1" x14ac:dyDescent="0.25">
      <c r="C12526" s="189"/>
      <c r="D12526" s="189"/>
      <c r="E12526" s="189"/>
      <c r="F12526" s="189"/>
    </row>
    <row r="12527" spans="3:6" s="66" customFormat="1" x14ac:dyDescent="0.25">
      <c r="C12527" s="189"/>
      <c r="D12527" s="189"/>
      <c r="E12527" s="189"/>
      <c r="F12527" s="189"/>
    </row>
    <row r="12528" spans="3:6" s="66" customFormat="1" x14ac:dyDescent="0.25">
      <c r="C12528" s="189"/>
      <c r="D12528" s="189"/>
      <c r="E12528" s="189"/>
      <c r="F12528" s="189"/>
    </row>
    <row r="12529" spans="3:6" s="66" customFormat="1" x14ac:dyDescent="0.25">
      <c r="C12529" s="189"/>
      <c r="D12529" s="189"/>
      <c r="E12529" s="189"/>
      <c r="F12529" s="189"/>
    </row>
    <row r="12530" spans="3:6" s="66" customFormat="1" x14ac:dyDescent="0.25">
      <c r="C12530" s="189"/>
      <c r="D12530" s="189"/>
      <c r="E12530" s="189"/>
      <c r="F12530" s="189"/>
    </row>
    <row r="12531" spans="3:6" s="66" customFormat="1" x14ac:dyDescent="0.25">
      <c r="C12531" s="189"/>
      <c r="D12531" s="189"/>
      <c r="E12531" s="189"/>
      <c r="F12531" s="189"/>
    </row>
    <row r="12532" spans="3:6" s="66" customFormat="1" x14ac:dyDescent="0.25">
      <c r="C12532" s="189"/>
      <c r="D12532" s="189"/>
      <c r="E12532" s="189"/>
      <c r="F12532" s="189"/>
    </row>
    <row r="12533" spans="3:6" s="66" customFormat="1" x14ac:dyDescent="0.25">
      <c r="C12533" s="189"/>
      <c r="D12533" s="189"/>
      <c r="E12533" s="189"/>
      <c r="F12533" s="189"/>
    </row>
    <row r="12534" spans="3:6" s="66" customFormat="1" x14ac:dyDescent="0.25">
      <c r="C12534" s="189"/>
      <c r="D12534" s="189"/>
      <c r="E12534" s="189"/>
      <c r="F12534" s="189"/>
    </row>
    <row r="12535" spans="3:6" s="66" customFormat="1" x14ac:dyDescent="0.25">
      <c r="C12535" s="189"/>
      <c r="D12535" s="189"/>
      <c r="E12535" s="189"/>
      <c r="F12535" s="189"/>
    </row>
    <row r="12536" spans="3:6" s="66" customFormat="1" x14ac:dyDescent="0.25">
      <c r="C12536" s="189"/>
      <c r="D12536" s="189"/>
      <c r="E12536" s="189"/>
      <c r="F12536" s="189"/>
    </row>
    <row r="12537" spans="3:6" s="66" customFormat="1" x14ac:dyDescent="0.25">
      <c r="C12537" s="189"/>
      <c r="D12537" s="189"/>
      <c r="E12537" s="189"/>
      <c r="F12537" s="189"/>
    </row>
    <row r="12538" spans="3:6" s="66" customFormat="1" x14ac:dyDescent="0.25">
      <c r="C12538" s="189"/>
      <c r="D12538" s="189"/>
      <c r="E12538" s="189"/>
      <c r="F12538" s="189"/>
    </row>
    <row r="12539" spans="3:6" s="66" customFormat="1" x14ac:dyDescent="0.25">
      <c r="C12539" s="189"/>
      <c r="D12539" s="189"/>
      <c r="E12539" s="189"/>
      <c r="F12539" s="189"/>
    </row>
    <row r="12540" spans="3:6" s="66" customFormat="1" x14ac:dyDescent="0.25">
      <c r="C12540" s="189"/>
      <c r="D12540" s="189"/>
      <c r="E12540" s="189"/>
      <c r="F12540" s="189"/>
    </row>
    <row r="12541" spans="3:6" s="66" customFormat="1" x14ac:dyDescent="0.25">
      <c r="C12541" s="189"/>
      <c r="D12541" s="189"/>
      <c r="E12541" s="189"/>
      <c r="F12541" s="189"/>
    </row>
    <row r="12542" spans="3:6" s="66" customFormat="1" x14ac:dyDescent="0.25">
      <c r="C12542" s="189"/>
      <c r="D12542" s="189"/>
      <c r="E12542" s="189"/>
      <c r="F12542" s="189"/>
    </row>
    <row r="12543" spans="3:6" s="66" customFormat="1" x14ac:dyDescent="0.25">
      <c r="C12543" s="189"/>
      <c r="D12543" s="189"/>
      <c r="E12543" s="189"/>
      <c r="F12543" s="189"/>
    </row>
    <row r="12544" spans="3:6" s="66" customFormat="1" x14ac:dyDescent="0.25">
      <c r="C12544" s="189"/>
      <c r="D12544" s="189"/>
      <c r="E12544" s="189"/>
      <c r="F12544" s="189"/>
    </row>
    <row r="12545" spans="3:6" s="66" customFormat="1" x14ac:dyDescent="0.25">
      <c r="C12545" s="189"/>
      <c r="D12545" s="189"/>
      <c r="E12545" s="189"/>
      <c r="F12545" s="189"/>
    </row>
    <row r="12546" spans="3:6" s="66" customFormat="1" x14ac:dyDescent="0.25">
      <c r="C12546" s="189"/>
      <c r="D12546" s="189"/>
      <c r="E12546" s="189"/>
      <c r="F12546" s="189"/>
    </row>
    <row r="12547" spans="3:6" s="66" customFormat="1" x14ac:dyDescent="0.25">
      <c r="C12547" s="189"/>
      <c r="D12547" s="189"/>
      <c r="E12547" s="189"/>
      <c r="F12547" s="189"/>
    </row>
    <row r="12548" spans="3:6" s="66" customFormat="1" x14ac:dyDescent="0.25">
      <c r="C12548" s="189"/>
      <c r="D12548" s="189"/>
      <c r="E12548" s="189"/>
      <c r="F12548" s="189"/>
    </row>
    <row r="12549" spans="3:6" s="66" customFormat="1" x14ac:dyDescent="0.25">
      <c r="C12549" s="189"/>
      <c r="D12549" s="189"/>
      <c r="E12549" s="189"/>
      <c r="F12549" s="189"/>
    </row>
    <row r="12550" spans="3:6" s="66" customFormat="1" x14ac:dyDescent="0.25">
      <c r="C12550" s="189"/>
      <c r="D12550" s="189"/>
      <c r="E12550" s="189"/>
      <c r="F12550" s="189"/>
    </row>
    <row r="12551" spans="3:6" s="66" customFormat="1" x14ac:dyDescent="0.25">
      <c r="C12551" s="189"/>
      <c r="D12551" s="189"/>
      <c r="E12551" s="189"/>
      <c r="F12551" s="189"/>
    </row>
    <row r="12552" spans="3:6" s="66" customFormat="1" x14ac:dyDescent="0.25">
      <c r="C12552" s="189"/>
      <c r="D12552" s="189"/>
      <c r="E12552" s="189"/>
      <c r="F12552" s="189"/>
    </row>
    <row r="12553" spans="3:6" s="66" customFormat="1" x14ac:dyDescent="0.25">
      <c r="C12553" s="189"/>
      <c r="D12553" s="189"/>
      <c r="E12553" s="189"/>
      <c r="F12553" s="189"/>
    </row>
    <row r="12554" spans="3:6" s="66" customFormat="1" x14ac:dyDescent="0.25">
      <c r="C12554" s="189"/>
      <c r="D12554" s="189"/>
      <c r="E12554" s="189"/>
      <c r="F12554" s="189"/>
    </row>
    <row r="12555" spans="3:6" s="66" customFormat="1" x14ac:dyDescent="0.25">
      <c r="C12555" s="189"/>
      <c r="D12555" s="189"/>
      <c r="E12555" s="189"/>
      <c r="F12555" s="189"/>
    </row>
    <row r="12556" spans="3:6" s="66" customFormat="1" x14ac:dyDescent="0.25">
      <c r="C12556" s="189"/>
      <c r="D12556" s="189"/>
      <c r="E12556" s="189"/>
      <c r="F12556" s="189"/>
    </row>
    <row r="12557" spans="3:6" s="66" customFormat="1" x14ac:dyDescent="0.25">
      <c r="C12557" s="189"/>
      <c r="D12557" s="189"/>
      <c r="E12557" s="189"/>
      <c r="F12557" s="189"/>
    </row>
    <row r="12558" spans="3:6" s="66" customFormat="1" x14ac:dyDescent="0.25">
      <c r="C12558" s="189"/>
      <c r="D12558" s="189"/>
      <c r="E12558" s="189"/>
      <c r="F12558" s="189"/>
    </row>
    <row r="12559" spans="3:6" s="66" customFormat="1" x14ac:dyDescent="0.25">
      <c r="C12559" s="189"/>
      <c r="D12559" s="189"/>
      <c r="E12559" s="189"/>
      <c r="F12559" s="189"/>
    </row>
    <row r="12560" spans="3:6" s="66" customFormat="1" x14ac:dyDescent="0.25">
      <c r="C12560" s="189"/>
      <c r="D12560" s="189"/>
      <c r="E12560" s="189"/>
      <c r="F12560" s="189"/>
    </row>
    <row r="12561" spans="3:6" s="66" customFormat="1" x14ac:dyDescent="0.25">
      <c r="C12561" s="189"/>
      <c r="D12561" s="189"/>
      <c r="E12561" s="189"/>
      <c r="F12561" s="189"/>
    </row>
    <row r="12562" spans="3:6" s="66" customFormat="1" x14ac:dyDescent="0.25">
      <c r="C12562" s="189"/>
      <c r="D12562" s="189"/>
      <c r="E12562" s="189"/>
      <c r="F12562" s="189"/>
    </row>
    <row r="12563" spans="3:6" s="66" customFormat="1" x14ac:dyDescent="0.25">
      <c r="C12563" s="189"/>
      <c r="D12563" s="189"/>
      <c r="E12563" s="189"/>
      <c r="F12563" s="189"/>
    </row>
    <row r="12564" spans="3:6" s="66" customFormat="1" x14ac:dyDescent="0.25">
      <c r="C12564" s="189"/>
      <c r="D12564" s="189"/>
      <c r="E12564" s="189"/>
      <c r="F12564" s="189"/>
    </row>
    <row r="12565" spans="3:6" s="66" customFormat="1" x14ac:dyDescent="0.25">
      <c r="C12565" s="189"/>
      <c r="D12565" s="189"/>
      <c r="E12565" s="189"/>
      <c r="F12565" s="189"/>
    </row>
    <row r="12566" spans="3:6" s="66" customFormat="1" x14ac:dyDescent="0.25">
      <c r="C12566" s="189"/>
      <c r="D12566" s="189"/>
      <c r="E12566" s="189"/>
      <c r="F12566" s="189"/>
    </row>
    <row r="12567" spans="3:6" s="66" customFormat="1" x14ac:dyDescent="0.25">
      <c r="C12567" s="189"/>
      <c r="D12567" s="189"/>
      <c r="E12567" s="189"/>
      <c r="F12567" s="189"/>
    </row>
    <row r="12568" spans="3:6" s="66" customFormat="1" x14ac:dyDescent="0.25">
      <c r="C12568" s="189"/>
      <c r="D12568" s="189"/>
      <c r="E12568" s="189"/>
      <c r="F12568" s="189"/>
    </row>
    <row r="12569" spans="3:6" s="66" customFormat="1" x14ac:dyDescent="0.25">
      <c r="C12569" s="189"/>
      <c r="D12569" s="189"/>
      <c r="E12569" s="189"/>
      <c r="F12569" s="189"/>
    </row>
    <row r="12570" spans="3:6" s="66" customFormat="1" x14ac:dyDescent="0.25">
      <c r="C12570" s="189"/>
      <c r="D12570" s="189"/>
      <c r="E12570" s="189"/>
      <c r="F12570" s="189"/>
    </row>
    <row r="12571" spans="3:6" s="66" customFormat="1" x14ac:dyDescent="0.25">
      <c r="C12571" s="189"/>
      <c r="D12571" s="189"/>
      <c r="E12571" s="189"/>
      <c r="F12571" s="189"/>
    </row>
    <row r="12572" spans="3:6" s="66" customFormat="1" x14ac:dyDescent="0.25">
      <c r="C12572" s="189"/>
      <c r="D12572" s="189"/>
      <c r="E12572" s="189"/>
      <c r="F12572" s="189"/>
    </row>
    <row r="12573" spans="3:6" s="66" customFormat="1" x14ac:dyDescent="0.25">
      <c r="C12573" s="189"/>
      <c r="D12573" s="189"/>
      <c r="E12573" s="189"/>
      <c r="F12573" s="189"/>
    </row>
    <row r="12574" spans="3:6" s="66" customFormat="1" x14ac:dyDescent="0.25">
      <c r="C12574" s="189"/>
      <c r="D12574" s="189"/>
      <c r="E12574" s="189"/>
      <c r="F12574" s="189"/>
    </row>
    <row r="12575" spans="3:6" s="66" customFormat="1" x14ac:dyDescent="0.25">
      <c r="C12575" s="189"/>
      <c r="D12575" s="189"/>
      <c r="E12575" s="189"/>
      <c r="F12575" s="189"/>
    </row>
    <row r="12576" spans="3:6" s="66" customFormat="1" x14ac:dyDescent="0.25">
      <c r="C12576" s="189"/>
      <c r="D12576" s="189"/>
      <c r="E12576" s="189"/>
      <c r="F12576" s="189"/>
    </row>
    <row r="12577" spans="3:6" s="66" customFormat="1" x14ac:dyDescent="0.25">
      <c r="C12577" s="189"/>
      <c r="D12577" s="189"/>
      <c r="E12577" s="189"/>
      <c r="F12577" s="189"/>
    </row>
    <row r="12578" spans="3:6" s="66" customFormat="1" x14ac:dyDescent="0.25">
      <c r="C12578" s="189"/>
      <c r="D12578" s="189"/>
      <c r="E12578" s="189"/>
      <c r="F12578" s="189"/>
    </row>
    <row r="12579" spans="3:6" s="66" customFormat="1" x14ac:dyDescent="0.25">
      <c r="C12579" s="189"/>
      <c r="D12579" s="189"/>
      <c r="E12579" s="189"/>
      <c r="F12579" s="189"/>
    </row>
    <row r="12580" spans="3:6" s="66" customFormat="1" x14ac:dyDescent="0.25">
      <c r="C12580" s="189"/>
      <c r="D12580" s="189"/>
      <c r="E12580" s="189"/>
      <c r="F12580" s="189"/>
    </row>
    <row r="12581" spans="3:6" s="66" customFormat="1" x14ac:dyDescent="0.25">
      <c r="C12581" s="189"/>
      <c r="D12581" s="189"/>
      <c r="E12581" s="189"/>
      <c r="F12581" s="189"/>
    </row>
    <row r="12582" spans="3:6" s="66" customFormat="1" x14ac:dyDescent="0.25">
      <c r="C12582" s="189"/>
      <c r="D12582" s="189"/>
      <c r="E12582" s="189"/>
      <c r="F12582" s="189"/>
    </row>
    <row r="12583" spans="3:6" s="66" customFormat="1" x14ac:dyDescent="0.25">
      <c r="C12583" s="189"/>
      <c r="D12583" s="189"/>
      <c r="E12583" s="189"/>
      <c r="F12583" s="189"/>
    </row>
    <row r="12584" spans="3:6" s="66" customFormat="1" x14ac:dyDescent="0.25">
      <c r="C12584" s="189"/>
      <c r="D12584" s="189"/>
      <c r="E12584" s="189"/>
      <c r="F12584" s="189"/>
    </row>
    <row r="12585" spans="3:6" s="66" customFormat="1" x14ac:dyDescent="0.25">
      <c r="C12585" s="189"/>
      <c r="D12585" s="189"/>
      <c r="E12585" s="189"/>
      <c r="F12585" s="189"/>
    </row>
    <row r="12586" spans="3:6" s="66" customFormat="1" x14ac:dyDescent="0.25">
      <c r="C12586" s="189"/>
      <c r="D12586" s="189"/>
      <c r="E12586" s="189"/>
      <c r="F12586" s="189"/>
    </row>
    <row r="12587" spans="3:6" s="66" customFormat="1" x14ac:dyDescent="0.25">
      <c r="C12587" s="189"/>
      <c r="D12587" s="189"/>
      <c r="E12587" s="189"/>
      <c r="F12587" s="189"/>
    </row>
    <row r="12588" spans="3:6" s="66" customFormat="1" x14ac:dyDescent="0.25">
      <c r="C12588" s="189"/>
      <c r="D12588" s="189"/>
      <c r="E12588" s="189"/>
      <c r="F12588" s="189"/>
    </row>
    <row r="12589" spans="3:6" s="66" customFormat="1" x14ac:dyDescent="0.25">
      <c r="C12589" s="189"/>
      <c r="D12589" s="189"/>
      <c r="E12589" s="189"/>
      <c r="F12589" s="189"/>
    </row>
    <row r="12590" spans="3:6" s="66" customFormat="1" x14ac:dyDescent="0.25">
      <c r="C12590" s="189"/>
      <c r="D12590" s="189"/>
      <c r="E12590" s="189"/>
      <c r="F12590" s="189"/>
    </row>
    <row r="12591" spans="3:6" s="66" customFormat="1" x14ac:dyDescent="0.25">
      <c r="C12591" s="189"/>
      <c r="D12591" s="189"/>
      <c r="E12591" s="189"/>
      <c r="F12591" s="189"/>
    </row>
    <row r="12592" spans="3:6" s="66" customFormat="1" x14ac:dyDescent="0.25">
      <c r="C12592" s="189"/>
      <c r="D12592" s="189"/>
      <c r="E12592" s="189"/>
      <c r="F12592" s="189"/>
    </row>
    <row r="12593" spans="3:6" s="66" customFormat="1" x14ac:dyDescent="0.25">
      <c r="C12593" s="189"/>
      <c r="D12593" s="189"/>
      <c r="E12593" s="189"/>
      <c r="F12593" s="189"/>
    </row>
    <row r="12594" spans="3:6" s="66" customFormat="1" x14ac:dyDescent="0.25">
      <c r="C12594" s="189"/>
      <c r="D12594" s="189"/>
      <c r="E12594" s="189"/>
      <c r="F12594" s="189"/>
    </row>
    <row r="12595" spans="3:6" s="66" customFormat="1" x14ac:dyDescent="0.25">
      <c r="C12595" s="189"/>
      <c r="D12595" s="189"/>
      <c r="E12595" s="189"/>
      <c r="F12595" s="189"/>
    </row>
    <row r="12596" spans="3:6" s="66" customFormat="1" x14ac:dyDescent="0.25">
      <c r="C12596" s="189"/>
      <c r="D12596" s="189"/>
      <c r="E12596" s="189"/>
      <c r="F12596" s="189"/>
    </row>
    <row r="12597" spans="3:6" s="66" customFormat="1" x14ac:dyDescent="0.25">
      <c r="C12597" s="189"/>
      <c r="D12597" s="189"/>
      <c r="E12597" s="189"/>
      <c r="F12597" s="189"/>
    </row>
    <row r="12598" spans="3:6" s="66" customFormat="1" x14ac:dyDescent="0.25">
      <c r="C12598" s="189"/>
      <c r="D12598" s="189"/>
      <c r="E12598" s="189"/>
      <c r="F12598" s="189"/>
    </row>
    <row r="12599" spans="3:6" s="66" customFormat="1" x14ac:dyDescent="0.25">
      <c r="C12599" s="189"/>
      <c r="D12599" s="189"/>
      <c r="E12599" s="189"/>
      <c r="F12599" s="189"/>
    </row>
    <row r="12600" spans="3:6" s="66" customFormat="1" x14ac:dyDescent="0.25">
      <c r="C12600" s="189"/>
      <c r="D12600" s="189"/>
      <c r="E12600" s="189"/>
      <c r="F12600" s="189"/>
    </row>
    <row r="12601" spans="3:6" s="66" customFormat="1" x14ac:dyDescent="0.25">
      <c r="C12601" s="189"/>
      <c r="D12601" s="189"/>
      <c r="E12601" s="189"/>
      <c r="F12601" s="189"/>
    </row>
    <row r="12602" spans="3:6" s="66" customFormat="1" x14ac:dyDescent="0.25">
      <c r="C12602" s="189"/>
      <c r="D12602" s="189"/>
      <c r="E12602" s="189"/>
      <c r="F12602" s="189"/>
    </row>
    <row r="12603" spans="3:6" s="66" customFormat="1" x14ac:dyDescent="0.25">
      <c r="C12603" s="189"/>
      <c r="D12603" s="189"/>
      <c r="E12603" s="189"/>
      <c r="F12603" s="189"/>
    </row>
    <row r="12604" spans="3:6" s="66" customFormat="1" x14ac:dyDescent="0.25">
      <c r="C12604" s="189"/>
      <c r="D12604" s="189"/>
      <c r="E12604" s="189"/>
      <c r="F12604" s="189"/>
    </row>
    <row r="12605" spans="3:6" s="66" customFormat="1" x14ac:dyDescent="0.25">
      <c r="C12605" s="189"/>
      <c r="D12605" s="189"/>
      <c r="E12605" s="189"/>
      <c r="F12605" s="189"/>
    </row>
    <row r="12606" spans="3:6" s="66" customFormat="1" x14ac:dyDescent="0.25">
      <c r="C12606" s="189"/>
      <c r="D12606" s="189"/>
      <c r="E12606" s="189"/>
      <c r="F12606" s="189"/>
    </row>
    <row r="12607" spans="3:6" s="66" customFormat="1" x14ac:dyDescent="0.25">
      <c r="C12607" s="189"/>
      <c r="D12607" s="189"/>
      <c r="E12607" s="189"/>
      <c r="F12607" s="189"/>
    </row>
    <row r="12608" spans="3:6" s="66" customFormat="1" x14ac:dyDescent="0.25">
      <c r="C12608" s="189"/>
      <c r="D12608" s="189"/>
      <c r="E12608" s="189"/>
      <c r="F12608" s="189"/>
    </row>
    <row r="12609" spans="3:6" s="66" customFormat="1" x14ac:dyDescent="0.25">
      <c r="C12609" s="189"/>
      <c r="D12609" s="189"/>
      <c r="E12609" s="189"/>
      <c r="F12609" s="189"/>
    </row>
    <row r="12610" spans="3:6" s="66" customFormat="1" x14ac:dyDescent="0.25">
      <c r="C12610" s="189"/>
      <c r="D12610" s="189"/>
      <c r="E12610" s="189"/>
      <c r="F12610" s="189"/>
    </row>
    <row r="12611" spans="3:6" s="66" customFormat="1" x14ac:dyDescent="0.25">
      <c r="C12611" s="189"/>
      <c r="D12611" s="189"/>
      <c r="E12611" s="189"/>
      <c r="F12611" s="189"/>
    </row>
    <row r="12612" spans="3:6" s="66" customFormat="1" x14ac:dyDescent="0.25">
      <c r="C12612" s="189"/>
      <c r="D12612" s="189"/>
      <c r="E12612" s="189"/>
      <c r="F12612" s="189"/>
    </row>
    <row r="12613" spans="3:6" s="66" customFormat="1" x14ac:dyDescent="0.25">
      <c r="C12613" s="189"/>
      <c r="D12613" s="189"/>
      <c r="E12613" s="189"/>
      <c r="F12613" s="189"/>
    </row>
    <row r="12614" spans="3:6" s="66" customFormat="1" x14ac:dyDescent="0.25">
      <c r="C12614" s="189"/>
      <c r="D12614" s="189"/>
      <c r="E12614" s="189"/>
      <c r="F12614" s="189"/>
    </row>
    <row r="12615" spans="3:6" s="66" customFormat="1" x14ac:dyDescent="0.25">
      <c r="C12615" s="189"/>
      <c r="D12615" s="189"/>
      <c r="E12615" s="189"/>
      <c r="F12615" s="189"/>
    </row>
    <row r="12616" spans="3:6" s="66" customFormat="1" x14ac:dyDescent="0.25">
      <c r="C12616" s="189"/>
      <c r="D12616" s="189"/>
      <c r="E12616" s="189"/>
      <c r="F12616" s="189"/>
    </row>
    <row r="12617" spans="3:6" s="66" customFormat="1" x14ac:dyDescent="0.25">
      <c r="C12617" s="189"/>
      <c r="D12617" s="189"/>
      <c r="E12617" s="189"/>
      <c r="F12617" s="189"/>
    </row>
    <row r="12618" spans="3:6" s="66" customFormat="1" x14ac:dyDescent="0.25">
      <c r="C12618" s="189"/>
      <c r="D12618" s="189"/>
      <c r="E12618" s="189"/>
      <c r="F12618" s="189"/>
    </row>
    <row r="12619" spans="3:6" s="66" customFormat="1" x14ac:dyDescent="0.25">
      <c r="C12619" s="189"/>
      <c r="D12619" s="189"/>
      <c r="E12619" s="189"/>
      <c r="F12619" s="189"/>
    </row>
    <row r="12620" spans="3:6" s="66" customFormat="1" x14ac:dyDescent="0.25">
      <c r="C12620" s="189"/>
      <c r="D12620" s="189"/>
      <c r="E12620" s="189"/>
      <c r="F12620" s="189"/>
    </row>
    <row r="12621" spans="3:6" s="66" customFormat="1" x14ac:dyDescent="0.25">
      <c r="C12621" s="189"/>
      <c r="D12621" s="189"/>
      <c r="E12621" s="189"/>
      <c r="F12621" s="189"/>
    </row>
    <row r="12622" spans="3:6" s="66" customFormat="1" x14ac:dyDescent="0.25">
      <c r="C12622" s="189"/>
      <c r="D12622" s="189"/>
      <c r="E12622" s="189"/>
      <c r="F12622" s="189"/>
    </row>
    <row r="12623" spans="3:6" s="66" customFormat="1" x14ac:dyDescent="0.25">
      <c r="C12623" s="189"/>
      <c r="D12623" s="189"/>
      <c r="E12623" s="189"/>
      <c r="F12623" s="189"/>
    </row>
    <row r="12624" spans="3:6" s="66" customFormat="1" x14ac:dyDescent="0.25">
      <c r="C12624" s="189"/>
      <c r="D12624" s="189"/>
      <c r="E12624" s="189"/>
      <c r="F12624" s="189"/>
    </row>
    <row r="12625" spans="3:6" s="66" customFormat="1" x14ac:dyDescent="0.25">
      <c r="C12625" s="189"/>
      <c r="D12625" s="189"/>
      <c r="E12625" s="189"/>
      <c r="F12625" s="189"/>
    </row>
    <row r="12626" spans="3:6" s="66" customFormat="1" x14ac:dyDescent="0.25">
      <c r="C12626" s="189"/>
      <c r="D12626" s="189"/>
      <c r="E12626" s="189"/>
      <c r="F12626" s="189"/>
    </row>
    <row r="12627" spans="3:6" s="66" customFormat="1" x14ac:dyDescent="0.25">
      <c r="C12627" s="189"/>
      <c r="D12627" s="189"/>
      <c r="E12627" s="189"/>
      <c r="F12627" s="189"/>
    </row>
    <row r="12628" spans="3:6" s="66" customFormat="1" x14ac:dyDescent="0.25">
      <c r="C12628" s="189"/>
      <c r="D12628" s="189"/>
      <c r="E12628" s="189"/>
      <c r="F12628" s="189"/>
    </row>
    <row r="12629" spans="3:6" s="66" customFormat="1" x14ac:dyDescent="0.25">
      <c r="C12629" s="189"/>
      <c r="D12629" s="189"/>
      <c r="E12629" s="189"/>
      <c r="F12629" s="189"/>
    </row>
    <row r="12630" spans="3:6" s="66" customFormat="1" x14ac:dyDescent="0.25">
      <c r="C12630" s="189"/>
      <c r="D12630" s="189"/>
      <c r="E12630" s="189"/>
      <c r="F12630" s="189"/>
    </row>
    <row r="12631" spans="3:6" s="66" customFormat="1" x14ac:dyDescent="0.25">
      <c r="C12631" s="189"/>
      <c r="D12631" s="189"/>
      <c r="E12631" s="189"/>
      <c r="F12631" s="189"/>
    </row>
    <row r="12632" spans="3:6" s="66" customFormat="1" x14ac:dyDescent="0.25">
      <c r="C12632" s="189"/>
      <c r="D12632" s="189"/>
      <c r="E12632" s="189"/>
      <c r="F12632" s="189"/>
    </row>
    <row r="12633" spans="3:6" s="66" customFormat="1" x14ac:dyDescent="0.25">
      <c r="C12633" s="189"/>
      <c r="D12633" s="189"/>
      <c r="E12633" s="189"/>
      <c r="F12633" s="189"/>
    </row>
    <row r="12634" spans="3:6" s="66" customFormat="1" x14ac:dyDescent="0.25">
      <c r="C12634" s="189"/>
      <c r="D12634" s="189"/>
      <c r="E12634" s="189"/>
      <c r="F12634" s="189"/>
    </row>
    <row r="12635" spans="3:6" s="66" customFormat="1" x14ac:dyDescent="0.25">
      <c r="C12635" s="189"/>
      <c r="D12635" s="189"/>
      <c r="E12635" s="189"/>
      <c r="F12635" s="189"/>
    </row>
    <row r="12636" spans="3:6" s="66" customFormat="1" x14ac:dyDescent="0.25">
      <c r="C12636" s="189"/>
      <c r="D12636" s="189"/>
      <c r="E12636" s="189"/>
      <c r="F12636" s="189"/>
    </row>
    <row r="12637" spans="3:6" s="66" customFormat="1" x14ac:dyDescent="0.25">
      <c r="C12637" s="189"/>
      <c r="D12637" s="189"/>
      <c r="E12637" s="189"/>
      <c r="F12637" s="189"/>
    </row>
    <row r="12638" spans="3:6" s="66" customFormat="1" x14ac:dyDescent="0.25">
      <c r="C12638" s="189"/>
      <c r="D12638" s="189"/>
      <c r="E12638" s="189"/>
      <c r="F12638" s="189"/>
    </row>
    <row r="12639" spans="3:6" s="66" customFormat="1" x14ac:dyDescent="0.25">
      <c r="C12639" s="189"/>
      <c r="D12639" s="189"/>
      <c r="E12639" s="189"/>
      <c r="F12639" s="189"/>
    </row>
    <row r="12640" spans="3:6" s="66" customFormat="1" x14ac:dyDescent="0.25">
      <c r="C12640" s="189"/>
      <c r="D12640" s="189"/>
      <c r="E12640" s="189"/>
      <c r="F12640" s="189"/>
    </row>
    <row r="12641" spans="3:6" s="66" customFormat="1" x14ac:dyDescent="0.25">
      <c r="C12641" s="189"/>
      <c r="D12641" s="189"/>
      <c r="E12641" s="189"/>
      <c r="F12641" s="189"/>
    </row>
    <row r="12642" spans="3:6" s="66" customFormat="1" x14ac:dyDescent="0.25">
      <c r="C12642" s="189"/>
      <c r="D12642" s="189"/>
      <c r="E12642" s="189"/>
      <c r="F12642" s="189"/>
    </row>
    <row r="12643" spans="3:6" s="66" customFormat="1" x14ac:dyDescent="0.25">
      <c r="C12643" s="189"/>
      <c r="D12643" s="189"/>
      <c r="E12643" s="189"/>
      <c r="F12643" s="189"/>
    </row>
    <row r="12644" spans="3:6" s="66" customFormat="1" x14ac:dyDescent="0.25">
      <c r="C12644" s="189"/>
      <c r="D12644" s="189"/>
      <c r="E12644" s="189"/>
      <c r="F12644" s="189"/>
    </row>
    <row r="12645" spans="3:6" s="66" customFormat="1" x14ac:dyDescent="0.25">
      <c r="C12645" s="189"/>
      <c r="D12645" s="189"/>
      <c r="E12645" s="189"/>
      <c r="F12645" s="189"/>
    </row>
    <row r="12646" spans="3:6" s="66" customFormat="1" x14ac:dyDescent="0.25">
      <c r="C12646" s="189"/>
      <c r="D12646" s="189"/>
      <c r="E12646" s="189"/>
      <c r="F12646" s="189"/>
    </row>
    <row r="12647" spans="3:6" s="66" customFormat="1" x14ac:dyDescent="0.25">
      <c r="C12647" s="189"/>
      <c r="D12647" s="189"/>
      <c r="E12647" s="189"/>
      <c r="F12647" s="189"/>
    </row>
    <row r="12648" spans="3:6" s="66" customFormat="1" x14ac:dyDescent="0.25">
      <c r="C12648" s="189"/>
      <c r="D12648" s="189"/>
      <c r="E12648" s="189"/>
      <c r="F12648" s="189"/>
    </row>
    <row r="12649" spans="3:6" s="66" customFormat="1" x14ac:dyDescent="0.25">
      <c r="C12649" s="189"/>
      <c r="D12649" s="189"/>
      <c r="E12649" s="189"/>
      <c r="F12649" s="189"/>
    </row>
    <row r="12650" spans="3:6" s="66" customFormat="1" x14ac:dyDescent="0.25">
      <c r="C12650" s="189"/>
      <c r="D12650" s="189"/>
      <c r="E12650" s="189"/>
      <c r="F12650" s="189"/>
    </row>
    <row r="12651" spans="3:6" s="66" customFormat="1" x14ac:dyDescent="0.25">
      <c r="C12651" s="189"/>
      <c r="D12651" s="189"/>
      <c r="E12651" s="189"/>
      <c r="F12651" s="189"/>
    </row>
    <row r="12652" spans="3:6" s="66" customFormat="1" x14ac:dyDescent="0.25">
      <c r="C12652" s="189"/>
      <c r="D12652" s="189"/>
      <c r="E12652" s="189"/>
      <c r="F12652" s="189"/>
    </row>
    <row r="12653" spans="3:6" s="66" customFormat="1" x14ac:dyDescent="0.25">
      <c r="C12653" s="189"/>
      <c r="D12653" s="189"/>
      <c r="E12653" s="189"/>
      <c r="F12653" s="189"/>
    </row>
    <row r="12654" spans="3:6" s="66" customFormat="1" x14ac:dyDescent="0.25">
      <c r="C12654" s="189"/>
      <c r="D12654" s="189"/>
      <c r="E12654" s="189"/>
      <c r="F12654" s="189"/>
    </row>
    <row r="12655" spans="3:6" s="66" customFormat="1" x14ac:dyDescent="0.25">
      <c r="C12655" s="189"/>
      <c r="D12655" s="189"/>
      <c r="E12655" s="189"/>
      <c r="F12655" s="189"/>
    </row>
    <row r="12656" spans="3:6" s="66" customFormat="1" x14ac:dyDescent="0.25">
      <c r="C12656" s="189"/>
      <c r="D12656" s="189"/>
      <c r="E12656" s="189"/>
      <c r="F12656" s="189"/>
    </row>
    <row r="12657" spans="3:6" s="66" customFormat="1" x14ac:dyDescent="0.25">
      <c r="C12657" s="189"/>
      <c r="D12657" s="189"/>
      <c r="E12657" s="189"/>
      <c r="F12657" s="189"/>
    </row>
    <row r="12658" spans="3:6" s="66" customFormat="1" x14ac:dyDescent="0.25">
      <c r="C12658" s="189"/>
      <c r="D12658" s="189"/>
      <c r="E12658" s="189"/>
      <c r="F12658" s="189"/>
    </row>
    <row r="12659" spans="3:6" s="66" customFormat="1" x14ac:dyDescent="0.25">
      <c r="C12659" s="189"/>
      <c r="D12659" s="189"/>
      <c r="E12659" s="189"/>
      <c r="F12659" s="189"/>
    </row>
    <row r="12660" spans="3:6" s="66" customFormat="1" x14ac:dyDescent="0.25">
      <c r="C12660" s="189"/>
      <c r="D12660" s="189"/>
      <c r="E12660" s="189"/>
      <c r="F12660" s="189"/>
    </row>
    <row r="12661" spans="3:6" s="66" customFormat="1" x14ac:dyDescent="0.25">
      <c r="C12661" s="189"/>
      <c r="D12661" s="189"/>
      <c r="E12661" s="189"/>
      <c r="F12661" s="189"/>
    </row>
    <row r="12662" spans="3:6" s="66" customFormat="1" x14ac:dyDescent="0.25">
      <c r="C12662" s="189"/>
      <c r="D12662" s="189"/>
      <c r="E12662" s="189"/>
      <c r="F12662" s="189"/>
    </row>
    <row r="12663" spans="3:6" s="66" customFormat="1" x14ac:dyDescent="0.25">
      <c r="C12663" s="189"/>
      <c r="D12663" s="189"/>
      <c r="E12663" s="189"/>
      <c r="F12663" s="189"/>
    </row>
    <row r="12664" spans="3:6" s="66" customFormat="1" x14ac:dyDescent="0.25">
      <c r="C12664" s="189"/>
      <c r="D12664" s="189"/>
      <c r="E12664" s="189"/>
      <c r="F12664" s="189"/>
    </row>
    <row r="12665" spans="3:6" s="66" customFormat="1" x14ac:dyDescent="0.25">
      <c r="C12665" s="189"/>
      <c r="D12665" s="189"/>
      <c r="E12665" s="189"/>
      <c r="F12665" s="189"/>
    </row>
    <row r="12666" spans="3:6" s="66" customFormat="1" x14ac:dyDescent="0.25">
      <c r="C12666" s="189"/>
      <c r="D12666" s="189"/>
      <c r="E12666" s="189"/>
      <c r="F12666" s="189"/>
    </row>
    <row r="12667" spans="3:6" s="66" customFormat="1" x14ac:dyDescent="0.25">
      <c r="C12667" s="189"/>
      <c r="D12667" s="189"/>
      <c r="E12667" s="189"/>
      <c r="F12667" s="189"/>
    </row>
    <row r="12668" spans="3:6" s="66" customFormat="1" x14ac:dyDescent="0.25">
      <c r="C12668" s="189"/>
      <c r="D12668" s="189"/>
      <c r="E12668" s="189"/>
      <c r="F12668" s="189"/>
    </row>
    <row r="12669" spans="3:6" s="66" customFormat="1" x14ac:dyDescent="0.25">
      <c r="C12669" s="189"/>
      <c r="D12669" s="189"/>
      <c r="E12669" s="189"/>
      <c r="F12669" s="189"/>
    </row>
    <row r="12670" spans="3:6" s="66" customFormat="1" x14ac:dyDescent="0.25">
      <c r="C12670" s="189"/>
      <c r="D12670" s="189"/>
      <c r="E12670" s="189"/>
      <c r="F12670" s="189"/>
    </row>
    <row r="12671" spans="3:6" s="66" customFormat="1" x14ac:dyDescent="0.25">
      <c r="C12671" s="189"/>
      <c r="D12671" s="189"/>
      <c r="E12671" s="189"/>
      <c r="F12671" s="189"/>
    </row>
    <row r="12672" spans="3:6" s="66" customFormat="1" x14ac:dyDescent="0.25">
      <c r="C12672" s="189"/>
      <c r="D12672" s="189"/>
      <c r="E12672" s="189"/>
      <c r="F12672" s="189"/>
    </row>
    <row r="12673" spans="3:6" s="66" customFormat="1" x14ac:dyDescent="0.25">
      <c r="C12673" s="189"/>
      <c r="D12673" s="189"/>
      <c r="E12673" s="189"/>
      <c r="F12673" s="189"/>
    </row>
    <row r="12674" spans="3:6" s="66" customFormat="1" x14ac:dyDescent="0.25">
      <c r="C12674" s="189"/>
      <c r="D12674" s="189"/>
      <c r="E12674" s="189"/>
      <c r="F12674" s="189"/>
    </row>
    <row r="12675" spans="3:6" s="66" customFormat="1" x14ac:dyDescent="0.25">
      <c r="C12675" s="189"/>
      <c r="D12675" s="189"/>
      <c r="E12675" s="189"/>
      <c r="F12675" s="189"/>
    </row>
    <row r="12676" spans="3:6" s="66" customFormat="1" x14ac:dyDescent="0.25">
      <c r="C12676" s="189"/>
      <c r="D12676" s="189"/>
      <c r="E12676" s="189"/>
      <c r="F12676" s="189"/>
    </row>
    <row r="12677" spans="3:6" s="66" customFormat="1" x14ac:dyDescent="0.25">
      <c r="C12677" s="189"/>
      <c r="D12677" s="189"/>
      <c r="E12677" s="189"/>
      <c r="F12677" s="189"/>
    </row>
    <row r="12678" spans="3:6" s="66" customFormat="1" x14ac:dyDescent="0.25">
      <c r="C12678" s="189"/>
      <c r="D12678" s="189"/>
      <c r="E12678" s="189"/>
      <c r="F12678" s="189"/>
    </row>
    <row r="12679" spans="3:6" s="66" customFormat="1" x14ac:dyDescent="0.25">
      <c r="C12679" s="189"/>
      <c r="D12679" s="189"/>
      <c r="E12679" s="189"/>
      <c r="F12679" s="189"/>
    </row>
    <row r="12680" spans="3:6" s="66" customFormat="1" x14ac:dyDescent="0.25">
      <c r="C12680" s="189"/>
      <c r="D12680" s="189"/>
      <c r="E12680" s="189"/>
      <c r="F12680" s="189"/>
    </row>
    <row r="12681" spans="3:6" s="66" customFormat="1" x14ac:dyDescent="0.25">
      <c r="C12681" s="189"/>
      <c r="D12681" s="189"/>
      <c r="E12681" s="189"/>
      <c r="F12681" s="189"/>
    </row>
    <row r="12682" spans="3:6" s="66" customFormat="1" x14ac:dyDescent="0.25">
      <c r="C12682" s="189"/>
      <c r="D12682" s="189"/>
      <c r="E12682" s="189"/>
      <c r="F12682" s="189"/>
    </row>
    <row r="12683" spans="3:6" s="66" customFormat="1" x14ac:dyDescent="0.25">
      <c r="C12683" s="189"/>
      <c r="D12683" s="189"/>
      <c r="E12683" s="189"/>
      <c r="F12683" s="189"/>
    </row>
    <row r="12684" spans="3:6" s="66" customFormat="1" x14ac:dyDescent="0.25">
      <c r="C12684" s="189"/>
      <c r="D12684" s="189"/>
      <c r="E12684" s="189"/>
      <c r="F12684" s="189"/>
    </row>
    <row r="12685" spans="3:6" s="66" customFormat="1" x14ac:dyDescent="0.25">
      <c r="C12685" s="189"/>
      <c r="D12685" s="189"/>
      <c r="E12685" s="189"/>
      <c r="F12685" s="189"/>
    </row>
    <row r="12686" spans="3:6" s="66" customFormat="1" x14ac:dyDescent="0.25">
      <c r="C12686" s="189"/>
      <c r="D12686" s="189"/>
      <c r="E12686" s="189"/>
      <c r="F12686" s="189"/>
    </row>
    <row r="12687" spans="3:6" s="66" customFormat="1" x14ac:dyDescent="0.25">
      <c r="C12687" s="189"/>
      <c r="D12687" s="189"/>
      <c r="E12687" s="189"/>
      <c r="F12687" s="189"/>
    </row>
    <row r="12688" spans="3:6" s="66" customFormat="1" x14ac:dyDescent="0.25">
      <c r="C12688" s="189"/>
      <c r="D12688" s="189"/>
      <c r="E12688" s="189"/>
      <c r="F12688" s="189"/>
    </row>
    <row r="12689" spans="3:6" s="66" customFormat="1" x14ac:dyDescent="0.25">
      <c r="C12689" s="189"/>
      <c r="D12689" s="189"/>
      <c r="E12689" s="189"/>
      <c r="F12689" s="189"/>
    </row>
    <row r="12690" spans="3:6" s="66" customFormat="1" x14ac:dyDescent="0.25">
      <c r="C12690" s="189"/>
      <c r="D12690" s="189"/>
      <c r="E12690" s="189"/>
      <c r="F12690" s="189"/>
    </row>
    <row r="12691" spans="3:6" s="66" customFormat="1" x14ac:dyDescent="0.25">
      <c r="C12691" s="189"/>
      <c r="D12691" s="189"/>
      <c r="E12691" s="189"/>
      <c r="F12691" s="189"/>
    </row>
    <row r="12692" spans="3:6" s="66" customFormat="1" x14ac:dyDescent="0.25">
      <c r="C12692" s="189"/>
      <c r="D12692" s="189"/>
      <c r="E12692" s="189"/>
      <c r="F12692" s="189"/>
    </row>
    <row r="12693" spans="3:6" s="66" customFormat="1" x14ac:dyDescent="0.25">
      <c r="C12693" s="189"/>
      <c r="D12693" s="189"/>
      <c r="E12693" s="189"/>
      <c r="F12693" s="189"/>
    </row>
    <row r="12694" spans="3:6" s="66" customFormat="1" x14ac:dyDescent="0.25">
      <c r="C12694" s="189"/>
      <c r="D12694" s="189"/>
      <c r="E12694" s="189"/>
      <c r="F12694" s="189"/>
    </row>
    <row r="12695" spans="3:6" s="66" customFormat="1" x14ac:dyDescent="0.25">
      <c r="C12695" s="189"/>
      <c r="D12695" s="189"/>
      <c r="E12695" s="189"/>
      <c r="F12695" s="189"/>
    </row>
    <row r="12696" spans="3:6" s="66" customFormat="1" x14ac:dyDescent="0.25">
      <c r="C12696" s="189"/>
      <c r="D12696" s="189"/>
      <c r="E12696" s="189"/>
      <c r="F12696" s="189"/>
    </row>
    <row r="12697" spans="3:6" s="66" customFormat="1" x14ac:dyDescent="0.25">
      <c r="C12697" s="189"/>
      <c r="D12697" s="189"/>
      <c r="E12697" s="189"/>
      <c r="F12697" s="189"/>
    </row>
    <row r="12698" spans="3:6" s="66" customFormat="1" x14ac:dyDescent="0.25">
      <c r="C12698" s="189"/>
      <c r="D12698" s="189"/>
      <c r="E12698" s="189"/>
      <c r="F12698" s="189"/>
    </row>
    <row r="12699" spans="3:6" s="66" customFormat="1" x14ac:dyDescent="0.25">
      <c r="C12699" s="189"/>
      <c r="D12699" s="189"/>
      <c r="E12699" s="189"/>
      <c r="F12699" s="189"/>
    </row>
    <row r="12700" spans="3:6" s="66" customFormat="1" x14ac:dyDescent="0.25">
      <c r="C12700" s="189"/>
      <c r="D12700" s="189"/>
      <c r="E12700" s="189"/>
      <c r="F12700" s="189"/>
    </row>
    <row r="12701" spans="3:6" s="66" customFormat="1" x14ac:dyDescent="0.25">
      <c r="C12701" s="189"/>
      <c r="D12701" s="189"/>
      <c r="E12701" s="189"/>
      <c r="F12701" s="189"/>
    </row>
    <row r="12702" spans="3:6" s="66" customFormat="1" x14ac:dyDescent="0.25">
      <c r="C12702" s="189"/>
      <c r="D12702" s="189"/>
      <c r="E12702" s="189"/>
      <c r="F12702" s="189"/>
    </row>
    <row r="12703" spans="3:6" s="66" customFormat="1" x14ac:dyDescent="0.25">
      <c r="C12703" s="189"/>
      <c r="D12703" s="189"/>
      <c r="E12703" s="189"/>
      <c r="F12703" s="189"/>
    </row>
    <row r="12704" spans="3:6" s="66" customFormat="1" x14ac:dyDescent="0.25">
      <c r="C12704" s="189"/>
      <c r="D12704" s="189"/>
      <c r="E12704" s="189"/>
      <c r="F12704" s="189"/>
    </row>
    <row r="12705" spans="3:6" s="66" customFormat="1" x14ac:dyDescent="0.25">
      <c r="C12705" s="189"/>
      <c r="D12705" s="189"/>
      <c r="E12705" s="189"/>
      <c r="F12705" s="189"/>
    </row>
    <row r="12706" spans="3:6" s="66" customFormat="1" x14ac:dyDescent="0.25">
      <c r="C12706" s="189"/>
      <c r="D12706" s="189"/>
      <c r="E12706" s="189"/>
      <c r="F12706" s="189"/>
    </row>
    <row r="12707" spans="3:6" s="66" customFormat="1" x14ac:dyDescent="0.25">
      <c r="C12707" s="189"/>
      <c r="D12707" s="189"/>
      <c r="E12707" s="189"/>
      <c r="F12707" s="189"/>
    </row>
    <row r="12708" spans="3:6" s="66" customFormat="1" x14ac:dyDescent="0.25">
      <c r="C12708" s="189"/>
      <c r="D12708" s="189"/>
      <c r="E12708" s="189"/>
      <c r="F12708" s="189"/>
    </row>
    <row r="12709" spans="3:6" s="66" customFormat="1" x14ac:dyDescent="0.25">
      <c r="C12709" s="189"/>
      <c r="D12709" s="189"/>
      <c r="E12709" s="189"/>
      <c r="F12709" s="189"/>
    </row>
    <row r="12710" spans="3:6" s="66" customFormat="1" x14ac:dyDescent="0.25">
      <c r="C12710" s="189"/>
      <c r="D12710" s="189"/>
      <c r="E12710" s="189"/>
      <c r="F12710" s="189"/>
    </row>
    <row r="12711" spans="3:6" s="66" customFormat="1" x14ac:dyDescent="0.25">
      <c r="C12711" s="189"/>
      <c r="D12711" s="189"/>
      <c r="E12711" s="189"/>
      <c r="F12711" s="189"/>
    </row>
    <row r="12712" spans="3:6" s="66" customFormat="1" x14ac:dyDescent="0.25">
      <c r="C12712" s="189"/>
      <c r="D12712" s="189"/>
      <c r="E12712" s="189"/>
      <c r="F12712" s="189"/>
    </row>
    <row r="12713" spans="3:6" s="66" customFormat="1" x14ac:dyDescent="0.25">
      <c r="C12713" s="189"/>
      <c r="D12713" s="189"/>
      <c r="E12713" s="189"/>
      <c r="F12713" s="189"/>
    </row>
    <row r="12714" spans="3:6" s="66" customFormat="1" x14ac:dyDescent="0.25">
      <c r="C12714" s="189"/>
      <c r="D12714" s="189"/>
      <c r="E12714" s="189"/>
      <c r="F12714" s="189"/>
    </row>
    <row r="12715" spans="3:6" s="66" customFormat="1" x14ac:dyDescent="0.25">
      <c r="C12715" s="189"/>
      <c r="D12715" s="189"/>
      <c r="E12715" s="189"/>
      <c r="F12715" s="189"/>
    </row>
    <row r="12716" spans="3:6" s="66" customFormat="1" x14ac:dyDescent="0.25">
      <c r="C12716" s="189"/>
      <c r="D12716" s="189"/>
      <c r="E12716" s="189"/>
      <c r="F12716" s="189"/>
    </row>
    <row r="12717" spans="3:6" s="66" customFormat="1" x14ac:dyDescent="0.25">
      <c r="C12717" s="189"/>
      <c r="D12717" s="189"/>
      <c r="E12717" s="189"/>
      <c r="F12717" s="189"/>
    </row>
    <row r="12718" spans="3:6" s="66" customFormat="1" x14ac:dyDescent="0.25">
      <c r="C12718" s="189"/>
      <c r="D12718" s="189"/>
      <c r="E12718" s="189"/>
      <c r="F12718" s="189"/>
    </row>
    <row r="12719" spans="3:6" s="66" customFormat="1" x14ac:dyDescent="0.25">
      <c r="C12719" s="189"/>
      <c r="D12719" s="189"/>
      <c r="E12719" s="189"/>
      <c r="F12719" s="189"/>
    </row>
    <row r="12720" spans="3:6" s="66" customFormat="1" x14ac:dyDescent="0.25">
      <c r="C12720" s="189"/>
      <c r="D12720" s="189"/>
      <c r="E12720" s="189"/>
      <c r="F12720" s="189"/>
    </row>
    <row r="12721" spans="3:6" s="66" customFormat="1" x14ac:dyDescent="0.25">
      <c r="C12721" s="189"/>
      <c r="D12721" s="189"/>
      <c r="E12721" s="189"/>
      <c r="F12721" s="189"/>
    </row>
    <row r="12722" spans="3:6" s="66" customFormat="1" x14ac:dyDescent="0.25">
      <c r="C12722" s="189"/>
      <c r="D12722" s="189"/>
      <c r="E12722" s="189"/>
      <c r="F12722" s="189"/>
    </row>
    <row r="12723" spans="3:6" s="66" customFormat="1" x14ac:dyDescent="0.25">
      <c r="C12723" s="189"/>
      <c r="D12723" s="189"/>
      <c r="E12723" s="189"/>
      <c r="F12723" s="189"/>
    </row>
    <row r="12724" spans="3:6" s="66" customFormat="1" x14ac:dyDescent="0.25">
      <c r="C12724" s="189"/>
      <c r="D12724" s="189"/>
      <c r="E12724" s="189"/>
      <c r="F12724" s="189"/>
    </row>
    <row r="12725" spans="3:6" s="66" customFormat="1" x14ac:dyDescent="0.25">
      <c r="C12725" s="189"/>
      <c r="D12725" s="189"/>
      <c r="E12725" s="189"/>
      <c r="F12725" s="189"/>
    </row>
    <row r="12726" spans="3:6" s="66" customFormat="1" x14ac:dyDescent="0.25">
      <c r="C12726" s="189"/>
      <c r="D12726" s="189"/>
      <c r="E12726" s="189"/>
      <c r="F12726" s="189"/>
    </row>
    <row r="12727" spans="3:6" s="66" customFormat="1" x14ac:dyDescent="0.25">
      <c r="C12727" s="189"/>
      <c r="D12727" s="189"/>
      <c r="E12727" s="189"/>
      <c r="F12727" s="189"/>
    </row>
    <row r="12728" spans="3:6" s="66" customFormat="1" x14ac:dyDescent="0.25">
      <c r="C12728" s="189"/>
      <c r="D12728" s="189"/>
      <c r="E12728" s="189"/>
      <c r="F12728" s="189"/>
    </row>
    <row r="12729" spans="3:6" s="66" customFormat="1" x14ac:dyDescent="0.25">
      <c r="C12729" s="189"/>
      <c r="D12729" s="189"/>
      <c r="E12729" s="189"/>
      <c r="F12729" s="189"/>
    </row>
    <row r="12730" spans="3:6" s="66" customFormat="1" x14ac:dyDescent="0.25">
      <c r="C12730" s="189"/>
      <c r="D12730" s="189"/>
      <c r="E12730" s="189"/>
      <c r="F12730" s="189"/>
    </row>
    <row r="12731" spans="3:6" s="66" customFormat="1" x14ac:dyDescent="0.25">
      <c r="C12731" s="189"/>
      <c r="D12731" s="189"/>
      <c r="E12731" s="189"/>
      <c r="F12731" s="189"/>
    </row>
    <row r="12732" spans="3:6" s="66" customFormat="1" x14ac:dyDescent="0.25">
      <c r="C12732" s="189"/>
      <c r="D12732" s="189"/>
      <c r="E12732" s="189"/>
      <c r="F12732" s="189"/>
    </row>
    <row r="12733" spans="3:6" s="66" customFormat="1" x14ac:dyDescent="0.25">
      <c r="C12733" s="189"/>
      <c r="D12733" s="189"/>
      <c r="E12733" s="189"/>
      <c r="F12733" s="189"/>
    </row>
    <row r="12734" spans="3:6" s="66" customFormat="1" x14ac:dyDescent="0.25">
      <c r="C12734" s="189"/>
      <c r="D12734" s="189"/>
      <c r="E12734" s="189"/>
      <c r="F12734" s="189"/>
    </row>
    <row r="12735" spans="3:6" s="66" customFormat="1" x14ac:dyDescent="0.25">
      <c r="C12735" s="189"/>
      <c r="D12735" s="189"/>
      <c r="E12735" s="189"/>
      <c r="F12735" s="189"/>
    </row>
    <row r="12736" spans="3:6" s="66" customFormat="1" x14ac:dyDescent="0.25">
      <c r="C12736" s="189"/>
      <c r="D12736" s="189"/>
      <c r="E12736" s="189"/>
      <c r="F12736" s="189"/>
    </row>
    <row r="12737" spans="3:6" s="66" customFormat="1" x14ac:dyDescent="0.25">
      <c r="C12737" s="189"/>
      <c r="D12737" s="189"/>
      <c r="E12737" s="189"/>
      <c r="F12737" s="189"/>
    </row>
    <row r="12738" spans="3:6" s="66" customFormat="1" x14ac:dyDescent="0.25">
      <c r="C12738" s="189"/>
      <c r="D12738" s="189"/>
      <c r="E12738" s="189"/>
      <c r="F12738" s="189"/>
    </row>
    <row r="12739" spans="3:6" s="66" customFormat="1" x14ac:dyDescent="0.25">
      <c r="C12739" s="189"/>
      <c r="D12739" s="189"/>
      <c r="E12739" s="189"/>
      <c r="F12739" s="189"/>
    </row>
    <row r="12740" spans="3:6" s="66" customFormat="1" x14ac:dyDescent="0.25">
      <c r="C12740" s="189"/>
      <c r="D12740" s="189"/>
      <c r="E12740" s="189"/>
      <c r="F12740" s="189"/>
    </row>
    <row r="12741" spans="3:6" s="66" customFormat="1" x14ac:dyDescent="0.25">
      <c r="C12741" s="189"/>
      <c r="D12741" s="189"/>
      <c r="E12741" s="189"/>
      <c r="F12741" s="189"/>
    </row>
    <row r="12742" spans="3:6" s="66" customFormat="1" x14ac:dyDescent="0.25">
      <c r="C12742" s="189"/>
      <c r="D12742" s="189"/>
      <c r="E12742" s="189"/>
      <c r="F12742" s="189"/>
    </row>
    <row r="12743" spans="3:6" s="66" customFormat="1" x14ac:dyDescent="0.25">
      <c r="C12743" s="189"/>
      <c r="D12743" s="189"/>
      <c r="E12743" s="189"/>
      <c r="F12743" s="189"/>
    </row>
    <row r="12744" spans="3:6" s="66" customFormat="1" x14ac:dyDescent="0.25">
      <c r="C12744" s="189"/>
      <c r="D12744" s="189"/>
      <c r="E12744" s="189"/>
      <c r="F12744" s="189"/>
    </row>
    <row r="12745" spans="3:6" s="66" customFormat="1" x14ac:dyDescent="0.25">
      <c r="C12745" s="189"/>
      <c r="D12745" s="189"/>
      <c r="E12745" s="189"/>
      <c r="F12745" s="189"/>
    </row>
    <row r="12746" spans="3:6" s="66" customFormat="1" x14ac:dyDescent="0.25">
      <c r="C12746" s="189"/>
      <c r="D12746" s="189"/>
      <c r="E12746" s="189"/>
      <c r="F12746" s="189"/>
    </row>
    <row r="12747" spans="3:6" s="66" customFormat="1" x14ac:dyDescent="0.25">
      <c r="C12747" s="189"/>
      <c r="D12747" s="189"/>
      <c r="E12747" s="189"/>
      <c r="F12747" s="189"/>
    </row>
    <row r="12748" spans="3:6" s="66" customFormat="1" x14ac:dyDescent="0.25">
      <c r="C12748" s="189"/>
      <c r="D12748" s="189"/>
      <c r="E12748" s="189"/>
      <c r="F12748" s="189"/>
    </row>
    <row r="12749" spans="3:6" s="66" customFormat="1" x14ac:dyDescent="0.25">
      <c r="C12749" s="189"/>
      <c r="D12749" s="189"/>
      <c r="E12749" s="189"/>
      <c r="F12749" s="189"/>
    </row>
    <row r="12750" spans="3:6" s="66" customFormat="1" x14ac:dyDescent="0.25">
      <c r="C12750" s="189"/>
      <c r="D12750" s="189"/>
      <c r="E12750" s="189"/>
      <c r="F12750" s="189"/>
    </row>
    <row r="12751" spans="3:6" s="66" customFormat="1" x14ac:dyDescent="0.25">
      <c r="C12751" s="189"/>
      <c r="D12751" s="189"/>
      <c r="E12751" s="189"/>
      <c r="F12751" s="189"/>
    </row>
    <row r="12752" spans="3:6" s="66" customFormat="1" x14ac:dyDescent="0.25">
      <c r="C12752" s="189"/>
      <c r="D12752" s="189"/>
      <c r="E12752" s="189"/>
      <c r="F12752" s="189"/>
    </row>
    <row r="12753" spans="3:6" s="66" customFormat="1" x14ac:dyDescent="0.25">
      <c r="C12753" s="189"/>
      <c r="D12753" s="189"/>
      <c r="E12753" s="189"/>
      <c r="F12753" s="189"/>
    </row>
    <row r="12754" spans="3:6" s="66" customFormat="1" x14ac:dyDescent="0.25">
      <c r="C12754" s="189"/>
      <c r="D12754" s="189"/>
      <c r="E12754" s="189"/>
      <c r="F12754" s="189"/>
    </row>
    <row r="12755" spans="3:6" s="66" customFormat="1" x14ac:dyDescent="0.25">
      <c r="C12755" s="189"/>
      <c r="D12755" s="189"/>
      <c r="E12755" s="189"/>
      <c r="F12755" s="189"/>
    </row>
    <row r="12756" spans="3:6" s="66" customFormat="1" x14ac:dyDescent="0.25">
      <c r="C12756" s="189"/>
      <c r="D12756" s="189"/>
      <c r="E12756" s="189"/>
      <c r="F12756" s="189"/>
    </row>
    <row r="12757" spans="3:6" s="66" customFormat="1" x14ac:dyDescent="0.25">
      <c r="C12757" s="189"/>
      <c r="D12757" s="189"/>
      <c r="E12757" s="189"/>
      <c r="F12757" s="189"/>
    </row>
    <row r="12758" spans="3:6" s="66" customFormat="1" x14ac:dyDescent="0.25">
      <c r="C12758" s="189"/>
      <c r="D12758" s="189"/>
      <c r="E12758" s="189"/>
      <c r="F12758" s="189"/>
    </row>
    <row r="12759" spans="3:6" s="66" customFormat="1" x14ac:dyDescent="0.25">
      <c r="C12759" s="189"/>
      <c r="D12759" s="189"/>
      <c r="E12759" s="189"/>
      <c r="F12759" s="189"/>
    </row>
    <row r="12760" spans="3:6" s="66" customFormat="1" x14ac:dyDescent="0.25">
      <c r="C12760" s="189"/>
      <c r="D12760" s="189"/>
      <c r="E12760" s="189"/>
      <c r="F12760" s="189"/>
    </row>
    <row r="12761" spans="3:6" s="66" customFormat="1" x14ac:dyDescent="0.25">
      <c r="C12761" s="189"/>
      <c r="D12761" s="189"/>
      <c r="E12761" s="189"/>
      <c r="F12761" s="189"/>
    </row>
    <row r="12762" spans="3:6" s="66" customFormat="1" x14ac:dyDescent="0.25">
      <c r="C12762" s="189"/>
      <c r="D12762" s="189"/>
      <c r="E12762" s="189"/>
      <c r="F12762" s="189"/>
    </row>
    <row r="12763" spans="3:6" s="66" customFormat="1" x14ac:dyDescent="0.25">
      <c r="C12763" s="189"/>
      <c r="D12763" s="189"/>
      <c r="E12763" s="189"/>
      <c r="F12763" s="189"/>
    </row>
    <row r="12764" spans="3:6" s="66" customFormat="1" x14ac:dyDescent="0.25">
      <c r="C12764" s="189"/>
      <c r="D12764" s="189"/>
      <c r="E12764" s="189"/>
      <c r="F12764" s="189"/>
    </row>
    <row r="12765" spans="3:6" s="66" customFormat="1" x14ac:dyDescent="0.25">
      <c r="C12765" s="189"/>
      <c r="D12765" s="189"/>
      <c r="E12765" s="189"/>
      <c r="F12765" s="189"/>
    </row>
    <row r="12766" spans="3:6" s="66" customFormat="1" x14ac:dyDescent="0.25">
      <c r="C12766" s="189"/>
      <c r="D12766" s="189"/>
      <c r="E12766" s="189"/>
      <c r="F12766" s="189"/>
    </row>
    <row r="12767" spans="3:6" s="66" customFormat="1" x14ac:dyDescent="0.25">
      <c r="C12767" s="189"/>
      <c r="D12767" s="189"/>
      <c r="E12767" s="189"/>
      <c r="F12767" s="189"/>
    </row>
    <row r="12768" spans="3:6" s="66" customFormat="1" x14ac:dyDescent="0.25">
      <c r="C12768" s="189"/>
      <c r="D12768" s="189"/>
      <c r="E12768" s="189"/>
      <c r="F12768" s="189"/>
    </row>
    <row r="12769" spans="3:6" s="66" customFormat="1" x14ac:dyDescent="0.25">
      <c r="C12769" s="189"/>
      <c r="D12769" s="189"/>
      <c r="E12769" s="189"/>
      <c r="F12769" s="189"/>
    </row>
    <row r="12770" spans="3:6" s="66" customFormat="1" x14ac:dyDescent="0.25">
      <c r="C12770" s="189"/>
      <c r="D12770" s="189"/>
      <c r="E12770" s="189"/>
      <c r="F12770" s="189"/>
    </row>
    <row r="12771" spans="3:6" s="66" customFormat="1" x14ac:dyDescent="0.25">
      <c r="C12771" s="189"/>
      <c r="D12771" s="189"/>
      <c r="E12771" s="189"/>
      <c r="F12771" s="189"/>
    </row>
    <row r="12772" spans="3:6" s="66" customFormat="1" x14ac:dyDescent="0.25">
      <c r="C12772" s="189"/>
      <c r="D12772" s="189"/>
      <c r="E12772" s="189"/>
      <c r="F12772" s="189"/>
    </row>
    <row r="12773" spans="3:6" s="66" customFormat="1" x14ac:dyDescent="0.25">
      <c r="C12773" s="189"/>
      <c r="D12773" s="189"/>
      <c r="E12773" s="189"/>
      <c r="F12773" s="189"/>
    </row>
    <row r="12774" spans="3:6" s="66" customFormat="1" x14ac:dyDescent="0.25">
      <c r="C12774" s="189"/>
      <c r="D12774" s="189"/>
      <c r="E12774" s="189"/>
      <c r="F12774" s="189"/>
    </row>
    <row r="12775" spans="3:6" s="66" customFormat="1" x14ac:dyDescent="0.25">
      <c r="C12775" s="189"/>
      <c r="D12775" s="189"/>
      <c r="E12775" s="189"/>
      <c r="F12775" s="189"/>
    </row>
    <row r="12776" spans="3:6" s="66" customFormat="1" x14ac:dyDescent="0.25">
      <c r="C12776" s="189"/>
      <c r="D12776" s="189"/>
      <c r="E12776" s="189"/>
      <c r="F12776" s="189"/>
    </row>
    <row r="12777" spans="3:6" s="66" customFormat="1" x14ac:dyDescent="0.25">
      <c r="C12777" s="189"/>
      <c r="D12777" s="189"/>
      <c r="E12777" s="189"/>
      <c r="F12777" s="189"/>
    </row>
    <row r="12778" spans="3:6" s="66" customFormat="1" x14ac:dyDescent="0.25">
      <c r="C12778" s="189"/>
      <c r="D12778" s="189"/>
      <c r="E12778" s="189"/>
      <c r="F12778" s="189"/>
    </row>
    <row r="12779" spans="3:6" s="66" customFormat="1" x14ac:dyDescent="0.25">
      <c r="C12779" s="189"/>
      <c r="D12779" s="189"/>
      <c r="E12779" s="189"/>
      <c r="F12779" s="189"/>
    </row>
    <row r="12780" spans="3:6" s="66" customFormat="1" x14ac:dyDescent="0.25">
      <c r="C12780" s="189"/>
      <c r="D12780" s="189"/>
      <c r="E12780" s="189"/>
      <c r="F12780" s="189"/>
    </row>
    <row r="12781" spans="3:6" s="66" customFormat="1" x14ac:dyDescent="0.25">
      <c r="C12781" s="189"/>
      <c r="D12781" s="189"/>
      <c r="E12781" s="189"/>
      <c r="F12781" s="189"/>
    </row>
    <row r="12782" spans="3:6" s="66" customFormat="1" x14ac:dyDescent="0.25">
      <c r="C12782" s="189"/>
      <c r="D12782" s="189"/>
      <c r="E12782" s="189"/>
      <c r="F12782" s="189"/>
    </row>
    <row r="12783" spans="3:6" s="66" customFormat="1" x14ac:dyDescent="0.25">
      <c r="C12783" s="189"/>
      <c r="D12783" s="189"/>
      <c r="E12783" s="189"/>
      <c r="F12783" s="189"/>
    </row>
    <row r="12784" spans="3:6" s="66" customFormat="1" x14ac:dyDescent="0.25">
      <c r="C12784" s="189"/>
      <c r="D12784" s="189"/>
      <c r="E12784" s="189"/>
      <c r="F12784" s="189"/>
    </row>
    <row r="12785" spans="3:6" s="66" customFormat="1" x14ac:dyDescent="0.25">
      <c r="C12785" s="189"/>
      <c r="D12785" s="189"/>
      <c r="E12785" s="189"/>
      <c r="F12785" s="189"/>
    </row>
    <row r="12786" spans="3:6" s="66" customFormat="1" x14ac:dyDescent="0.25">
      <c r="C12786" s="189"/>
      <c r="D12786" s="189"/>
      <c r="E12786" s="189"/>
      <c r="F12786" s="189"/>
    </row>
    <row r="12787" spans="3:6" s="66" customFormat="1" x14ac:dyDescent="0.25">
      <c r="C12787" s="189"/>
      <c r="D12787" s="189"/>
      <c r="E12787" s="189"/>
      <c r="F12787" s="189"/>
    </row>
    <row r="12788" spans="3:6" s="66" customFormat="1" x14ac:dyDescent="0.25">
      <c r="C12788" s="189"/>
      <c r="D12788" s="189"/>
      <c r="E12788" s="189"/>
      <c r="F12788" s="189"/>
    </row>
    <row r="12789" spans="3:6" s="66" customFormat="1" x14ac:dyDescent="0.25">
      <c r="C12789" s="189"/>
      <c r="D12789" s="189"/>
      <c r="E12789" s="189"/>
      <c r="F12789" s="189"/>
    </row>
    <row r="12790" spans="3:6" s="66" customFormat="1" x14ac:dyDescent="0.25">
      <c r="C12790" s="189"/>
      <c r="D12790" s="189"/>
      <c r="E12790" s="189"/>
      <c r="F12790" s="189"/>
    </row>
    <row r="12791" spans="3:6" s="66" customFormat="1" x14ac:dyDescent="0.25">
      <c r="C12791" s="189"/>
      <c r="D12791" s="189"/>
      <c r="E12791" s="189"/>
      <c r="F12791" s="189"/>
    </row>
    <row r="12792" spans="3:6" s="66" customFormat="1" x14ac:dyDescent="0.25">
      <c r="C12792" s="189"/>
      <c r="D12792" s="189"/>
      <c r="E12792" s="189"/>
      <c r="F12792" s="189"/>
    </row>
    <row r="12793" spans="3:6" s="66" customFormat="1" x14ac:dyDescent="0.25">
      <c r="C12793" s="189"/>
      <c r="D12793" s="189"/>
      <c r="E12793" s="189"/>
      <c r="F12793" s="189"/>
    </row>
    <row r="12794" spans="3:6" s="66" customFormat="1" x14ac:dyDescent="0.25">
      <c r="C12794" s="189"/>
      <c r="D12794" s="189"/>
      <c r="E12794" s="189"/>
      <c r="F12794" s="189"/>
    </row>
    <row r="12795" spans="3:6" s="66" customFormat="1" x14ac:dyDescent="0.25">
      <c r="C12795" s="189"/>
      <c r="D12795" s="189"/>
      <c r="E12795" s="189"/>
      <c r="F12795" s="189"/>
    </row>
    <row r="12796" spans="3:6" s="66" customFormat="1" x14ac:dyDescent="0.25">
      <c r="C12796" s="189"/>
      <c r="D12796" s="189"/>
      <c r="E12796" s="189"/>
      <c r="F12796" s="189"/>
    </row>
    <row r="12797" spans="3:6" s="66" customFormat="1" x14ac:dyDescent="0.25">
      <c r="C12797" s="189"/>
      <c r="D12797" s="189"/>
      <c r="E12797" s="189"/>
      <c r="F12797" s="189"/>
    </row>
    <row r="12798" spans="3:6" s="66" customFormat="1" x14ac:dyDescent="0.25">
      <c r="C12798" s="189"/>
      <c r="D12798" s="189"/>
      <c r="E12798" s="189"/>
      <c r="F12798" s="189"/>
    </row>
    <row r="12799" spans="3:6" s="66" customFormat="1" x14ac:dyDescent="0.25">
      <c r="C12799" s="189"/>
      <c r="D12799" s="189"/>
      <c r="E12799" s="189"/>
      <c r="F12799" s="189"/>
    </row>
    <row r="12800" spans="3:6" s="66" customFormat="1" x14ac:dyDescent="0.25">
      <c r="C12800" s="189"/>
      <c r="D12800" s="189"/>
      <c r="E12800" s="189"/>
      <c r="F12800" s="189"/>
    </row>
    <row r="12801" spans="3:6" s="66" customFormat="1" x14ac:dyDescent="0.25">
      <c r="C12801" s="189"/>
      <c r="D12801" s="189"/>
      <c r="E12801" s="189"/>
      <c r="F12801" s="189"/>
    </row>
    <row r="12802" spans="3:6" s="66" customFormat="1" x14ac:dyDescent="0.25">
      <c r="C12802" s="189"/>
      <c r="D12802" s="189"/>
      <c r="E12802" s="189"/>
      <c r="F12802" s="189"/>
    </row>
    <row r="12803" spans="3:6" s="66" customFormat="1" x14ac:dyDescent="0.25">
      <c r="C12803" s="189"/>
      <c r="D12803" s="189"/>
      <c r="E12803" s="189"/>
      <c r="F12803" s="189"/>
    </row>
    <row r="12804" spans="3:6" s="66" customFormat="1" x14ac:dyDescent="0.25">
      <c r="C12804" s="189"/>
      <c r="D12804" s="189"/>
      <c r="E12804" s="189"/>
      <c r="F12804" s="189"/>
    </row>
    <row r="12805" spans="3:6" s="66" customFormat="1" x14ac:dyDescent="0.25">
      <c r="C12805" s="189"/>
      <c r="D12805" s="189"/>
      <c r="E12805" s="189"/>
      <c r="F12805" s="189"/>
    </row>
    <row r="12806" spans="3:6" s="66" customFormat="1" x14ac:dyDescent="0.25">
      <c r="C12806" s="189"/>
      <c r="D12806" s="189"/>
      <c r="E12806" s="189"/>
      <c r="F12806" s="189"/>
    </row>
    <row r="12807" spans="3:6" s="66" customFormat="1" x14ac:dyDescent="0.25">
      <c r="C12807" s="189"/>
      <c r="D12807" s="189"/>
      <c r="E12807" s="189"/>
      <c r="F12807" s="189"/>
    </row>
    <row r="12808" spans="3:6" s="66" customFormat="1" x14ac:dyDescent="0.25">
      <c r="C12808" s="189"/>
      <c r="D12808" s="189"/>
      <c r="E12808" s="189"/>
      <c r="F12808" s="189"/>
    </row>
    <row r="12809" spans="3:6" s="66" customFormat="1" x14ac:dyDescent="0.25">
      <c r="C12809" s="189"/>
      <c r="D12809" s="189"/>
      <c r="E12809" s="189"/>
      <c r="F12809" s="189"/>
    </row>
    <row r="12810" spans="3:6" s="66" customFormat="1" x14ac:dyDescent="0.25">
      <c r="C12810" s="189"/>
      <c r="D12810" s="189"/>
      <c r="E12810" s="189"/>
      <c r="F12810" s="189"/>
    </row>
    <row r="12811" spans="3:6" s="66" customFormat="1" x14ac:dyDescent="0.25">
      <c r="C12811" s="189"/>
      <c r="D12811" s="189"/>
      <c r="E12811" s="189"/>
      <c r="F12811" s="189"/>
    </row>
    <row r="12812" spans="3:6" s="66" customFormat="1" x14ac:dyDescent="0.25">
      <c r="C12812" s="189"/>
      <c r="D12812" s="189"/>
      <c r="E12812" s="189"/>
      <c r="F12812" s="189"/>
    </row>
    <row r="12813" spans="3:6" s="66" customFormat="1" x14ac:dyDescent="0.25">
      <c r="C12813" s="189"/>
      <c r="D12813" s="189"/>
      <c r="E12813" s="189"/>
      <c r="F12813" s="189"/>
    </row>
    <row r="12814" spans="3:6" s="66" customFormat="1" x14ac:dyDescent="0.25">
      <c r="C12814" s="189"/>
      <c r="D12814" s="189"/>
      <c r="E12814" s="189"/>
      <c r="F12814" s="189"/>
    </row>
    <row r="12815" spans="3:6" s="66" customFormat="1" x14ac:dyDescent="0.25">
      <c r="C12815" s="189"/>
      <c r="D12815" s="189"/>
      <c r="E12815" s="189"/>
      <c r="F12815" s="189"/>
    </row>
    <row r="12816" spans="3:6" s="66" customFormat="1" x14ac:dyDescent="0.25">
      <c r="C12816" s="189"/>
      <c r="D12816" s="189"/>
      <c r="E12816" s="189"/>
      <c r="F12816" s="189"/>
    </row>
    <row r="12817" spans="3:6" s="66" customFormat="1" x14ac:dyDescent="0.25">
      <c r="C12817" s="189"/>
      <c r="D12817" s="189"/>
      <c r="E12817" s="189"/>
      <c r="F12817" s="189"/>
    </row>
    <row r="12818" spans="3:6" s="66" customFormat="1" x14ac:dyDescent="0.25">
      <c r="C12818" s="189"/>
      <c r="D12818" s="189"/>
      <c r="E12818" s="189"/>
      <c r="F12818" s="189"/>
    </row>
    <row r="12819" spans="3:6" s="66" customFormat="1" x14ac:dyDescent="0.25">
      <c r="C12819" s="189"/>
      <c r="D12819" s="189"/>
      <c r="E12819" s="189"/>
      <c r="F12819" s="189"/>
    </row>
    <row r="12820" spans="3:6" s="66" customFormat="1" x14ac:dyDescent="0.25">
      <c r="C12820" s="189"/>
      <c r="D12820" s="189"/>
      <c r="E12820" s="189"/>
      <c r="F12820" s="189"/>
    </row>
    <row r="12821" spans="3:6" s="66" customFormat="1" x14ac:dyDescent="0.25">
      <c r="C12821" s="189"/>
      <c r="D12821" s="189"/>
      <c r="E12821" s="189"/>
      <c r="F12821" s="189"/>
    </row>
    <row r="12822" spans="3:6" s="66" customFormat="1" x14ac:dyDescent="0.25">
      <c r="C12822" s="189"/>
      <c r="D12822" s="189"/>
      <c r="E12822" s="189"/>
      <c r="F12822" s="189"/>
    </row>
    <row r="12823" spans="3:6" s="66" customFormat="1" x14ac:dyDescent="0.25">
      <c r="C12823" s="189"/>
      <c r="D12823" s="189"/>
      <c r="E12823" s="189"/>
      <c r="F12823" s="189"/>
    </row>
    <row r="12824" spans="3:6" s="66" customFormat="1" x14ac:dyDescent="0.25">
      <c r="C12824" s="189"/>
      <c r="D12824" s="189"/>
      <c r="E12824" s="189"/>
      <c r="F12824" s="189"/>
    </row>
    <row r="12825" spans="3:6" s="66" customFormat="1" x14ac:dyDescent="0.25">
      <c r="C12825" s="189"/>
      <c r="D12825" s="189"/>
      <c r="E12825" s="189"/>
      <c r="F12825" s="189"/>
    </row>
    <row r="12826" spans="3:6" s="66" customFormat="1" x14ac:dyDescent="0.25">
      <c r="C12826" s="189"/>
      <c r="D12826" s="189"/>
      <c r="E12826" s="189"/>
      <c r="F12826" s="189"/>
    </row>
    <row r="12827" spans="3:6" s="66" customFormat="1" x14ac:dyDescent="0.25">
      <c r="C12827" s="189"/>
      <c r="D12827" s="189"/>
      <c r="E12827" s="189"/>
      <c r="F12827" s="189"/>
    </row>
    <row r="12828" spans="3:6" s="66" customFormat="1" x14ac:dyDescent="0.25">
      <c r="C12828" s="189"/>
      <c r="D12828" s="189"/>
      <c r="E12828" s="189"/>
      <c r="F12828" s="189"/>
    </row>
    <row r="12829" spans="3:6" s="66" customFormat="1" x14ac:dyDescent="0.25">
      <c r="C12829" s="189"/>
      <c r="D12829" s="189"/>
      <c r="E12829" s="189"/>
      <c r="F12829" s="189"/>
    </row>
    <row r="12830" spans="3:6" s="66" customFormat="1" x14ac:dyDescent="0.25">
      <c r="C12830" s="189"/>
      <c r="D12830" s="189"/>
      <c r="E12830" s="189"/>
      <c r="F12830" s="189"/>
    </row>
    <row r="12831" spans="3:6" s="66" customFormat="1" x14ac:dyDescent="0.25">
      <c r="C12831" s="189"/>
      <c r="D12831" s="189"/>
      <c r="E12831" s="189"/>
      <c r="F12831" s="189"/>
    </row>
    <row r="12832" spans="3:6" s="66" customFormat="1" x14ac:dyDescent="0.25">
      <c r="C12832" s="189"/>
      <c r="D12832" s="189"/>
      <c r="E12832" s="189"/>
      <c r="F12832" s="189"/>
    </row>
    <row r="12833" spans="3:6" s="66" customFormat="1" x14ac:dyDescent="0.25">
      <c r="C12833" s="189"/>
      <c r="D12833" s="189"/>
      <c r="E12833" s="189"/>
      <c r="F12833" s="189"/>
    </row>
    <row r="12834" spans="3:6" s="66" customFormat="1" x14ac:dyDescent="0.25">
      <c r="C12834" s="189"/>
      <c r="D12834" s="189"/>
      <c r="E12834" s="189"/>
      <c r="F12834" s="189"/>
    </row>
    <row r="12835" spans="3:6" s="66" customFormat="1" x14ac:dyDescent="0.25">
      <c r="C12835" s="189"/>
      <c r="D12835" s="189"/>
      <c r="E12835" s="189"/>
      <c r="F12835" s="189"/>
    </row>
    <row r="12836" spans="3:6" s="66" customFormat="1" x14ac:dyDescent="0.25">
      <c r="C12836" s="189"/>
      <c r="D12836" s="189"/>
      <c r="E12836" s="189"/>
      <c r="F12836" s="189"/>
    </row>
    <row r="12837" spans="3:6" s="66" customFormat="1" x14ac:dyDescent="0.25">
      <c r="C12837" s="189"/>
      <c r="D12837" s="189"/>
      <c r="E12837" s="189"/>
      <c r="F12837" s="189"/>
    </row>
    <row r="12838" spans="3:6" s="66" customFormat="1" x14ac:dyDescent="0.25">
      <c r="C12838" s="189"/>
      <c r="D12838" s="189"/>
      <c r="E12838" s="189"/>
      <c r="F12838" s="189"/>
    </row>
    <row r="12839" spans="3:6" s="66" customFormat="1" x14ac:dyDescent="0.25">
      <c r="C12839" s="189"/>
      <c r="D12839" s="189"/>
      <c r="E12839" s="189"/>
      <c r="F12839" s="189"/>
    </row>
    <row r="12840" spans="3:6" s="66" customFormat="1" x14ac:dyDescent="0.25">
      <c r="C12840" s="189"/>
      <c r="D12840" s="189"/>
      <c r="E12840" s="189"/>
      <c r="F12840" s="189"/>
    </row>
    <row r="12841" spans="3:6" s="66" customFormat="1" x14ac:dyDescent="0.25">
      <c r="C12841" s="189"/>
      <c r="D12841" s="189"/>
      <c r="E12841" s="189"/>
      <c r="F12841" s="189"/>
    </row>
    <row r="12842" spans="3:6" s="66" customFormat="1" x14ac:dyDescent="0.25">
      <c r="C12842" s="189"/>
      <c r="D12842" s="189"/>
      <c r="E12842" s="189"/>
      <c r="F12842" s="189"/>
    </row>
    <row r="12843" spans="3:6" s="66" customFormat="1" x14ac:dyDescent="0.25">
      <c r="C12843" s="189"/>
      <c r="D12843" s="189"/>
      <c r="E12843" s="189"/>
      <c r="F12843" s="189"/>
    </row>
    <row r="12844" spans="3:6" s="66" customFormat="1" x14ac:dyDescent="0.25">
      <c r="C12844" s="189"/>
      <c r="D12844" s="189"/>
      <c r="E12844" s="189"/>
      <c r="F12844" s="189"/>
    </row>
    <row r="12845" spans="3:6" s="66" customFormat="1" x14ac:dyDescent="0.25">
      <c r="C12845" s="189"/>
      <c r="D12845" s="189"/>
      <c r="E12845" s="189"/>
      <c r="F12845" s="189"/>
    </row>
    <row r="12846" spans="3:6" s="66" customFormat="1" x14ac:dyDescent="0.25">
      <c r="C12846" s="189"/>
      <c r="D12846" s="189"/>
      <c r="E12846" s="189"/>
      <c r="F12846" s="189"/>
    </row>
    <row r="12847" spans="3:6" s="66" customFormat="1" x14ac:dyDescent="0.25">
      <c r="C12847" s="189"/>
      <c r="D12847" s="189"/>
      <c r="E12847" s="189"/>
      <c r="F12847" s="189"/>
    </row>
    <row r="12848" spans="3:6" s="66" customFormat="1" x14ac:dyDescent="0.25">
      <c r="C12848" s="189"/>
      <c r="D12848" s="189"/>
      <c r="E12848" s="189"/>
      <c r="F12848" s="189"/>
    </row>
    <row r="12849" spans="3:6" s="66" customFormat="1" x14ac:dyDescent="0.25">
      <c r="C12849" s="189"/>
      <c r="D12849" s="189"/>
      <c r="E12849" s="189"/>
      <c r="F12849" s="189"/>
    </row>
    <row r="12850" spans="3:6" s="66" customFormat="1" x14ac:dyDescent="0.25">
      <c r="C12850" s="189"/>
      <c r="D12850" s="189"/>
      <c r="E12850" s="189"/>
      <c r="F12850" s="189"/>
    </row>
    <row r="12851" spans="3:6" s="66" customFormat="1" x14ac:dyDescent="0.25">
      <c r="C12851" s="189"/>
      <c r="D12851" s="189"/>
      <c r="E12851" s="189"/>
      <c r="F12851" s="189"/>
    </row>
    <row r="12852" spans="3:6" s="66" customFormat="1" x14ac:dyDescent="0.25">
      <c r="C12852" s="189"/>
      <c r="D12852" s="189"/>
      <c r="E12852" s="189"/>
      <c r="F12852" s="189"/>
    </row>
    <row r="12853" spans="3:6" s="66" customFormat="1" x14ac:dyDescent="0.25">
      <c r="C12853" s="189"/>
      <c r="D12853" s="189"/>
      <c r="E12853" s="189"/>
      <c r="F12853" s="189"/>
    </row>
    <row r="12854" spans="3:6" s="66" customFormat="1" x14ac:dyDescent="0.25">
      <c r="C12854" s="189"/>
      <c r="D12854" s="189"/>
      <c r="E12854" s="189"/>
      <c r="F12854" s="189"/>
    </row>
    <row r="12855" spans="3:6" s="66" customFormat="1" x14ac:dyDescent="0.25">
      <c r="C12855" s="189"/>
      <c r="D12855" s="189"/>
      <c r="E12855" s="189"/>
      <c r="F12855" s="189"/>
    </row>
    <row r="12856" spans="3:6" s="66" customFormat="1" x14ac:dyDescent="0.25">
      <c r="C12856" s="189"/>
      <c r="D12856" s="189"/>
      <c r="E12856" s="189"/>
      <c r="F12856" s="189"/>
    </row>
    <row r="12857" spans="3:6" s="66" customFormat="1" x14ac:dyDescent="0.25">
      <c r="C12857" s="189"/>
      <c r="D12857" s="189"/>
      <c r="E12857" s="189"/>
      <c r="F12857" s="189"/>
    </row>
    <row r="12858" spans="3:6" s="66" customFormat="1" x14ac:dyDescent="0.25">
      <c r="C12858" s="189"/>
      <c r="D12858" s="189"/>
      <c r="E12858" s="189"/>
      <c r="F12858" s="189"/>
    </row>
    <row r="12859" spans="3:6" s="66" customFormat="1" x14ac:dyDescent="0.25">
      <c r="C12859" s="189"/>
      <c r="D12859" s="189"/>
      <c r="E12859" s="189"/>
      <c r="F12859" s="189"/>
    </row>
    <row r="12860" spans="3:6" s="66" customFormat="1" x14ac:dyDescent="0.25">
      <c r="C12860" s="189"/>
      <c r="D12860" s="189"/>
      <c r="E12860" s="189"/>
      <c r="F12860" s="189"/>
    </row>
    <row r="12861" spans="3:6" s="66" customFormat="1" x14ac:dyDescent="0.25">
      <c r="C12861" s="189"/>
      <c r="D12861" s="189"/>
      <c r="E12861" s="189"/>
      <c r="F12861" s="189"/>
    </row>
    <row r="12862" spans="3:6" s="66" customFormat="1" x14ac:dyDescent="0.25">
      <c r="C12862" s="189"/>
      <c r="D12862" s="189"/>
      <c r="E12862" s="189"/>
      <c r="F12862" s="189"/>
    </row>
    <row r="12863" spans="3:6" s="66" customFormat="1" x14ac:dyDescent="0.25">
      <c r="C12863" s="189"/>
      <c r="D12863" s="189"/>
      <c r="E12863" s="189"/>
      <c r="F12863" s="189"/>
    </row>
    <row r="12864" spans="3:6" s="66" customFormat="1" x14ac:dyDescent="0.25">
      <c r="C12864" s="189"/>
      <c r="D12864" s="189"/>
      <c r="E12864" s="189"/>
      <c r="F12864" s="189"/>
    </row>
    <row r="12865" spans="3:6" s="66" customFormat="1" x14ac:dyDescent="0.25">
      <c r="C12865" s="189"/>
      <c r="D12865" s="189"/>
      <c r="E12865" s="189"/>
      <c r="F12865" s="189"/>
    </row>
    <row r="12866" spans="3:6" s="66" customFormat="1" x14ac:dyDescent="0.25">
      <c r="C12866" s="189"/>
      <c r="D12866" s="189"/>
      <c r="E12866" s="189"/>
      <c r="F12866" s="189"/>
    </row>
    <row r="12867" spans="3:6" s="66" customFormat="1" x14ac:dyDescent="0.25">
      <c r="C12867" s="189"/>
      <c r="D12867" s="189"/>
      <c r="E12867" s="189"/>
      <c r="F12867" s="189"/>
    </row>
    <row r="12868" spans="3:6" s="66" customFormat="1" x14ac:dyDescent="0.25">
      <c r="C12868" s="189"/>
      <c r="D12868" s="189"/>
      <c r="E12868" s="189"/>
      <c r="F12868" s="189"/>
    </row>
    <row r="12869" spans="3:6" s="66" customFormat="1" x14ac:dyDescent="0.25">
      <c r="C12869" s="189"/>
      <c r="D12869" s="189"/>
      <c r="E12869" s="189"/>
      <c r="F12869" s="189"/>
    </row>
    <row r="12870" spans="3:6" s="66" customFormat="1" x14ac:dyDescent="0.25">
      <c r="C12870" s="189"/>
      <c r="D12870" s="189"/>
      <c r="E12870" s="189"/>
      <c r="F12870" s="189"/>
    </row>
    <row r="12871" spans="3:6" s="66" customFormat="1" x14ac:dyDescent="0.25">
      <c r="C12871" s="189"/>
      <c r="D12871" s="189"/>
      <c r="E12871" s="189"/>
      <c r="F12871" s="189"/>
    </row>
    <row r="12872" spans="3:6" s="66" customFormat="1" x14ac:dyDescent="0.25">
      <c r="C12872" s="189"/>
      <c r="D12872" s="189"/>
      <c r="E12872" s="189"/>
      <c r="F12872" s="189"/>
    </row>
    <row r="12873" spans="3:6" s="66" customFormat="1" x14ac:dyDescent="0.25">
      <c r="C12873" s="189"/>
      <c r="D12873" s="189"/>
      <c r="E12873" s="189"/>
      <c r="F12873" s="189"/>
    </row>
    <row r="12874" spans="3:6" s="66" customFormat="1" x14ac:dyDescent="0.25">
      <c r="C12874" s="189"/>
      <c r="D12874" s="189"/>
      <c r="E12874" s="189"/>
      <c r="F12874" s="189"/>
    </row>
    <row r="12875" spans="3:6" s="66" customFormat="1" x14ac:dyDescent="0.25">
      <c r="C12875" s="189"/>
      <c r="D12875" s="189"/>
      <c r="E12875" s="189"/>
      <c r="F12875" s="189"/>
    </row>
    <row r="12876" spans="3:6" s="66" customFormat="1" x14ac:dyDescent="0.25">
      <c r="C12876" s="189"/>
      <c r="D12876" s="189"/>
      <c r="E12876" s="189"/>
      <c r="F12876" s="189"/>
    </row>
    <row r="12877" spans="3:6" s="66" customFormat="1" x14ac:dyDescent="0.25">
      <c r="C12877" s="189"/>
      <c r="D12877" s="189"/>
      <c r="E12877" s="189"/>
      <c r="F12877" s="189"/>
    </row>
    <row r="12878" spans="3:6" s="66" customFormat="1" x14ac:dyDescent="0.25">
      <c r="C12878" s="189"/>
      <c r="D12878" s="189"/>
      <c r="E12878" s="189"/>
      <c r="F12878" s="189"/>
    </row>
    <row r="12879" spans="3:6" s="66" customFormat="1" x14ac:dyDescent="0.25">
      <c r="C12879" s="189"/>
      <c r="D12879" s="189"/>
      <c r="E12879" s="189"/>
      <c r="F12879" s="189"/>
    </row>
    <row r="12880" spans="3:6" s="66" customFormat="1" x14ac:dyDescent="0.25">
      <c r="C12880" s="189"/>
      <c r="D12880" s="189"/>
      <c r="E12880" s="189"/>
      <c r="F12880" s="189"/>
    </row>
    <row r="12881" spans="3:6" s="66" customFormat="1" x14ac:dyDescent="0.25">
      <c r="C12881" s="189"/>
      <c r="D12881" s="189"/>
      <c r="E12881" s="189"/>
      <c r="F12881" s="189"/>
    </row>
    <row r="12882" spans="3:6" s="66" customFormat="1" x14ac:dyDescent="0.25">
      <c r="C12882" s="189"/>
      <c r="D12882" s="189"/>
      <c r="E12882" s="189"/>
      <c r="F12882" s="189"/>
    </row>
    <row r="12883" spans="3:6" s="66" customFormat="1" x14ac:dyDescent="0.25">
      <c r="C12883" s="189"/>
      <c r="D12883" s="189"/>
      <c r="E12883" s="189"/>
      <c r="F12883" s="189"/>
    </row>
    <row r="12884" spans="3:6" s="66" customFormat="1" x14ac:dyDescent="0.25">
      <c r="C12884" s="189"/>
      <c r="D12884" s="189"/>
      <c r="E12884" s="189"/>
      <c r="F12884" s="189"/>
    </row>
    <row r="12885" spans="3:6" s="66" customFormat="1" x14ac:dyDescent="0.25">
      <c r="C12885" s="189"/>
      <c r="D12885" s="189"/>
      <c r="E12885" s="189"/>
      <c r="F12885" s="189"/>
    </row>
    <row r="12886" spans="3:6" s="66" customFormat="1" x14ac:dyDescent="0.25">
      <c r="C12886" s="189"/>
      <c r="D12886" s="189"/>
      <c r="E12886" s="189"/>
      <c r="F12886" s="189"/>
    </row>
    <row r="12887" spans="3:6" s="66" customFormat="1" x14ac:dyDescent="0.25">
      <c r="C12887" s="189"/>
      <c r="D12887" s="189"/>
      <c r="E12887" s="189"/>
      <c r="F12887" s="189"/>
    </row>
    <row r="12888" spans="3:6" s="66" customFormat="1" x14ac:dyDescent="0.25">
      <c r="C12888" s="189"/>
      <c r="D12888" s="189"/>
      <c r="E12888" s="189"/>
      <c r="F12888" s="189"/>
    </row>
    <row r="12889" spans="3:6" s="66" customFormat="1" x14ac:dyDescent="0.25">
      <c r="C12889" s="189"/>
      <c r="D12889" s="189"/>
      <c r="E12889" s="189"/>
      <c r="F12889" s="189"/>
    </row>
    <row r="12890" spans="3:6" s="66" customFormat="1" x14ac:dyDescent="0.25">
      <c r="C12890" s="189"/>
      <c r="D12890" s="189"/>
      <c r="E12890" s="189"/>
      <c r="F12890" s="189"/>
    </row>
    <row r="12891" spans="3:6" s="66" customFormat="1" x14ac:dyDescent="0.25">
      <c r="C12891" s="189"/>
      <c r="D12891" s="189"/>
      <c r="E12891" s="189"/>
      <c r="F12891" s="189"/>
    </row>
    <row r="12892" spans="3:6" s="66" customFormat="1" x14ac:dyDescent="0.25">
      <c r="C12892" s="189"/>
      <c r="D12892" s="189"/>
      <c r="E12892" s="189"/>
      <c r="F12892" s="189"/>
    </row>
    <row r="12893" spans="3:6" s="66" customFormat="1" x14ac:dyDescent="0.25">
      <c r="C12893" s="189"/>
      <c r="D12893" s="189"/>
      <c r="E12893" s="189"/>
      <c r="F12893" s="189"/>
    </row>
    <row r="12894" spans="3:6" s="66" customFormat="1" x14ac:dyDescent="0.25">
      <c r="C12894" s="189"/>
      <c r="D12894" s="189"/>
      <c r="E12894" s="189"/>
      <c r="F12894" s="189"/>
    </row>
    <row r="12895" spans="3:6" s="66" customFormat="1" x14ac:dyDescent="0.25">
      <c r="C12895" s="189"/>
      <c r="D12895" s="189"/>
      <c r="E12895" s="189"/>
      <c r="F12895" s="189"/>
    </row>
    <row r="12896" spans="3:6" s="66" customFormat="1" x14ac:dyDescent="0.25">
      <c r="C12896" s="189"/>
      <c r="D12896" s="189"/>
      <c r="E12896" s="189"/>
      <c r="F12896" s="189"/>
    </row>
    <row r="12897" spans="3:6" s="66" customFormat="1" x14ac:dyDescent="0.25">
      <c r="C12897" s="189"/>
      <c r="D12897" s="189"/>
      <c r="E12897" s="189"/>
      <c r="F12897" s="189"/>
    </row>
    <row r="12898" spans="3:6" s="66" customFormat="1" x14ac:dyDescent="0.25">
      <c r="C12898" s="189"/>
      <c r="D12898" s="189"/>
      <c r="E12898" s="189"/>
      <c r="F12898" s="189"/>
    </row>
    <row r="12899" spans="3:6" s="66" customFormat="1" x14ac:dyDescent="0.25">
      <c r="C12899" s="189"/>
      <c r="D12899" s="189"/>
      <c r="E12899" s="189"/>
      <c r="F12899" s="189"/>
    </row>
    <row r="12900" spans="3:6" s="66" customFormat="1" x14ac:dyDescent="0.25">
      <c r="C12900" s="189"/>
      <c r="D12900" s="189"/>
      <c r="E12900" s="189"/>
      <c r="F12900" s="189"/>
    </row>
    <row r="12901" spans="3:6" s="66" customFormat="1" x14ac:dyDescent="0.25">
      <c r="C12901" s="189"/>
      <c r="D12901" s="189"/>
      <c r="E12901" s="189"/>
      <c r="F12901" s="189"/>
    </row>
    <row r="12902" spans="3:6" s="66" customFormat="1" x14ac:dyDescent="0.25">
      <c r="C12902" s="189"/>
      <c r="D12902" s="189"/>
      <c r="E12902" s="189"/>
      <c r="F12902" s="189"/>
    </row>
    <row r="12903" spans="3:6" s="66" customFormat="1" x14ac:dyDescent="0.25">
      <c r="C12903" s="189"/>
      <c r="D12903" s="189"/>
      <c r="E12903" s="189"/>
      <c r="F12903" s="189"/>
    </row>
    <row r="12904" spans="3:6" s="66" customFormat="1" x14ac:dyDescent="0.25">
      <c r="C12904" s="189"/>
      <c r="D12904" s="189"/>
      <c r="E12904" s="189"/>
      <c r="F12904" s="189"/>
    </row>
    <row r="12905" spans="3:6" s="66" customFormat="1" x14ac:dyDescent="0.25">
      <c r="C12905" s="189"/>
      <c r="D12905" s="189"/>
      <c r="E12905" s="189"/>
      <c r="F12905" s="189"/>
    </row>
    <row r="12906" spans="3:6" s="66" customFormat="1" x14ac:dyDescent="0.25">
      <c r="C12906" s="189"/>
      <c r="D12906" s="189"/>
      <c r="E12906" s="189"/>
      <c r="F12906" s="189"/>
    </row>
    <row r="12907" spans="3:6" s="66" customFormat="1" x14ac:dyDescent="0.25">
      <c r="C12907" s="189"/>
      <c r="D12907" s="189"/>
      <c r="E12907" s="189"/>
      <c r="F12907" s="189"/>
    </row>
    <row r="12908" spans="3:6" s="66" customFormat="1" x14ac:dyDescent="0.25">
      <c r="C12908" s="189"/>
      <c r="D12908" s="189"/>
      <c r="E12908" s="189"/>
      <c r="F12908" s="189"/>
    </row>
    <row r="12909" spans="3:6" s="66" customFormat="1" x14ac:dyDescent="0.25">
      <c r="C12909" s="189"/>
      <c r="D12909" s="189"/>
      <c r="E12909" s="189"/>
      <c r="F12909" s="189"/>
    </row>
    <row r="12910" spans="3:6" s="66" customFormat="1" x14ac:dyDescent="0.25">
      <c r="C12910" s="189"/>
      <c r="D12910" s="189"/>
      <c r="E12910" s="189"/>
      <c r="F12910" s="189"/>
    </row>
    <row r="12911" spans="3:6" s="66" customFormat="1" x14ac:dyDescent="0.25">
      <c r="C12911" s="189"/>
      <c r="D12911" s="189"/>
      <c r="E12911" s="189"/>
      <c r="F12911" s="189"/>
    </row>
    <row r="12912" spans="3:6" s="66" customFormat="1" x14ac:dyDescent="0.25">
      <c r="C12912" s="189"/>
      <c r="D12912" s="189"/>
      <c r="E12912" s="189"/>
      <c r="F12912" s="189"/>
    </row>
    <row r="12913" spans="3:6" s="66" customFormat="1" x14ac:dyDescent="0.25">
      <c r="C12913" s="189"/>
      <c r="D12913" s="189"/>
      <c r="E12913" s="189"/>
      <c r="F12913" s="189"/>
    </row>
    <row r="12914" spans="3:6" s="66" customFormat="1" x14ac:dyDescent="0.25">
      <c r="C12914" s="189"/>
      <c r="D12914" s="189"/>
      <c r="E12914" s="189"/>
      <c r="F12914" s="189"/>
    </row>
    <row r="12915" spans="3:6" s="66" customFormat="1" x14ac:dyDescent="0.25">
      <c r="C12915" s="189"/>
      <c r="D12915" s="189"/>
      <c r="E12915" s="189"/>
      <c r="F12915" s="189"/>
    </row>
    <row r="12916" spans="3:6" s="66" customFormat="1" x14ac:dyDescent="0.25">
      <c r="C12916" s="189"/>
      <c r="D12916" s="189"/>
      <c r="E12916" s="189"/>
      <c r="F12916" s="189"/>
    </row>
    <row r="12917" spans="3:6" s="66" customFormat="1" x14ac:dyDescent="0.25">
      <c r="C12917" s="189"/>
      <c r="D12917" s="189"/>
      <c r="E12917" s="189"/>
      <c r="F12917" s="189"/>
    </row>
    <row r="12918" spans="3:6" s="66" customFormat="1" x14ac:dyDescent="0.25">
      <c r="C12918" s="189"/>
      <c r="D12918" s="189"/>
      <c r="E12918" s="189"/>
      <c r="F12918" s="189"/>
    </row>
    <row r="12919" spans="3:6" s="66" customFormat="1" x14ac:dyDescent="0.25">
      <c r="C12919" s="189"/>
      <c r="D12919" s="189"/>
      <c r="E12919" s="189"/>
      <c r="F12919" s="189"/>
    </row>
    <row r="12920" spans="3:6" s="66" customFormat="1" x14ac:dyDescent="0.25">
      <c r="C12920" s="189"/>
      <c r="D12920" s="189"/>
      <c r="E12920" s="189"/>
      <c r="F12920" s="189"/>
    </row>
    <row r="12921" spans="3:6" s="66" customFormat="1" x14ac:dyDescent="0.25">
      <c r="C12921" s="189"/>
      <c r="D12921" s="189"/>
      <c r="E12921" s="189"/>
      <c r="F12921" s="189"/>
    </row>
    <row r="12922" spans="3:6" s="66" customFormat="1" x14ac:dyDescent="0.25">
      <c r="C12922" s="189"/>
      <c r="D12922" s="189"/>
      <c r="E12922" s="189"/>
      <c r="F12922" s="189"/>
    </row>
    <row r="12923" spans="3:6" s="66" customFormat="1" x14ac:dyDescent="0.25">
      <c r="C12923" s="189"/>
      <c r="D12923" s="189"/>
      <c r="E12923" s="189"/>
      <c r="F12923" s="189"/>
    </row>
    <row r="12924" spans="3:6" s="66" customFormat="1" x14ac:dyDescent="0.25">
      <c r="C12924" s="189"/>
      <c r="D12924" s="189"/>
      <c r="E12924" s="189"/>
      <c r="F12924" s="189"/>
    </row>
    <row r="12925" spans="3:6" s="66" customFormat="1" x14ac:dyDescent="0.25">
      <c r="C12925" s="189"/>
      <c r="D12925" s="189"/>
      <c r="E12925" s="189"/>
      <c r="F12925" s="189"/>
    </row>
    <row r="12926" spans="3:6" s="66" customFormat="1" x14ac:dyDescent="0.25">
      <c r="C12926" s="189"/>
      <c r="D12926" s="189"/>
      <c r="E12926" s="189"/>
      <c r="F12926" s="189"/>
    </row>
    <row r="12927" spans="3:6" s="66" customFormat="1" x14ac:dyDescent="0.25">
      <c r="C12927" s="189"/>
      <c r="D12927" s="189"/>
      <c r="E12927" s="189"/>
      <c r="F12927" s="189"/>
    </row>
    <row r="12928" spans="3:6" s="66" customFormat="1" x14ac:dyDescent="0.25">
      <c r="C12928" s="189"/>
      <c r="D12928" s="189"/>
      <c r="E12928" s="189"/>
      <c r="F12928" s="189"/>
    </row>
    <row r="12929" spans="3:6" s="66" customFormat="1" x14ac:dyDescent="0.25">
      <c r="C12929" s="189"/>
      <c r="D12929" s="189"/>
      <c r="E12929" s="189"/>
      <c r="F12929" s="189"/>
    </row>
    <row r="12930" spans="3:6" s="66" customFormat="1" x14ac:dyDescent="0.25">
      <c r="C12930" s="189"/>
      <c r="D12930" s="189"/>
      <c r="E12930" s="189"/>
      <c r="F12930" s="189"/>
    </row>
    <row r="12931" spans="3:6" s="66" customFormat="1" x14ac:dyDescent="0.25">
      <c r="C12931" s="189"/>
      <c r="D12931" s="189"/>
      <c r="E12931" s="189"/>
      <c r="F12931" s="189"/>
    </row>
    <row r="12932" spans="3:6" s="66" customFormat="1" x14ac:dyDescent="0.25">
      <c r="C12932" s="189"/>
      <c r="D12932" s="189"/>
      <c r="E12932" s="189"/>
      <c r="F12932" s="189"/>
    </row>
    <row r="12933" spans="3:6" s="66" customFormat="1" x14ac:dyDescent="0.25">
      <c r="C12933" s="189"/>
      <c r="D12933" s="189"/>
      <c r="E12933" s="189"/>
      <c r="F12933" s="189"/>
    </row>
    <row r="12934" spans="3:6" s="66" customFormat="1" x14ac:dyDescent="0.25">
      <c r="C12934" s="189"/>
      <c r="D12934" s="189"/>
      <c r="E12934" s="189"/>
      <c r="F12934" s="189"/>
    </row>
    <row r="12935" spans="3:6" s="66" customFormat="1" x14ac:dyDescent="0.25">
      <c r="C12935" s="189"/>
      <c r="D12935" s="189"/>
      <c r="E12935" s="189"/>
      <c r="F12935" s="189"/>
    </row>
    <row r="12936" spans="3:6" s="66" customFormat="1" x14ac:dyDescent="0.25">
      <c r="C12936" s="189"/>
      <c r="D12936" s="189"/>
      <c r="E12936" s="189"/>
      <c r="F12936" s="189"/>
    </row>
    <row r="12937" spans="3:6" s="66" customFormat="1" x14ac:dyDescent="0.25">
      <c r="C12937" s="189"/>
      <c r="D12937" s="189"/>
      <c r="E12937" s="189"/>
      <c r="F12937" s="189"/>
    </row>
    <row r="12938" spans="3:6" s="66" customFormat="1" x14ac:dyDescent="0.25">
      <c r="C12938" s="189"/>
      <c r="D12938" s="189"/>
      <c r="E12938" s="189"/>
      <c r="F12938" s="189"/>
    </row>
    <row r="12939" spans="3:6" s="66" customFormat="1" x14ac:dyDescent="0.25">
      <c r="C12939" s="189"/>
      <c r="D12939" s="189"/>
      <c r="E12939" s="189"/>
      <c r="F12939" s="189"/>
    </row>
    <row r="12940" spans="3:6" s="66" customFormat="1" x14ac:dyDescent="0.25">
      <c r="C12940" s="189"/>
      <c r="D12940" s="189"/>
      <c r="E12940" s="189"/>
      <c r="F12940" s="189"/>
    </row>
    <row r="12941" spans="3:6" s="66" customFormat="1" x14ac:dyDescent="0.25">
      <c r="C12941" s="189"/>
      <c r="D12941" s="189"/>
      <c r="E12941" s="189"/>
      <c r="F12941" s="189"/>
    </row>
    <row r="12942" spans="3:6" s="66" customFormat="1" x14ac:dyDescent="0.25">
      <c r="C12942" s="189"/>
      <c r="D12942" s="189"/>
      <c r="E12942" s="189"/>
      <c r="F12942" s="189"/>
    </row>
    <row r="12943" spans="3:6" s="66" customFormat="1" x14ac:dyDescent="0.25">
      <c r="C12943" s="189"/>
      <c r="D12943" s="189"/>
      <c r="E12943" s="189"/>
      <c r="F12943" s="189"/>
    </row>
    <row r="12944" spans="3:6" s="66" customFormat="1" x14ac:dyDescent="0.25">
      <c r="C12944" s="189"/>
      <c r="D12944" s="189"/>
      <c r="E12944" s="189"/>
      <c r="F12944" s="189"/>
    </row>
    <row r="12945" spans="3:6" s="66" customFormat="1" x14ac:dyDescent="0.25">
      <c r="C12945" s="189"/>
      <c r="D12945" s="189"/>
      <c r="E12945" s="189"/>
      <c r="F12945" s="189"/>
    </row>
    <row r="12946" spans="3:6" s="66" customFormat="1" x14ac:dyDescent="0.25">
      <c r="C12946" s="189"/>
      <c r="D12946" s="189"/>
      <c r="E12946" s="189"/>
      <c r="F12946" s="189"/>
    </row>
    <row r="12947" spans="3:6" s="66" customFormat="1" x14ac:dyDescent="0.25">
      <c r="C12947" s="189"/>
      <c r="D12947" s="189"/>
      <c r="E12947" s="189"/>
      <c r="F12947" s="189"/>
    </row>
    <row r="12948" spans="3:6" s="66" customFormat="1" x14ac:dyDescent="0.25">
      <c r="C12948" s="189"/>
      <c r="D12948" s="189"/>
      <c r="E12948" s="189"/>
      <c r="F12948" s="189"/>
    </row>
    <row r="12949" spans="3:6" s="66" customFormat="1" x14ac:dyDescent="0.25">
      <c r="C12949" s="189"/>
      <c r="D12949" s="189"/>
      <c r="E12949" s="189"/>
      <c r="F12949" s="189"/>
    </row>
    <row r="12950" spans="3:6" s="66" customFormat="1" x14ac:dyDescent="0.25">
      <c r="C12950" s="189"/>
      <c r="D12950" s="189"/>
      <c r="E12950" s="189"/>
      <c r="F12950" s="189"/>
    </row>
    <row r="12951" spans="3:6" s="66" customFormat="1" x14ac:dyDescent="0.25">
      <c r="C12951" s="189"/>
      <c r="D12951" s="189"/>
      <c r="E12951" s="189"/>
      <c r="F12951" s="189"/>
    </row>
    <row r="12952" spans="3:6" s="66" customFormat="1" x14ac:dyDescent="0.25">
      <c r="C12952" s="189"/>
      <c r="D12952" s="189"/>
      <c r="E12952" s="189"/>
      <c r="F12952" s="189"/>
    </row>
    <row r="12953" spans="3:6" s="66" customFormat="1" x14ac:dyDescent="0.25">
      <c r="C12953" s="189"/>
      <c r="D12953" s="189"/>
      <c r="E12953" s="189"/>
      <c r="F12953" s="189"/>
    </row>
    <row r="12954" spans="3:6" s="66" customFormat="1" x14ac:dyDescent="0.25">
      <c r="C12954" s="189"/>
      <c r="D12954" s="189"/>
      <c r="E12954" s="189"/>
      <c r="F12954" s="189"/>
    </row>
    <row r="12955" spans="3:6" s="66" customFormat="1" x14ac:dyDescent="0.25">
      <c r="C12955" s="189"/>
      <c r="D12955" s="189"/>
      <c r="E12955" s="189"/>
      <c r="F12955" s="189"/>
    </row>
    <row r="12956" spans="3:6" s="66" customFormat="1" x14ac:dyDescent="0.25">
      <c r="C12956" s="189"/>
      <c r="D12956" s="189"/>
      <c r="E12956" s="189"/>
      <c r="F12956" s="189"/>
    </row>
    <row r="12957" spans="3:6" s="66" customFormat="1" x14ac:dyDescent="0.25">
      <c r="C12957" s="189"/>
      <c r="D12957" s="189"/>
      <c r="E12957" s="189"/>
      <c r="F12957" s="189"/>
    </row>
    <row r="12958" spans="3:6" s="66" customFormat="1" x14ac:dyDescent="0.25">
      <c r="C12958" s="189"/>
      <c r="D12958" s="189"/>
      <c r="E12958" s="189"/>
      <c r="F12958" s="189"/>
    </row>
    <row r="12959" spans="3:6" s="66" customFormat="1" x14ac:dyDescent="0.25">
      <c r="C12959" s="189"/>
      <c r="D12959" s="189"/>
      <c r="E12959" s="189"/>
      <c r="F12959" s="189"/>
    </row>
    <row r="12960" spans="3:6" s="66" customFormat="1" x14ac:dyDescent="0.25">
      <c r="C12960" s="189"/>
      <c r="D12960" s="189"/>
      <c r="E12960" s="189"/>
      <c r="F12960" s="189"/>
    </row>
    <row r="12961" spans="3:6" s="66" customFormat="1" x14ac:dyDescent="0.25">
      <c r="C12961" s="189"/>
      <c r="D12961" s="189"/>
      <c r="E12961" s="189"/>
      <c r="F12961" s="189"/>
    </row>
    <row r="12962" spans="3:6" s="66" customFormat="1" x14ac:dyDescent="0.25">
      <c r="C12962" s="189"/>
      <c r="D12962" s="189"/>
      <c r="E12962" s="189"/>
      <c r="F12962" s="189"/>
    </row>
    <row r="12963" spans="3:6" s="66" customFormat="1" x14ac:dyDescent="0.25">
      <c r="C12963" s="189"/>
      <c r="D12963" s="189"/>
      <c r="E12963" s="189"/>
      <c r="F12963" s="189"/>
    </row>
    <row r="12964" spans="3:6" s="66" customFormat="1" x14ac:dyDescent="0.25">
      <c r="C12964" s="189"/>
      <c r="D12964" s="189"/>
      <c r="E12964" s="189"/>
      <c r="F12964" s="189"/>
    </row>
    <row r="12965" spans="3:6" s="66" customFormat="1" x14ac:dyDescent="0.25">
      <c r="C12965" s="189"/>
      <c r="D12965" s="189"/>
      <c r="E12965" s="189"/>
      <c r="F12965" s="189"/>
    </row>
    <row r="12966" spans="3:6" s="66" customFormat="1" x14ac:dyDescent="0.25">
      <c r="C12966" s="189"/>
      <c r="D12966" s="189"/>
      <c r="E12966" s="189"/>
      <c r="F12966" s="189"/>
    </row>
    <row r="12967" spans="3:6" s="66" customFormat="1" x14ac:dyDescent="0.25">
      <c r="C12967" s="189"/>
      <c r="D12967" s="189"/>
      <c r="E12967" s="189"/>
      <c r="F12967" s="189"/>
    </row>
    <row r="12968" spans="3:6" s="66" customFormat="1" x14ac:dyDescent="0.25">
      <c r="C12968" s="189"/>
      <c r="D12968" s="189"/>
      <c r="E12968" s="189"/>
      <c r="F12968" s="189"/>
    </row>
    <row r="12969" spans="3:6" s="66" customFormat="1" x14ac:dyDescent="0.25">
      <c r="C12969" s="189"/>
      <c r="D12969" s="189"/>
      <c r="E12969" s="189"/>
      <c r="F12969" s="189"/>
    </row>
    <row r="12970" spans="3:6" s="66" customFormat="1" x14ac:dyDescent="0.25">
      <c r="C12970" s="189"/>
      <c r="D12970" s="189"/>
      <c r="E12970" s="189"/>
      <c r="F12970" s="189"/>
    </row>
    <row r="12971" spans="3:6" s="66" customFormat="1" x14ac:dyDescent="0.25">
      <c r="C12971" s="189"/>
      <c r="D12971" s="189"/>
      <c r="E12971" s="189"/>
      <c r="F12971" s="189"/>
    </row>
    <row r="12972" spans="3:6" s="66" customFormat="1" x14ac:dyDescent="0.25">
      <c r="C12972" s="189"/>
      <c r="D12972" s="189"/>
      <c r="E12972" s="189"/>
      <c r="F12972" s="189"/>
    </row>
    <row r="12973" spans="3:6" s="66" customFormat="1" x14ac:dyDescent="0.25">
      <c r="C12973" s="189"/>
      <c r="D12973" s="189"/>
      <c r="E12973" s="189"/>
      <c r="F12973" s="189"/>
    </row>
    <row r="12974" spans="3:6" s="66" customFormat="1" x14ac:dyDescent="0.25">
      <c r="C12974" s="189"/>
      <c r="D12974" s="189"/>
      <c r="E12974" s="189"/>
      <c r="F12974" s="189"/>
    </row>
    <row r="12975" spans="3:6" s="66" customFormat="1" x14ac:dyDescent="0.25">
      <c r="C12975" s="189"/>
      <c r="D12975" s="189"/>
      <c r="E12975" s="189"/>
      <c r="F12975" s="189"/>
    </row>
    <row r="12976" spans="3:6" s="66" customFormat="1" x14ac:dyDescent="0.25">
      <c r="C12976" s="189"/>
      <c r="D12976" s="189"/>
      <c r="E12976" s="189"/>
      <c r="F12976" s="189"/>
    </row>
    <row r="12977" spans="3:6" s="66" customFormat="1" x14ac:dyDescent="0.25">
      <c r="C12977" s="189"/>
      <c r="D12977" s="189"/>
      <c r="E12977" s="189"/>
      <c r="F12977" s="189"/>
    </row>
    <row r="12978" spans="3:6" s="66" customFormat="1" x14ac:dyDescent="0.25">
      <c r="C12978" s="189"/>
      <c r="D12978" s="189"/>
      <c r="E12978" s="189"/>
      <c r="F12978" s="189"/>
    </row>
    <row r="12979" spans="3:6" s="66" customFormat="1" x14ac:dyDescent="0.25">
      <c r="C12979" s="189"/>
      <c r="D12979" s="189"/>
      <c r="E12979" s="189"/>
      <c r="F12979" s="189"/>
    </row>
    <row r="12980" spans="3:6" s="66" customFormat="1" x14ac:dyDescent="0.25">
      <c r="C12980" s="189"/>
      <c r="D12980" s="189"/>
      <c r="E12980" s="189"/>
      <c r="F12980" s="189"/>
    </row>
    <row r="12981" spans="3:6" s="66" customFormat="1" x14ac:dyDescent="0.25">
      <c r="C12981" s="189"/>
      <c r="D12981" s="189"/>
      <c r="E12981" s="189"/>
      <c r="F12981" s="189"/>
    </row>
    <row r="12982" spans="3:6" s="66" customFormat="1" x14ac:dyDescent="0.25">
      <c r="C12982" s="189"/>
      <c r="D12982" s="189"/>
      <c r="E12982" s="189"/>
      <c r="F12982" s="189"/>
    </row>
    <row r="12983" spans="3:6" s="66" customFormat="1" x14ac:dyDescent="0.25">
      <c r="C12983" s="189"/>
      <c r="D12983" s="189"/>
      <c r="E12983" s="189"/>
      <c r="F12983" s="189"/>
    </row>
    <row r="12984" spans="3:6" s="66" customFormat="1" x14ac:dyDescent="0.25">
      <c r="C12984" s="189"/>
      <c r="D12984" s="189"/>
      <c r="E12984" s="189"/>
      <c r="F12984" s="189"/>
    </row>
    <row r="12985" spans="3:6" s="66" customFormat="1" x14ac:dyDescent="0.25">
      <c r="C12985" s="189"/>
      <c r="D12985" s="189"/>
      <c r="E12985" s="189"/>
      <c r="F12985" s="189"/>
    </row>
    <row r="12986" spans="3:6" s="66" customFormat="1" x14ac:dyDescent="0.25">
      <c r="C12986" s="189"/>
      <c r="D12986" s="189"/>
      <c r="E12986" s="189"/>
      <c r="F12986" s="189"/>
    </row>
    <row r="12987" spans="3:6" s="66" customFormat="1" x14ac:dyDescent="0.25">
      <c r="C12987" s="189"/>
      <c r="D12987" s="189"/>
      <c r="E12987" s="189"/>
      <c r="F12987" s="189"/>
    </row>
    <row r="12988" spans="3:6" s="66" customFormat="1" x14ac:dyDescent="0.25">
      <c r="C12988" s="189"/>
      <c r="D12988" s="189"/>
      <c r="E12988" s="189"/>
      <c r="F12988" s="189"/>
    </row>
    <row r="12989" spans="3:6" s="66" customFormat="1" x14ac:dyDescent="0.25">
      <c r="C12989" s="189"/>
      <c r="D12989" s="189"/>
      <c r="E12989" s="189"/>
      <c r="F12989" s="189"/>
    </row>
    <row r="12990" spans="3:6" s="66" customFormat="1" x14ac:dyDescent="0.25">
      <c r="C12990" s="189"/>
      <c r="D12990" s="189"/>
      <c r="E12990" s="189"/>
      <c r="F12990" s="189"/>
    </row>
    <row r="12991" spans="3:6" s="66" customFormat="1" x14ac:dyDescent="0.25">
      <c r="C12991" s="189"/>
      <c r="D12991" s="189"/>
      <c r="E12991" s="189"/>
      <c r="F12991" s="189"/>
    </row>
    <row r="12992" spans="3:6" s="66" customFormat="1" x14ac:dyDescent="0.25">
      <c r="C12992" s="189"/>
      <c r="D12992" s="189"/>
      <c r="E12992" s="189"/>
      <c r="F12992" s="189"/>
    </row>
    <row r="12993" spans="3:6" s="66" customFormat="1" x14ac:dyDescent="0.25">
      <c r="C12993" s="189"/>
      <c r="D12993" s="189"/>
      <c r="E12993" s="189"/>
      <c r="F12993" s="189"/>
    </row>
    <row r="12994" spans="3:6" s="66" customFormat="1" x14ac:dyDescent="0.25">
      <c r="C12994" s="189"/>
      <c r="D12994" s="189"/>
      <c r="E12994" s="189"/>
      <c r="F12994" s="189"/>
    </row>
    <row r="12995" spans="3:6" s="66" customFormat="1" x14ac:dyDescent="0.25">
      <c r="C12995" s="189"/>
      <c r="D12995" s="189"/>
      <c r="E12995" s="189"/>
      <c r="F12995" s="189"/>
    </row>
    <row r="12996" spans="3:6" s="66" customFormat="1" x14ac:dyDescent="0.25">
      <c r="C12996" s="189"/>
      <c r="D12996" s="189"/>
      <c r="E12996" s="189"/>
      <c r="F12996" s="189"/>
    </row>
    <row r="12997" spans="3:6" s="66" customFormat="1" x14ac:dyDescent="0.25">
      <c r="C12997" s="189"/>
      <c r="D12997" s="189"/>
      <c r="E12997" s="189"/>
      <c r="F12997" s="189"/>
    </row>
    <row r="12998" spans="3:6" s="66" customFormat="1" x14ac:dyDescent="0.25">
      <c r="C12998" s="189"/>
      <c r="D12998" s="189"/>
      <c r="E12998" s="189"/>
      <c r="F12998" s="189"/>
    </row>
    <row r="12999" spans="3:6" s="66" customFormat="1" x14ac:dyDescent="0.25">
      <c r="C12999" s="189"/>
      <c r="D12999" s="189"/>
      <c r="E12999" s="189"/>
      <c r="F12999" s="189"/>
    </row>
    <row r="13000" spans="3:6" s="66" customFormat="1" x14ac:dyDescent="0.25">
      <c r="C13000" s="189"/>
      <c r="D13000" s="189"/>
      <c r="E13000" s="189"/>
      <c r="F13000" s="189"/>
    </row>
    <row r="13001" spans="3:6" s="66" customFormat="1" x14ac:dyDescent="0.25">
      <c r="C13001" s="189"/>
      <c r="D13001" s="189"/>
      <c r="E13001" s="189"/>
      <c r="F13001" s="189"/>
    </row>
    <row r="13002" spans="3:6" s="66" customFormat="1" x14ac:dyDescent="0.25">
      <c r="C13002" s="189"/>
      <c r="D13002" s="189"/>
      <c r="E13002" s="189"/>
      <c r="F13002" s="189"/>
    </row>
    <row r="13003" spans="3:6" s="66" customFormat="1" x14ac:dyDescent="0.25">
      <c r="C13003" s="189"/>
      <c r="D13003" s="189"/>
      <c r="E13003" s="189"/>
      <c r="F13003" s="189"/>
    </row>
    <row r="13004" spans="3:6" s="66" customFormat="1" x14ac:dyDescent="0.25">
      <c r="C13004" s="189"/>
      <c r="D13004" s="189"/>
      <c r="E13004" s="189"/>
      <c r="F13004" s="189"/>
    </row>
    <row r="13005" spans="3:6" s="66" customFormat="1" x14ac:dyDescent="0.25">
      <c r="C13005" s="189"/>
      <c r="D13005" s="189"/>
      <c r="E13005" s="189"/>
      <c r="F13005" s="189"/>
    </row>
    <row r="13006" spans="3:6" s="66" customFormat="1" x14ac:dyDescent="0.25">
      <c r="C13006" s="189"/>
      <c r="D13006" s="189"/>
      <c r="E13006" s="189"/>
      <c r="F13006" s="189"/>
    </row>
    <row r="13007" spans="3:6" s="66" customFormat="1" x14ac:dyDescent="0.25">
      <c r="C13007" s="189"/>
      <c r="D13007" s="189"/>
      <c r="E13007" s="189"/>
      <c r="F13007" s="189"/>
    </row>
    <row r="13008" spans="3:6" s="66" customFormat="1" x14ac:dyDescent="0.25">
      <c r="C13008" s="189"/>
      <c r="D13008" s="189"/>
      <c r="E13008" s="189"/>
      <c r="F13008" s="189"/>
    </row>
    <row r="13009" spans="3:6" s="66" customFormat="1" x14ac:dyDescent="0.25">
      <c r="C13009" s="189"/>
      <c r="D13009" s="189"/>
      <c r="E13009" s="189"/>
      <c r="F13009" s="189"/>
    </row>
    <row r="13010" spans="3:6" s="66" customFormat="1" x14ac:dyDescent="0.25">
      <c r="C13010" s="189"/>
      <c r="D13010" s="189"/>
      <c r="E13010" s="189"/>
      <c r="F13010" s="189"/>
    </row>
    <row r="13011" spans="3:6" s="66" customFormat="1" x14ac:dyDescent="0.25">
      <c r="C13011" s="189"/>
      <c r="D13011" s="189"/>
      <c r="E13011" s="189"/>
      <c r="F13011" s="189"/>
    </row>
    <row r="13012" spans="3:6" s="66" customFormat="1" x14ac:dyDescent="0.25">
      <c r="C13012" s="189"/>
      <c r="D13012" s="189"/>
      <c r="E13012" s="189"/>
      <c r="F13012" s="189"/>
    </row>
    <row r="13013" spans="3:6" s="66" customFormat="1" x14ac:dyDescent="0.25">
      <c r="C13013" s="189"/>
      <c r="D13013" s="189"/>
      <c r="E13013" s="189"/>
      <c r="F13013" s="189"/>
    </row>
    <row r="13014" spans="3:6" s="66" customFormat="1" x14ac:dyDescent="0.25">
      <c r="C13014" s="189"/>
      <c r="D13014" s="189"/>
      <c r="E13014" s="189"/>
      <c r="F13014" s="189"/>
    </row>
    <row r="13015" spans="3:6" s="66" customFormat="1" x14ac:dyDescent="0.25">
      <c r="C13015" s="189"/>
      <c r="D13015" s="189"/>
      <c r="E13015" s="189"/>
      <c r="F13015" s="189"/>
    </row>
    <row r="13016" spans="3:6" s="66" customFormat="1" x14ac:dyDescent="0.25">
      <c r="C13016" s="189"/>
      <c r="D13016" s="189"/>
      <c r="E13016" s="189"/>
      <c r="F13016" s="189"/>
    </row>
    <row r="13017" spans="3:6" s="66" customFormat="1" x14ac:dyDescent="0.25">
      <c r="C13017" s="189"/>
      <c r="D13017" s="189"/>
      <c r="E13017" s="189"/>
      <c r="F13017" s="189"/>
    </row>
    <row r="13018" spans="3:6" s="66" customFormat="1" x14ac:dyDescent="0.25">
      <c r="C13018" s="189"/>
      <c r="D13018" s="189"/>
      <c r="E13018" s="189"/>
      <c r="F13018" s="189"/>
    </row>
    <row r="13019" spans="3:6" s="66" customFormat="1" x14ac:dyDescent="0.25">
      <c r="C13019" s="189"/>
      <c r="D13019" s="189"/>
      <c r="E13019" s="189"/>
      <c r="F13019" s="189"/>
    </row>
    <row r="13020" spans="3:6" s="66" customFormat="1" x14ac:dyDescent="0.25">
      <c r="C13020" s="189"/>
      <c r="D13020" s="189"/>
      <c r="E13020" s="189"/>
      <c r="F13020" s="189"/>
    </row>
    <row r="13021" spans="3:6" s="66" customFormat="1" x14ac:dyDescent="0.25">
      <c r="C13021" s="189"/>
      <c r="D13021" s="189"/>
      <c r="E13021" s="189"/>
      <c r="F13021" s="189"/>
    </row>
    <row r="13022" spans="3:6" s="66" customFormat="1" x14ac:dyDescent="0.25">
      <c r="C13022" s="189"/>
      <c r="D13022" s="189"/>
      <c r="E13022" s="189"/>
      <c r="F13022" s="189"/>
    </row>
    <row r="13023" spans="3:6" s="66" customFormat="1" x14ac:dyDescent="0.25">
      <c r="C13023" s="189"/>
      <c r="D13023" s="189"/>
      <c r="E13023" s="189"/>
      <c r="F13023" s="189"/>
    </row>
    <row r="13024" spans="3:6" s="66" customFormat="1" x14ac:dyDescent="0.25">
      <c r="C13024" s="189"/>
      <c r="D13024" s="189"/>
      <c r="E13024" s="189"/>
      <c r="F13024" s="189"/>
    </row>
    <row r="13025" spans="3:6" s="66" customFormat="1" x14ac:dyDescent="0.25">
      <c r="C13025" s="189"/>
      <c r="D13025" s="189"/>
      <c r="E13025" s="189"/>
      <c r="F13025" s="189"/>
    </row>
    <row r="13026" spans="3:6" s="66" customFormat="1" x14ac:dyDescent="0.25">
      <c r="C13026" s="189"/>
      <c r="D13026" s="189"/>
      <c r="E13026" s="189"/>
      <c r="F13026" s="189"/>
    </row>
    <row r="13027" spans="3:6" s="66" customFormat="1" x14ac:dyDescent="0.25">
      <c r="C13027" s="189"/>
      <c r="D13027" s="189"/>
      <c r="E13027" s="189"/>
      <c r="F13027" s="189"/>
    </row>
    <row r="13028" spans="3:6" s="66" customFormat="1" x14ac:dyDescent="0.25">
      <c r="C13028" s="189"/>
      <c r="D13028" s="189"/>
      <c r="E13028" s="189"/>
      <c r="F13028" s="189"/>
    </row>
    <row r="13029" spans="3:6" s="66" customFormat="1" x14ac:dyDescent="0.25">
      <c r="C13029" s="189"/>
      <c r="D13029" s="189"/>
      <c r="E13029" s="189"/>
      <c r="F13029" s="189"/>
    </row>
    <row r="13030" spans="3:6" s="66" customFormat="1" x14ac:dyDescent="0.25">
      <c r="C13030" s="189"/>
      <c r="D13030" s="189"/>
      <c r="E13030" s="189"/>
      <c r="F13030" s="189"/>
    </row>
    <row r="13031" spans="3:6" s="66" customFormat="1" x14ac:dyDescent="0.25">
      <c r="C13031" s="189"/>
      <c r="D13031" s="189"/>
      <c r="E13031" s="189"/>
      <c r="F13031" s="189"/>
    </row>
    <row r="13032" spans="3:6" s="66" customFormat="1" x14ac:dyDescent="0.25">
      <c r="C13032" s="189"/>
      <c r="D13032" s="189"/>
      <c r="E13032" s="189"/>
      <c r="F13032" s="189"/>
    </row>
    <row r="13033" spans="3:6" s="66" customFormat="1" x14ac:dyDescent="0.25">
      <c r="C13033" s="189"/>
      <c r="D13033" s="189"/>
      <c r="E13033" s="189"/>
      <c r="F13033" s="189"/>
    </row>
    <row r="13034" spans="3:6" s="66" customFormat="1" x14ac:dyDescent="0.25">
      <c r="C13034" s="189"/>
      <c r="D13034" s="189"/>
      <c r="E13034" s="189"/>
      <c r="F13034" s="189"/>
    </row>
    <row r="13035" spans="3:6" s="66" customFormat="1" x14ac:dyDescent="0.25">
      <c r="C13035" s="189"/>
      <c r="D13035" s="189"/>
      <c r="E13035" s="189"/>
      <c r="F13035" s="189"/>
    </row>
    <row r="13036" spans="3:6" s="66" customFormat="1" x14ac:dyDescent="0.25">
      <c r="C13036" s="189"/>
      <c r="D13036" s="189"/>
      <c r="E13036" s="189"/>
      <c r="F13036" s="189"/>
    </row>
    <row r="13037" spans="3:6" s="66" customFormat="1" x14ac:dyDescent="0.25">
      <c r="C13037" s="189"/>
      <c r="D13037" s="189"/>
      <c r="E13037" s="189"/>
      <c r="F13037" s="189"/>
    </row>
    <row r="13038" spans="3:6" s="66" customFormat="1" x14ac:dyDescent="0.25">
      <c r="C13038" s="189"/>
      <c r="D13038" s="189"/>
      <c r="E13038" s="189"/>
      <c r="F13038" s="189"/>
    </row>
    <row r="13039" spans="3:6" s="66" customFormat="1" x14ac:dyDescent="0.25">
      <c r="C13039" s="189"/>
      <c r="D13039" s="189"/>
      <c r="E13039" s="189"/>
      <c r="F13039" s="189"/>
    </row>
    <row r="13040" spans="3:6" s="66" customFormat="1" x14ac:dyDescent="0.25">
      <c r="C13040" s="189"/>
      <c r="D13040" s="189"/>
      <c r="E13040" s="189"/>
      <c r="F13040" s="189"/>
    </row>
    <row r="13041" spans="3:6" s="66" customFormat="1" x14ac:dyDescent="0.25">
      <c r="C13041" s="189"/>
      <c r="D13041" s="189"/>
      <c r="E13041" s="189"/>
      <c r="F13041" s="189"/>
    </row>
    <row r="13042" spans="3:6" s="66" customFormat="1" x14ac:dyDescent="0.25">
      <c r="C13042" s="189"/>
      <c r="D13042" s="189"/>
      <c r="E13042" s="189"/>
      <c r="F13042" s="189"/>
    </row>
    <row r="13043" spans="3:6" s="66" customFormat="1" x14ac:dyDescent="0.25">
      <c r="C13043" s="189"/>
      <c r="D13043" s="189"/>
      <c r="E13043" s="189"/>
      <c r="F13043" s="189"/>
    </row>
    <row r="13044" spans="3:6" s="66" customFormat="1" x14ac:dyDescent="0.25">
      <c r="C13044" s="189"/>
      <c r="D13044" s="189"/>
      <c r="E13044" s="189"/>
      <c r="F13044" s="189"/>
    </row>
    <row r="13045" spans="3:6" s="66" customFormat="1" x14ac:dyDescent="0.25">
      <c r="C13045" s="189"/>
      <c r="D13045" s="189"/>
      <c r="E13045" s="189"/>
      <c r="F13045" s="189"/>
    </row>
    <row r="13046" spans="3:6" s="66" customFormat="1" x14ac:dyDescent="0.25">
      <c r="C13046" s="189"/>
      <c r="D13046" s="189"/>
      <c r="E13046" s="189"/>
      <c r="F13046" s="189"/>
    </row>
    <row r="13047" spans="3:6" s="66" customFormat="1" x14ac:dyDescent="0.25">
      <c r="C13047" s="189"/>
      <c r="D13047" s="189"/>
      <c r="E13047" s="189"/>
      <c r="F13047" s="189"/>
    </row>
    <row r="13048" spans="3:6" s="66" customFormat="1" x14ac:dyDescent="0.25">
      <c r="C13048" s="189"/>
      <c r="D13048" s="189"/>
      <c r="E13048" s="189"/>
      <c r="F13048" s="189"/>
    </row>
    <row r="13049" spans="3:6" s="66" customFormat="1" x14ac:dyDescent="0.25">
      <c r="C13049" s="189"/>
      <c r="D13049" s="189"/>
      <c r="E13049" s="189"/>
      <c r="F13049" s="189"/>
    </row>
    <row r="13050" spans="3:6" s="66" customFormat="1" x14ac:dyDescent="0.25">
      <c r="C13050" s="189"/>
      <c r="D13050" s="189"/>
      <c r="E13050" s="189"/>
      <c r="F13050" s="189"/>
    </row>
    <row r="13051" spans="3:6" s="66" customFormat="1" x14ac:dyDescent="0.25">
      <c r="C13051" s="189"/>
      <c r="D13051" s="189"/>
      <c r="E13051" s="189"/>
      <c r="F13051" s="189"/>
    </row>
    <row r="13052" spans="3:6" s="66" customFormat="1" x14ac:dyDescent="0.25">
      <c r="C13052" s="189"/>
      <c r="D13052" s="189"/>
      <c r="E13052" s="189"/>
      <c r="F13052" s="189"/>
    </row>
    <row r="13053" spans="3:6" s="66" customFormat="1" x14ac:dyDescent="0.25">
      <c r="C13053" s="189"/>
      <c r="D13053" s="189"/>
      <c r="E13053" s="189"/>
      <c r="F13053" s="189"/>
    </row>
    <row r="13054" spans="3:6" s="66" customFormat="1" x14ac:dyDescent="0.25">
      <c r="C13054" s="189"/>
      <c r="D13054" s="189"/>
      <c r="E13054" s="189"/>
      <c r="F13054" s="189"/>
    </row>
    <row r="13055" spans="3:6" s="66" customFormat="1" x14ac:dyDescent="0.25">
      <c r="C13055" s="189"/>
      <c r="D13055" s="189"/>
      <c r="E13055" s="189"/>
      <c r="F13055" s="189"/>
    </row>
    <row r="13056" spans="3:6" s="66" customFormat="1" x14ac:dyDescent="0.25">
      <c r="C13056" s="189"/>
      <c r="D13056" s="189"/>
      <c r="E13056" s="189"/>
      <c r="F13056" s="189"/>
    </row>
    <row r="13057" spans="3:6" s="66" customFormat="1" x14ac:dyDescent="0.25">
      <c r="C13057" s="189"/>
      <c r="D13057" s="189"/>
      <c r="E13057" s="189"/>
      <c r="F13057" s="189"/>
    </row>
    <row r="13058" spans="3:6" s="66" customFormat="1" x14ac:dyDescent="0.25">
      <c r="C13058" s="189"/>
      <c r="D13058" s="189"/>
      <c r="E13058" s="189"/>
      <c r="F13058" s="189"/>
    </row>
    <row r="13059" spans="3:6" s="66" customFormat="1" x14ac:dyDescent="0.25">
      <c r="C13059" s="189"/>
      <c r="D13059" s="189"/>
      <c r="E13059" s="189"/>
      <c r="F13059" s="189"/>
    </row>
    <row r="13060" spans="3:6" s="66" customFormat="1" x14ac:dyDescent="0.25">
      <c r="C13060" s="189"/>
      <c r="D13060" s="189"/>
      <c r="E13060" s="189"/>
      <c r="F13060" s="189"/>
    </row>
    <row r="13061" spans="3:6" s="66" customFormat="1" x14ac:dyDescent="0.25">
      <c r="C13061" s="189"/>
      <c r="D13061" s="189"/>
      <c r="E13061" s="189"/>
      <c r="F13061" s="189"/>
    </row>
    <row r="13062" spans="3:6" s="66" customFormat="1" x14ac:dyDescent="0.25">
      <c r="C13062" s="189"/>
      <c r="D13062" s="189"/>
      <c r="E13062" s="189"/>
      <c r="F13062" s="189"/>
    </row>
    <row r="13063" spans="3:6" s="66" customFormat="1" x14ac:dyDescent="0.25">
      <c r="C13063" s="189"/>
      <c r="D13063" s="189"/>
      <c r="E13063" s="189"/>
      <c r="F13063" s="189"/>
    </row>
    <row r="13064" spans="3:6" s="66" customFormat="1" x14ac:dyDescent="0.25">
      <c r="C13064" s="189"/>
      <c r="D13064" s="189"/>
      <c r="E13064" s="189"/>
      <c r="F13064" s="189"/>
    </row>
    <row r="13065" spans="3:6" s="66" customFormat="1" x14ac:dyDescent="0.25">
      <c r="C13065" s="189"/>
      <c r="D13065" s="189"/>
      <c r="E13065" s="189"/>
      <c r="F13065" s="189"/>
    </row>
    <row r="13066" spans="3:6" s="66" customFormat="1" x14ac:dyDescent="0.25">
      <c r="C13066" s="189"/>
      <c r="D13066" s="189"/>
      <c r="E13066" s="189"/>
      <c r="F13066" s="189"/>
    </row>
    <row r="13067" spans="3:6" s="66" customFormat="1" x14ac:dyDescent="0.25">
      <c r="C13067" s="189"/>
      <c r="D13067" s="189"/>
      <c r="E13067" s="189"/>
      <c r="F13067" s="189"/>
    </row>
    <row r="13068" spans="3:6" s="66" customFormat="1" x14ac:dyDescent="0.25">
      <c r="C13068" s="189"/>
      <c r="D13068" s="189"/>
      <c r="E13068" s="189"/>
      <c r="F13068" s="189"/>
    </row>
    <row r="13069" spans="3:6" s="66" customFormat="1" x14ac:dyDescent="0.25">
      <c r="C13069" s="189"/>
      <c r="D13069" s="189"/>
      <c r="E13069" s="189"/>
      <c r="F13069" s="189"/>
    </row>
    <row r="13070" spans="3:6" s="66" customFormat="1" x14ac:dyDescent="0.25">
      <c r="C13070" s="189"/>
      <c r="D13070" s="189"/>
      <c r="E13070" s="189"/>
      <c r="F13070" s="189"/>
    </row>
    <row r="13071" spans="3:6" s="66" customFormat="1" x14ac:dyDescent="0.25">
      <c r="C13071" s="189"/>
      <c r="D13071" s="189"/>
      <c r="E13071" s="189"/>
      <c r="F13071" s="189"/>
    </row>
    <row r="13072" spans="3:6" s="66" customFormat="1" x14ac:dyDescent="0.25">
      <c r="C13072" s="189"/>
      <c r="D13072" s="189"/>
      <c r="E13072" s="189"/>
      <c r="F13072" s="189"/>
    </row>
    <row r="13073" spans="3:6" s="66" customFormat="1" x14ac:dyDescent="0.25">
      <c r="C13073" s="189"/>
      <c r="D13073" s="189"/>
      <c r="E13073" s="189"/>
      <c r="F13073" s="189"/>
    </row>
    <row r="13074" spans="3:6" s="66" customFormat="1" x14ac:dyDescent="0.25">
      <c r="C13074" s="189"/>
      <c r="D13074" s="189"/>
      <c r="E13074" s="189"/>
      <c r="F13074" s="189"/>
    </row>
    <row r="13075" spans="3:6" s="66" customFormat="1" x14ac:dyDescent="0.25">
      <c r="C13075" s="189"/>
      <c r="D13075" s="189"/>
      <c r="E13075" s="189"/>
      <c r="F13075" s="189"/>
    </row>
    <row r="13076" spans="3:6" s="66" customFormat="1" x14ac:dyDescent="0.25">
      <c r="C13076" s="189"/>
      <c r="D13076" s="189"/>
      <c r="E13076" s="189"/>
      <c r="F13076" s="189"/>
    </row>
    <row r="13077" spans="3:6" s="66" customFormat="1" x14ac:dyDescent="0.25">
      <c r="C13077" s="189"/>
      <c r="D13077" s="189"/>
      <c r="E13077" s="189"/>
      <c r="F13077" s="189"/>
    </row>
    <row r="13078" spans="3:6" s="66" customFormat="1" x14ac:dyDescent="0.25">
      <c r="C13078" s="189"/>
      <c r="D13078" s="189"/>
      <c r="E13078" s="189"/>
      <c r="F13078" s="189"/>
    </row>
    <row r="13079" spans="3:6" s="66" customFormat="1" x14ac:dyDescent="0.25">
      <c r="C13079" s="189"/>
      <c r="D13079" s="189"/>
      <c r="E13079" s="189"/>
      <c r="F13079" s="189"/>
    </row>
    <row r="13080" spans="3:6" s="66" customFormat="1" x14ac:dyDescent="0.25">
      <c r="C13080" s="189"/>
      <c r="D13080" s="189"/>
      <c r="E13080" s="189"/>
      <c r="F13080" s="189"/>
    </row>
    <row r="13081" spans="3:6" s="66" customFormat="1" x14ac:dyDescent="0.25">
      <c r="C13081" s="189"/>
      <c r="D13081" s="189"/>
      <c r="E13081" s="189"/>
      <c r="F13081" s="189"/>
    </row>
    <row r="13082" spans="3:6" s="66" customFormat="1" x14ac:dyDescent="0.25">
      <c r="C13082" s="189"/>
      <c r="D13082" s="189"/>
      <c r="E13082" s="189"/>
      <c r="F13082" s="189"/>
    </row>
    <row r="13083" spans="3:6" s="66" customFormat="1" x14ac:dyDescent="0.25">
      <c r="C13083" s="189"/>
      <c r="D13083" s="189"/>
      <c r="E13083" s="189"/>
      <c r="F13083" s="189"/>
    </row>
    <row r="13084" spans="3:6" s="66" customFormat="1" x14ac:dyDescent="0.25">
      <c r="C13084" s="189"/>
      <c r="D13084" s="189"/>
      <c r="E13084" s="189"/>
      <c r="F13084" s="189"/>
    </row>
    <row r="13085" spans="3:6" s="66" customFormat="1" x14ac:dyDescent="0.25">
      <c r="C13085" s="189"/>
      <c r="D13085" s="189"/>
      <c r="E13085" s="189"/>
      <c r="F13085" s="189"/>
    </row>
    <row r="13086" spans="3:6" s="66" customFormat="1" x14ac:dyDescent="0.25">
      <c r="C13086" s="189"/>
      <c r="D13086" s="189"/>
      <c r="E13086" s="189"/>
      <c r="F13086" s="189"/>
    </row>
    <row r="13087" spans="3:6" s="66" customFormat="1" x14ac:dyDescent="0.25">
      <c r="C13087" s="189"/>
      <c r="D13087" s="189"/>
      <c r="E13087" s="189"/>
      <c r="F13087" s="189"/>
    </row>
    <row r="13088" spans="3:6" s="66" customFormat="1" x14ac:dyDescent="0.25">
      <c r="C13088" s="189"/>
      <c r="D13088" s="189"/>
      <c r="E13088" s="189"/>
      <c r="F13088" s="189"/>
    </row>
    <row r="13089" spans="3:6" s="66" customFormat="1" x14ac:dyDescent="0.25">
      <c r="C13089" s="189"/>
      <c r="D13089" s="189"/>
      <c r="E13089" s="189"/>
      <c r="F13089" s="189"/>
    </row>
    <row r="13090" spans="3:6" s="66" customFormat="1" x14ac:dyDescent="0.25">
      <c r="C13090" s="189"/>
      <c r="D13090" s="189"/>
      <c r="E13090" s="189"/>
      <c r="F13090" s="189"/>
    </row>
    <row r="13091" spans="3:6" s="66" customFormat="1" x14ac:dyDescent="0.25">
      <c r="C13091" s="189"/>
      <c r="D13091" s="189"/>
      <c r="E13091" s="189"/>
      <c r="F13091" s="189"/>
    </row>
    <row r="13092" spans="3:6" s="66" customFormat="1" x14ac:dyDescent="0.25">
      <c r="C13092" s="189"/>
      <c r="D13092" s="189"/>
      <c r="E13092" s="189"/>
      <c r="F13092" s="189"/>
    </row>
    <row r="13093" spans="3:6" s="66" customFormat="1" x14ac:dyDescent="0.25">
      <c r="C13093" s="189"/>
      <c r="D13093" s="189"/>
      <c r="E13093" s="189"/>
      <c r="F13093" s="189"/>
    </row>
    <row r="13094" spans="3:6" s="66" customFormat="1" x14ac:dyDescent="0.25">
      <c r="C13094" s="189"/>
      <c r="D13094" s="189"/>
      <c r="E13094" s="189"/>
      <c r="F13094" s="189"/>
    </row>
    <row r="13095" spans="3:6" s="66" customFormat="1" x14ac:dyDescent="0.25">
      <c r="C13095" s="189"/>
      <c r="D13095" s="189"/>
      <c r="E13095" s="189"/>
      <c r="F13095" s="189"/>
    </row>
    <row r="13096" spans="3:6" s="66" customFormat="1" x14ac:dyDescent="0.25">
      <c r="C13096" s="189"/>
      <c r="D13096" s="189"/>
      <c r="E13096" s="189"/>
      <c r="F13096" s="189"/>
    </row>
    <row r="13097" spans="3:6" s="66" customFormat="1" x14ac:dyDescent="0.25">
      <c r="C13097" s="189"/>
      <c r="D13097" s="189"/>
      <c r="E13097" s="189"/>
      <c r="F13097" s="189"/>
    </row>
    <row r="13098" spans="3:6" s="66" customFormat="1" x14ac:dyDescent="0.25">
      <c r="C13098" s="189"/>
      <c r="D13098" s="189"/>
      <c r="E13098" s="189"/>
      <c r="F13098" s="189"/>
    </row>
    <row r="13099" spans="3:6" s="66" customFormat="1" x14ac:dyDescent="0.25">
      <c r="C13099" s="189"/>
      <c r="D13099" s="189"/>
      <c r="E13099" s="189"/>
      <c r="F13099" s="189"/>
    </row>
    <row r="13100" spans="3:6" s="66" customFormat="1" x14ac:dyDescent="0.25">
      <c r="C13100" s="189"/>
      <c r="D13100" s="189"/>
      <c r="E13100" s="189"/>
      <c r="F13100" s="189"/>
    </row>
    <row r="13101" spans="3:6" s="66" customFormat="1" x14ac:dyDescent="0.25">
      <c r="C13101" s="189"/>
      <c r="D13101" s="189"/>
      <c r="E13101" s="189"/>
      <c r="F13101" s="189"/>
    </row>
    <row r="13102" spans="3:6" s="66" customFormat="1" x14ac:dyDescent="0.25">
      <c r="C13102" s="189"/>
      <c r="D13102" s="189"/>
      <c r="E13102" s="189"/>
      <c r="F13102" s="189"/>
    </row>
    <row r="13103" spans="3:6" s="66" customFormat="1" x14ac:dyDescent="0.25">
      <c r="C13103" s="189"/>
      <c r="D13103" s="189"/>
      <c r="E13103" s="189"/>
      <c r="F13103" s="189"/>
    </row>
    <row r="13104" spans="3:6" s="66" customFormat="1" x14ac:dyDescent="0.25">
      <c r="C13104" s="189"/>
      <c r="D13104" s="189"/>
      <c r="E13104" s="189"/>
      <c r="F13104" s="189"/>
    </row>
    <row r="13105" spans="3:6" s="66" customFormat="1" x14ac:dyDescent="0.25">
      <c r="C13105" s="189"/>
      <c r="D13105" s="189"/>
      <c r="E13105" s="189"/>
      <c r="F13105" s="189"/>
    </row>
    <row r="13106" spans="3:6" s="66" customFormat="1" x14ac:dyDescent="0.25">
      <c r="C13106" s="189"/>
      <c r="D13106" s="189"/>
      <c r="E13106" s="189"/>
      <c r="F13106" s="189"/>
    </row>
    <row r="13107" spans="3:6" s="66" customFormat="1" x14ac:dyDescent="0.25">
      <c r="C13107" s="189"/>
      <c r="D13107" s="189"/>
      <c r="E13107" s="189"/>
      <c r="F13107" s="189"/>
    </row>
    <row r="13108" spans="3:6" s="66" customFormat="1" x14ac:dyDescent="0.25">
      <c r="C13108" s="189"/>
      <c r="D13108" s="189"/>
      <c r="E13108" s="189"/>
      <c r="F13108" s="189"/>
    </row>
    <row r="13109" spans="3:6" s="66" customFormat="1" x14ac:dyDescent="0.25">
      <c r="C13109" s="189"/>
      <c r="D13109" s="189"/>
      <c r="E13109" s="189"/>
      <c r="F13109" s="189"/>
    </row>
    <row r="13110" spans="3:6" s="66" customFormat="1" x14ac:dyDescent="0.25">
      <c r="C13110" s="189"/>
      <c r="D13110" s="189"/>
      <c r="E13110" s="189"/>
      <c r="F13110" s="189"/>
    </row>
    <row r="13111" spans="3:6" s="66" customFormat="1" x14ac:dyDescent="0.25">
      <c r="C13111" s="189"/>
      <c r="D13111" s="189"/>
      <c r="E13111" s="189"/>
      <c r="F13111" s="189"/>
    </row>
    <row r="13112" spans="3:6" s="66" customFormat="1" x14ac:dyDescent="0.25">
      <c r="C13112" s="189"/>
      <c r="D13112" s="189"/>
      <c r="E13112" s="189"/>
      <c r="F13112" s="189"/>
    </row>
    <row r="13113" spans="3:6" s="66" customFormat="1" x14ac:dyDescent="0.25">
      <c r="C13113" s="189"/>
      <c r="D13113" s="189"/>
      <c r="E13113" s="189"/>
      <c r="F13113" s="189"/>
    </row>
    <row r="13114" spans="3:6" s="66" customFormat="1" x14ac:dyDescent="0.25">
      <c r="C13114" s="189"/>
      <c r="D13114" s="189"/>
      <c r="E13114" s="189"/>
      <c r="F13114" s="189"/>
    </row>
    <row r="13115" spans="3:6" s="66" customFormat="1" x14ac:dyDescent="0.25">
      <c r="C13115" s="189"/>
      <c r="D13115" s="189"/>
      <c r="E13115" s="189"/>
      <c r="F13115" s="189"/>
    </row>
    <row r="13116" spans="3:6" s="66" customFormat="1" x14ac:dyDescent="0.25">
      <c r="C13116" s="189"/>
      <c r="D13116" s="189"/>
      <c r="E13116" s="189"/>
      <c r="F13116" s="189"/>
    </row>
    <row r="13117" spans="3:6" s="66" customFormat="1" x14ac:dyDescent="0.25">
      <c r="C13117" s="189"/>
      <c r="D13117" s="189"/>
      <c r="E13117" s="189"/>
      <c r="F13117" s="189"/>
    </row>
    <row r="13118" spans="3:6" s="66" customFormat="1" x14ac:dyDescent="0.25">
      <c r="C13118" s="189"/>
      <c r="D13118" s="189"/>
      <c r="E13118" s="189"/>
      <c r="F13118" s="189"/>
    </row>
    <row r="13119" spans="3:6" s="66" customFormat="1" x14ac:dyDescent="0.25">
      <c r="C13119" s="189"/>
      <c r="D13119" s="189"/>
      <c r="E13119" s="189"/>
      <c r="F13119" s="189"/>
    </row>
    <row r="13120" spans="3:6" s="66" customFormat="1" x14ac:dyDescent="0.25">
      <c r="C13120" s="189"/>
      <c r="D13120" s="189"/>
      <c r="E13120" s="189"/>
      <c r="F13120" s="189"/>
    </row>
    <row r="13121" spans="3:6" s="66" customFormat="1" x14ac:dyDescent="0.25">
      <c r="C13121" s="189"/>
      <c r="D13121" s="189"/>
      <c r="E13121" s="189"/>
      <c r="F13121" s="189"/>
    </row>
    <row r="13122" spans="3:6" s="66" customFormat="1" x14ac:dyDescent="0.25">
      <c r="C13122" s="189"/>
      <c r="D13122" s="189"/>
      <c r="E13122" s="189"/>
      <c r="F13122" s="189"/>
    </row>
    <row r="13123" spans="3:6" s="66" customFormat="1" x14ac:dyDescent="0.25">
      <c r="C13123" s="189"/>
      <c r="D13123" s="189"/>
      <c r="E13123" s="189"/>
      <c r="F13123" s="189"/>
    </row>
    <row r="13124" spans="3:6" s="66" customFormat="1" x14ac:dyDescent="0.25">
      <c r="C13124" s="189"/>
      <c r="D13124" s="189"/>
      <c r="E13124" s="189"/>
      <c r="F13124" s="189"/>
    </row>
    <row r="13125" spans="3:6" s="66" customFormat="1" x14ac:dyDescent="0.25">
      <c r="C13125" s="189"/>
      <c r="D13125" s="189"/>
      <c r="E13125" s="189"/>
      <c r="F13125" s="189"/>
    </row>
    <row r="13126" spans="3:6" s="66" customFormat="1" x14ac:dyDescent="0.25">
      <c r="C13126" s="189"/>
      <c r="D13126" s="189"/>
      <c r="E13126" s="189"/>
      <c r="F13126" s="189"/>
    </row>
    <row r="13127" spans="3:6" s="66" customFormat="1" x14ac:dyDescent="0.25">
      <c r="C13127" s="189"/>
      <c r="D13127" s="189"/>
      <c r="E13127" s="189"/>
      <c r="F13127" s="189"/>
    </row>
    <row r="13128" spans="3:6" s="66" customFormat="1" x14ac:dyDescent="0.25">
      <c r="C13128" s="189"/>
      <c r="D13128" s="189"/>
      <c r="E13128" s="189"/>
      <c r="F13128" s="189"/>
    </row>
    <row r="13129" spans="3:6" s="66" customFormat="1" x14ac:dyDescent="0.25">
      <c r="C13129" s="189"/>
      <c r="D13129" s="189"/>
      <c r="E13129" s="189"/>
      <c r="F13129" s="189"/>
    </row>
    <row r="13130" spans="3:6" s="66" customFormat="1" x14ac:dyDescent="0.25">
      <c r="C13130" s="189"/>
      <c r="D13130" s="189"/>
      <c r="E13130" s="189"/>
      <c r="F13130" s="189"/>
    </row>
    <row r="13131" spans="3:6" s="66" customFormat="1" x14ac:dyDescent="0.25">
      <c r="C13131" s="189"/>
      <c r="D13131" s="189"/>
      <c r="E13131" s="189"/>
      <c r="F13131" s="189"/>
    </row>
    <row r="13132" spans="3:6" s="66" customFormat="1" x14ac:dyDescent="0.25">
      <c r="C13132" s="189"/>
      <c r="D13132" s="189"/>
      <c r="E13132" s="189"/>
      <c r="F13132" s="189"/>
    </row>
    <row r="13133" spans="3:6" s="66" customFormat="1" x14ac:dyDescent="0.25">
      <c r="C13133" s="189"/>
      <c r="D13133" s="189"/>
      <c r="E13133" s="189"/>
      <c r="F13133" s="189"/>
    </row>
    <row r="13134" spans="3:6" s="66" customFormat="1" x14ac:dyDescent="0.25">
      <c r="C13134" s="189"/>
      <c r="D13134" s="189"/>
      <c r="E13134" s="189"/>
      <c r="F13134" s="189"/>
    </row>
    <row r="13135" spans="3:6" s="66" customFormat="1" x14ac:dyDescent="0.25">
      <c r="C13135" s="189"/>
      <c r="D13135" s="189"/>
      <c r="E13135" s="189"/>
      <c r="F13135" s="189"/>
    </row>
    <row r="13136" spans="3:6" s="66" customFormat="1" x14ac:dyDescent="0.25">
      <c r="C13136" s="189"/>
      <c r="D13136" s="189"/>
      <c r="E13136" s="189"/>
      <c r="F13136" s="189"/>
    </row>
    <row r="13137" spans="3:6" s="66" customFormat="1" x14ac:dyDescent="0.25">
      <c r="C13137" s="189"/>
      <c r="D13137" s="189"/>
      <c r="E13137" s="189"/>
      <c r="F13137" s="189"/>
    </row>
    <row r="13138" spans="3:6" s="66" customFormat="1" x14ac:dyDescent="0.25">
      <c r="C13138" s="189"/>
      <c r="D13138" s="189"/>
      <c r="E13138" s="189"/>
      <c r="F13138" s="189"/>
    </row>
    <row r="13139" spans="3:6" s="66" customFormat="1" x14ac:dyDescent="0.25">
      <c r="C13139" s="189"/>
      <c r="D13139" s="189"/>
      <c r="E13139" s="189"/>
      <c r="F13139" s="189"/>
    </row>
    <row r="13140" spans="3:6" s="66" customFormat="1" x14ac:dyDescent="0.25">
      <c r="C13140" s="189"/>
      <c r="D13140" s="189"/>
      <c r="E13140" s="189"/>
      <c r="F13140" s="189"/>
    </row>
    <row r="13141" spans="3:6" s="66" customFormat="1" x14ac:dyDescent="0.25">
      <c r="C13141" s="189"/>
      <c r="D13141" s="189"/>
      <c r="E13141" s="189"/>
      <c r="F13141" s="189"/>
    </row>
    <row r="13142" spans="3:6" s="66" customFormat="1" x14ac:dyDescent="0.25">
      <c r="C13142" s="189"/>
      <c r="D13142" s="189"/>
      <c r="E13142" s="189"/>
      <c r="F13142" s="189"/>
    </row>
    <row r="13143" spans="3:6" s="66" customFormat="1" x14ac:dyDescent="0.25">
      <c r="C13143" s="189"/>
      <c r="D13143" s="189"/>
      <c r="E13143" s="189"/>
      <c r="F13143" s="189"/>
    </row>
    <row r="13144" spans="3:6" s="66" customFormat="1" x14ac:dyDescent="0.25">
      <c r="C13144" s="189"/>
      <c r="D13144" s="189"/>
      <c r="E13144" s="189"/>
      <c r="F13144" s="189"/>
    </row>
    <row r="13145" spans="3:6" s="66" customFormat="1" x14ac:dyDescent="0.25">
      <c r="C13145" s="189"/>
      <c r="D13145" s="189"/>
      <c r="E13145" s="189"/>
      <c r="F13145" s="189"/>
    </row>
    <row r="13146" spans="3:6" s="66" customFormat="1" x14ac:dyDescent="0.25">
      <c r="C13146" s="189"/>
      <c r="D13146" s="189"/>
      <c r="E13146" s="189"/>
      <c r="F13146" s="189"/>
    </row>
    <row r="13147" spans="3:6" s="66" customFormat="1" x14ac:dyDescent="0.25">
      <c r="C13147" s="189"/>
      <c r="D13147" s="189"/>
      <c r="E13147" s="189"/>
      <c r="F13147" s="189"/>
    </row>
    <row r="13148" spans="3:6" s="66" customFormat="1" x14ac:dyDescent="0.25">
      <c r="C13148" s="189"/>
      <c r="D13148" s="189"/>
      <c r="E13148" s="189"/>
      <c r="F13148" s="189"/>
    </row>
    <row r="13149" spans="3:6" s="66" customFormat="1" x14ac:dyDescent="0.25">
      <c r="C13149" s="189"/>
      <c r="D13149" s="189"/>
      <c r="E13149" s="189"/>
      <c r="F13149" s="189"/>
    </row>
    <row r="13150" spans="3:6" s="66" customFormat="1" x14ac:dyDescent="0.25">
      <c r="C13150" s="189"/>
      <c r="D13150" s="189"/>
      <c r="E13150" s="189"/>
      <c r="F13150" s="189"/>
    </row>
    <row r="13151" spans="3:6" s="66" customFormat="1" x14ac:dyDescent="0.25">
      <c r="C13151" s="189"/>
      <c r="D13151" s="189"/>
      <c r="E13151" s="189"/>
      <c r="F13151" s="189"/>
    </row>
    <row r="13152" spans="3:6" s="66" customFormat="1" x14ac:dyDescent="0.25">
      <c r="C13152" s="189"/>
      <c r="D13152" s="189"/>
      <c r="E13152" s="189"/>
      <c r="F13152" s="189"/>
    </row>
    <row r="13153" spans="3:6" s="66" customFormat="1" x14ac:dyDescent="0.25">
      <c r="C13153" s="189"/>
      <c r="D13153" s="189"/>
      <c r="E13153" s="189"/>
      <c r="F13153" s="189"/>
    </row>
    <row r="13154" spans="3:6" s="66" customFormat="1" x14ac:dyDescent="0.25">
      <c r="C13154" s="189"/>
      <c r="D13154" s="189"/>
      <c r="E13154" s="189"/>
      <c r="F13154" s="189"/>
    </row>
    <row r="13155" spans="3:6" s="66" customFormat="1" x14ac:dyDescent="0.25">
      <c r="C13155" s="189"/>
      <c r="D13155" s="189"/>
      <c r="E13155" s="189"/>
      <c r="F13155" s="189"/>
    </row>
    <row r="13156" spans="3:6" s="66" customFormat="1" x14ac:dyDescent="0.25">
      <c r="C13156" s="189"/>
      <c r="D13156" s="189"/>
      <c r="E13156" s="189"/>
      <c r="F13156" s="189"/>
    </row>
    <row r="13157" spans="3:6" s="66" customFormat="1" x14ac:dyDescent="0.25">
      <c r="C13157" s="189"/>
      <c r="D13157" s="189"/>
      <c r="E13157" s="189"/>
      <c r="F13157" s="189"/>
    </row>
    <row r="13158" spans="3:6" s="66" customFormat="1" x14ac:dyDescent="0.25">
      <c r="C13158" s="189"/>
      <c r="D13158" s="189"/>
      <c r="E13158" s="189"/>
      <c r="F13158" s="189"/>
    </row>
    <row r="13159" spans="3:6" s="66" customFormat="1" x14ac:dyDescent="0.25">
      <c r="C13159" s="189"/>
      <c r="D13159" s="189"/>
      <c r="E13159" s="189"/>
      <c r="F13159" s="189"/>
    </row>
    <row r="13160" spans="3:6" s="66" customFormat="1" x14ac:dyDescent="0.25">
      <c r="C13160" s="189"/>
      <c r="D13160" s="189"/>
      <c r="E13160" s="189"/>
      <c r="F13160" s="189"/>
    </row>
    <row r="13161" spans="3:6" s="66" customFormat="1" x14ac:dyDescent="0.25">
      <c r="C13161" s="189"/>
      <c r="D13161" s="189"/>
      <c r="E13161" s="189"/>
      <c r="F13161" s="189"/>
    </row>
    <row r="13162" spans="3:6" s="66" customFormat="1" x14ac:dyDescent="0.25">
      <c r="C13162" s="189"/>
      <c r="D13162" s="189"/>
      <c r="E13162" s="189"/>
      <c r="F13162" s="189"/>
    </row>
    <row r="13163" spans="3:6" s="66" customFormat="1" x14ac:dyDescent="0.25">
      <c r="C13163" s="189"/>
      <c r="D13163" s="189"/>
      <c r="E13163" s="189"/>
      <c r="F13163" s="189"/>
    </row>
    <row r="13164" spans="3:6" s="66" customFormat="1" x14ac:dyDescent="0.25">
      <c r="C13164" s="189"/>
      <c r="D13164" s="189"/>
      <c r="E13164" s="189"/>
      <c r="F13164" s="189"/>
    </row>
    <row r="13165" spans="3:6" s="66" customFormat="1" x14ac:dyDescent="0.25">
      <c r="C13165" s="189"/>
      <c r="D13165" s="189"/>
      <c r="E13165" s="189"/>
      <c r="F13165" s="189"/>
    </row>
    <row r="13166" spans="3:6" s="66" customFormat="1" x14ac:dyDescent="0.25">
      <c r="C13166" s="189"/>
      <c r="D13166" s="189"/>
      <c r="E13166" s="189"/>
      <c r="F13166" s="189"/>
    </row>
    <row r="13167" spans="3:6" s="66" customFormat="1" x14ac:dyDescent="0.25">
      <c r="C13167" s="189"/>
      <c r="D13167" s="189"/>
      <c r="E13167" s="189"/>
      <c r="F13167" s="189"/>
    </row>
    <row r="13168" spans="3:6" s="66" customFormat="1" x14ac:dyDescent="0.25">
      <c r="C13168" s="189"/>
      <c r="D13168" s="189"/>
      <c r="E13168" s="189"/>
      <c r="F13168" s="189"/>
    </row>
    <row r="13169" spans="3:6" s="66" customFormat="1" x14ac:dyDescent="0.25">
      <c r="C13169" s="189"/>
      <c r="D13169" s="189"/>
      <c r="E13169" s="189"/>
      <c r="F13169" s="189"/>
    </row>
    <row r="13170" spans="3:6" s="66" customFormat="1" x14ac:dyDescent="0.25">
      <c r="C13170" s="189"/>
      <c r="D13170" s="189"/>
      <c r="E13170" s="189"/>
      <c r="F13170" s="189"/>
    </row>
    <row r="13171" spans="3:6" s="66" customFormat="1" x14ac:dyDescent="0.25">
      <c r="C13171" s="189"/>
      <c r="D13171" s="189"/>
      <c r="E13171" s="189"/>
      <c r="F13171" s="189"/>
    </row>
    <row r="13172" spans="3:6" s="66" customFormat="1" x14ac:dyDescent="0.25">
      <c r="C13172" s="189"/>
      <c r="D13172" s="189"/>
      <c r="E13172" s="189"/>
      <c r="F13172" s="189"/>
    </row>
    <row r="13173" spans="3:6" s="66" customFormat="1" x14ac:dyDescent="0.25">
      <c r="C13173" s="189"/>
      <c r="D13173" s="189"/>
      <c r="E13173" s="189"/>
      <c r="F13173" s="189"/>
    </row>
    <row r="13174" spans="3:6" s="66" customFormat="1" x14ac:dyDescent="0.25">
      <c r="C13174" s="189"/>
      <c r="D13174" s="189"/>
      <c r="E13174" s="189"/>
      <c r="F13174" s="189"/>
    </row>
    <row r="13175" spans="3:6" s="66" customFormat="1" x14ac:dyDescent="0.25">
      <c r="C13175" s="189"/>
      <c r="D13175" s="189"/>
      <c r="E13175" s="189"/>
      <c r="F13175" s="189"/>
    </row>
    <row r="13176" spans="3:6" s="66" customFormat="1" x14ac:dyDescent="0.25">
      <c r="C13176" s="189"/>
      <c r="D13176" s="189"/>
      <c r="E13176" s="189"/>
      <c r="F13176" s="189"/>
    </row>
    <row r="13177" spans="3:6" s="66" customFormat="1" x14ac:dyDescent="0.25">
      <c r="C13177" s="189"/>
      <c r="D13177" s="189"/>
      <c r="E13177" s="189"/>
      <c r="F13177" s="189"/>
    </row>
    <row r="13178" spans="3:6" s="66" customFormat="1" x14ac:dyDescent="0.25">
      <c r="C13178" s="189"/>
      <c r="D13178" s="189"/>
      <c r="E13178" s="189"/>
      <c r="F13178" s="189"/>
    </row>
    <row r="13179" spans="3:6" s="66" customFormat="1" x14ac:dyDescent="0.25">
      <c r="C13179" s="189"/>
      <c r="D13179" s="189"/>
      <c r="E13179" s="189"/>
      <c r="F13179" s="189"/>
    </row>
    <row r="13180" spans="3:6" s="66" customFormat="1" x14ac:dyDescent="0.25">
      <c r="C13180" s="189"/>
      <c r="D13180" s="189"/>
      <c r="E13180" s="189"/>
      <c r="F13180" s="189"/>
    </row>
    <row r="13181" spans="3:6" s="66" customFormat="1" x14ac:dyDescent="0.25">
      <c r="C13181" s="189"/>
      <c r="D13181" s="189"/>
      <c r="E13181" s="189"/>
      <c r="F13181" s="189"/>
    </row>
    <row r="13182" spans="3:6" s="66" customFormat="1" x14ac:dyDescent="0.25">
      <c r="C13182" s="189"/>
      <c r="D13182" s="189"/>
      <c r="E13182" s="189"/>
      <c r="F13182" s="189"/>
    </row>
    <row r="13183" spans="3:6" s="66" customFormat="1" x14ac:dyDescent="0.25">
      <c r="C13183" s="189"/>
      <c r="D13183" s="189"/>
      <c r="E13183" s="189"/>
      <c r="F13183" s="189"/>
    </row>
    <row r="13184" spans="3:6" s="66" customFormat="1" x14ac:dyDescent="0.25">
      <c r="C13184" s="189"/>
      <c r="D13184" s="189"/>
      <c r="E13184" s="189"/>
      <c r="F13184" s="189"/>
    </row>
    <row r="13185" spans="3:6" s="66" customFormat="1" x14ac:dyDescent="0.25">
      <c r="C13185" s="189"/>
      <c r="D13185" s="189"/>
      <c r="E13185" s="189"/>
      <c r="F13185" s="189"/>
    </row>
    <row r="13186" spans="3:6" s="66" customFormat="1" x14ac:dyDescent="0.25">
      <c r="C13186" s="189"/>
      <c r="D13186" s="189"/>
      <c r="E13186" s="189"/>
      <c r="F13186" s="189"/>
    </row>
    <row r="13187" spans="3:6" s="66" customFormat="1" x14ac:dyDescent="0.25">
      <c r="C13187" s="189"/>
      <c r="D13187" s="189"/>
      <c r="E13187" s="189"/>
      <c r="F13187" s="189"/>
    </row>
    <row r="13188" spans="3:6" s="66" customFormat="1" x14ac:dyDescent="0.25">
      <c r="C13188" s="189"/>
      <c r="D13188" s="189"/>
      <c r="E13188" s="189"/>
      <c r="F13188" s="189"/>
    </row>
    <row r="13189" spans="3:6" s="66" customFormat="1" x14ac:dyDescent="0.25">
      <c r="C13189" s="189"/>
      <c r="D13189" s="189"/>
      <c r="E13189" s="189"/>
      <c r="F13189" s="189"/>
    </row>
    <row r="13190" spans="3:6" s="66" customFormat="1" x14ac:dyDescent="0.25">
      <c r="C13190" s="189"/>
      <c r="D13190" s="189"/>
      <c r="E13190" s="189"/>
      <c r="F13190" s="189"/>
    </row>
    <row r="13191" spans="3:6" s="66" customFormat="1" x14ac:dyDescent="0.25">
      <c r="C13191" s="189"/>
      <c r="D13191" s="189"/>
      <c r="E13191" s="189"/>
      <c r="F13191" s="189"/>
    </row>
    <row r="13192" spans="3:6" s="66" customFormat="1" x14ac:dyDescent="0.25">
      <c r="C13192" s="189"/>
      <c r="D13192" s="189"/>
      <c r="E13192" s="189"/>
      <c r="F13192" s="189"/>
    </row>
    <row r="13193" spans="3:6" s="66" customFormat="1" x14ac:dyDescent="0.25">
      <c r="C13193" s="189"/>
      <c r="D13193" s="189"/>
      <c r="E13193" s="189"/>
      <c r="F13193" s="189"/>
    </row>
    <row r="13194" spans="3:6" s="66" customFormat="1" x14ac:dyDescent="0.25">
      <c r="C13194" s="189"/>
      <c r="D13194" s="189"/>
      <c r="E13194" s="189"/>
      <c r="F13194" s="189"/>
    </row>
    <row r="13195" spans="3:6" s="66" customFormat="1" x14ac:dyDescent="0.25">
      <c r="C13195" s="189"/>
      <c r="D13195" s="189"/>
      <c r="E13195" s="189"/>
      <c r="F13195" s="189"/>
    </row>
    <row r="13196" spans="3:6" s="66" customFormat="1" x14ac:dyDescent="0.25">
      <c r="C13196" s="189"/>
      <c r="D13196" s="189"/>
      <c r="E13196" s="189"/>
      <c r="F13196" s="189"/>
    </row>
    <row r="13197" spans="3:6" s="66" customFormat="1" x14ac:dyDescent="0.25">
      <c r="C13197" s="189"/>
      <c r="D13197" s="189"/>
      <c r="E13197" s="189"/>
      <c r="F13197" s="189"/>
    </row>
    <row r="13198" spans="3:6" s="66" customFormat="1" x14ac:dyDescent="0.25">
      <c r="C13198" s="189"/>
      <c r="D13198" s="189"/>
      <c r="E13198" s="189"/>
      <c r="F13198" s="189"/>
    </row>
    <row r="13199" spans="3:6" s="66" customFormat="1" x14ac:dyDescent="0.25">
      <c r="C13199" s="189"/>
      <c r="D13199" s="189"/>
      <c r="E13199" s="189"/>
      <c r="F13199" s="189"/>
    </row>
    <row r="13200" spans="3:6" s="66" customFormat="1" x14ac:dyDescent="0.25">
      <c r="C13200" s="189"/>
      <c r="D13200" s="189"/>
      <c r="E13200" s="189"/>
      <c r="F13200" s="189"/>
    </row>
    <row r="13201" spans="3:6" s="66" customFormat="1" x14ac:dyDescent="0.25">
      <c r="C13201" s="189"/>
      <c r="D13201" s="189"/>
      <c r="E13201" s="189"/>
      <c r="F13201" s="189"/>
    </row>
    <row r="13202" spans="3:6" s="66" customFormat="1" x14ac:dyDescent="0.25">
      <c r="C13202" s="189"/>
      <c r="D13202" s="189"/>
      <c r="E13202" s="189"/>
      <c r="F13202" s="189"/>
    </row>
    <row r="13203" spans="3:6" s="66" customFormat="1" x14ac:dyDescent="0.25">
      <c r="C13203" s="189"/>
      <c r="D13203" s="189"/>
      <c r="E13203" s="189"/>
      <c r="F13203" s="189"/>
    </row>
    <row r="13204" spans="3:6" s="66" customFormat="1" x14ac:dyDescent="0.25">
      <c r="C13204" s="189"/>
      <c r="D13204" s="189"/>
      <c r="E13204" s="189"/>
      <c r="F13204" s="189"/>
    </row>
    <row r="13205" spans="3:6" s="66" customFormat="1" x14ac:dyDescent="0.25">
      <c r="C13205" s="189"/>
      <c r="D13205" s="189"/>
      <c r="E13205" s="189"/>
      <c r="F13205" s="189"/>
    </row>
    <row r="13206" spans="3:6" s="66" customFormat="1" x14ac:dyDescent="0.25">
      <c r="C13206" s="189"/>
      <c r="D13206" s="189"/>
      <c r="E13206" s="189"/>
      <c r="F13206" s="189"/>
    </row>
    <row r="13207" spans="3:6" s="66" customFormat="1" x14ac:dyDescent="0.25">
      <c r="C13207" s="189"/>
      <c r="D13207" s="189"/>
      <c r="E13207" s="189"/>
      <c r="F13207" s="189"/>
    </row>
    <row r="13208" spans="3:6" s="66" customFormat="1" x14ac:dyDescent="0.25">
      <c r="C13208" s="189"/>
      <c r="D13208" s="189"/>
      <c r="E13208" s="189"/>
      <c r="F13208" s="189"/>
    </row>
    <row r="13209" spans="3:6" s="66" customFormat="1" x14ac:dyDescent="0.25">
      <c r="C13209" s="189"/>
      <c r="D13209" s="189"/>
      <c r="E13209" s="189"/>
      <c r="F13209" s="189"/>
    </row>
    <row r="13210" spans="3:6" s="66" customFormat="1" x14ac:dyDescent="0.25">
      <c r="C13210" s="189"/>
      <c r="D13210" s="189"/>
      <c r="E13210" s="189"/>
      <c r="F13210" s="189"/>
    </row>
    <row r="13211" spans="3:6" s="66" customFormat="1" x14ac:dyDescent="0.25">
      <c r="C13211" s="189"/>
      <c r="D13211" s="189"/>
      <c r="E13211" s="189"/>
      <c r="F13211" s="189"/>
    </row>
    <row r="13212" spans="3:6" s="66" customFormat="1" x14ac:dyDescent="0.25">
      <c r="C13212" s="189"/>
      <c r="D13212" s="189"/>
      <c r="E13212" s="189"/>
      <c r="F13212" s="189"/>
    </row>
    <row r="13213" spans="3:6" s="66" customFormat="1" x14ac:dyDescent="0.25">
      <c r="C13213" s="189"/>
      <c r="D13213" s="189"/>
      <c r="E13213" s="189"/>
      <c r="F13213" s="189"/>
    </row>
    <row r="13214" spans="3:6" s="66" customFormat="1" x14ac:dyDescent="0.25">
      <c r="C13214" s="189"/>
      <c r="D13214" s="189"/>
      <c r="E13214" s="189"/>
      <c r="F13214" s="189"/>
    </row>
    <row r="13215" spans="3:6" s="66" customFormat="1" x14ac:dyDescent="0.25">
      <c r="C13215" s="189"/>
      <c r="D13215" s="189"/>
      <c r="E13215" s="189"/>
      <c r="F13215" s="189"/>
    </row>
    <row r="13216" spans="3:6" s="66" customFormat="1" x14ac:dyDescent="0.25">
      <c r="C13216" s="189"/>
      <c r="D13216" s="189"/>
      <c r="E13216" s="189"/>
      <c r="F13216" s="189"/>
    </row>
    <row r="13217" spans="3:6" s="66" customFormat="1" x14ac:dyDescent="0.25">
      <c r="C13217" s="189"/>
      <c r="D13217" s="189"/>
      <c r="E13217" s="189"/>
      <c r="F13217" s="189"/>
    </row>
    <row r="13218" spans="3:6" s="66" customFormat="1" x14ac:dyDescent="0.25">
      <c r="C13218" s="189"/>
      <c r="D13218" s="189"/>
      <c r="E13218" s="189"/>
      <c r="F13218" s="189"/>
    </row>
    <row r="13219" spans="3:6" s="66" customFormat="1" x14ac:dyDescent="0.25">
      <c r="C13219" s="189"/>
      <c r="D13219" s="189"/>
      <c r="E13219" s="189"/>
      <c r="F13219" s="189"/>
    </row>
    <row r="13220" spans="3:6" s="66" customFormat="1" x14ac:dyDescent="0.25">
      <c r="C13220" s="189"/>
      <c r="D13220" s="189"/>
      <c r="E13220" s="189"/>
      <c r="F13220" s="189"/>
    </row>
    <row r="13221" spans="3:6" s="66" customFormat="1" x14ac:dyDescent="0.25">
      <c r="C13221" s="189"/>
      <c r="D13221" s="189"/>
      <c r="E13221" s="189"/>
      <c r="F13221" s="189"/>
    </row>
    <row r="13222" spans="3:6" s="66" customFormat="1" x14ac:dyDescent="0.25">
      <c r="C13222" s="189"/>
      <c r="D13222" s="189"/>
      <c r="E13222" s="189"/>
      <c r="F13222" s="189"/>
    </row>
    <row r="13223" spans="3:6" s="66" customFormat="1" x14ac:dyDescent="0.25">
      <c r="C13223" s="189"/>
      <c r="D13223" s="189"/>
      <c r="E13223" s="189"/>
      <c r="F13223" s="189"/>
    </row>
    <row r="13224" spans="3:6" s="66" customFormat="1" x14ac:dyDescent="0.25">
      <c r="C13224" s="189"/>
      <c r="D13224" s="189"/>
      <c r="E13224" s="189"/>
      <c r="F13224" s="189"/>
    </row>
    <row r="13225" spans="3:6" s="66" customFormat="1" x14ac:dyDescent="0.25">
      <c r="C13225" s="189"/>
      <c r="D13225" s="189"/>
      <c r="E13225" s="189"/>
      <c r="F13225" s="189"/>
    </row>
    <row r="13226" spans="3:6" s="66" customFormat="1" x14ac:dyDescent="0.25">
      <c r="C13226" s="189"/>
      <c r="D13226" s="189"/>
      <c r="E13226" s="189"/>
      <c r="F13226" s="189"/>
    </row>
    <row r="13227" spans="3:6" s="66" customFormat="1" x14ac:dyDescent="0.25">
      <c r="C13227" s="189"/>
      <c r="D13227" s="189"/>
      <c r="E13227" s="189"/>
      <c r="F13227" s="189"/>
    </row>
    <row r="13228" spans="3:6" s="66" customFormat="1" x14ac:dyDescent="0.25">
      <c r="C13228" s="189"/>
      <c r="D13228" s="189"/>
      <c r="E13228" s="189"/>
      <c r="F13228" s="189"/>
    </row>
    <row r="13229" spans="3:6" s="66" customFormat="1" x14ac:dyDescent="0.25">
      <c r="C13229" s="189"/>
      <c r="D13229" s="189"/>
      <c r="E13229" s="189"/>
      <c r="F13229" s="189"/>
    </row>
    <row r="13230" spans="3:6" s="66" customFormat="1" x14ac:dyDescent="0.25">
      <c r="C13230" s="189"/>
      <c r="D13230" s="189"/>
      <c r="E13230" s="189"/>
      <c r="F13230" s="189"/>
    </row>
    <row r="13231" spans="3:6" s="66" customFormat="1" x14ac:dyDescent="0.25">
      <c r="C13231" s="189"/>
      <c r="D13231" s="189"/>
      <c r="E13231" s="189"/>
      <c r="F13231" s="189"/>
    </row>
    <row r="13232" spans="3:6" s="66" customFormat="1" x14ac:dyDescent="0.25">
      <c r="C13232" s="189"/>
      <c r="D13232" s="189"/>
      <c r="E13232" s="189"/>
      <c r="F13232" s="189"/>
    </row>
    <row r="13233" spans="3:6" s="66" customFormat="1" x14ac:dyDescent="0.25">
      <c r="C13233" s="189"/>
      <c r="D13233" s="189"/>
      <c r="E13233" s="189"/>
      <c r="F13233" s="189"/>
    </row>
    <row r="13234" spans="3:6" s="66" customFormat="1" x14ac:dyDescent="0.25">
      <c r="C13234" s="189"/>
      <c r="D13234" s="189"/>
      <c r="E13234" s="189"/>
      <c r="F13234" s="189"/>
    </row>
    <row r="13235" spans="3:6" s="66" customFormat="1" x14ac:dyDescent="0.25">
      <c r="C13235" s="189"/>
      <c r="D13235" s="189"/>
      <c r="E13235" s="189"/>
      <c r="F13235" s="189"/>
    </row>
    <row r="13236" spans="3:6" s="66" customFormat="1" x14ac:dyDescent="0.25">
      <c r="C13236" s="189"/>
      <c r="D13236" s="189"/>
      <c r="E13236" s="189"/>
      <c r="F13236" s="189"/>
    </row>
    <row r="13237" spans="3:6" s="66" customFormat="1" x14ac:dyDescent="0.25">
      <c r="C13237" s="189"/>
      <c r="D13237" s="189"/>
      <c r="E13237" s="189"/>
      <c r="F13237" s="189"/>
    </row>
    <row r="13238" spans="3:6" s="66" customFormat="1" x14ac:dyDescent="0.25">
      <c r="C13238" s="189"/>
      <c r="D13238" s="189"/>
      <c r="E13238" s="189"/>
      <c r="F13238" s="189"/>
    </row>
    <row r="13239" spans="3:6" s="66" customFormat="1" x14ac:dyDescent="0.25">
      <c r="C13239" s="189"/>
      <c r="D13239" s="189"/>
      <c r="E13239" s="189"/>
      <c r="F13239" s="189"/>
    </row>
    <row r="13240" spans="3:6" s="66" customFormat="1" x14ac:dyDescent="0.25">
      <c r="C13240" s="189"/>
      <c r="D13240" s="189"/>
      <c r="E13240" s="189"/>
      <c r="F13240" s="189"/>
    </row>
    <row r="13241" spans="3:6" s="66" customFormat="1" x14ac:dyDescent="0.25">
      <c r="C13241" s="189"/>
      <c r="D13241" s="189"/>
      <c r="E13241" s="189"/>
      <c r="F13241" s="189"/>
    </row>
    <row r="13242" spans="3:6" s="66" customFormat="1" x14ac:dyDescent="0.25">
      <c r="C13242" s="189"/>
      <c r="D13242" s="189"/>
      <c r="E13242" s="189"/>
      <c r="F13242" s="189"/>
    </row>
    <row r="13243" spans="3:6" s="66" customFormat="1" x14ac:dyDescent="0.25">
      <c r="C13243" s="189"/>
      <c r="D13243" s="189"/>
      <c r="E13243" s="189"/>
      <c r="F13243" s="189"/>
    </row>
    <row r="13244" spans="3:6" s="66" customFormat="1" x14ac:dyDescent="0.25">
      <c r="C13244" s="189"/>
      <c r="D13244" s="189"/>
      <c r="E13244" s="189"/>
      <c r="F13244" s="189"/>
    </row>
    <row r="13245" spans="3:6" s="66" customFormat="1" x14ac:dyDescent="0.25">
      <c r="C13245" s="189"/>
      <c r="D13245" s="189"/>
      <c r="E13245" s="189"/>
      <c r="F13245" s="189"/>
    </row>
    <row r="13246" spans="3:6" s="66" customFormat="1" x14ac:dyDescent="0.25">
      <c r="C13246" s="189"/>
      <c r="D13246" s="189"/>
      <c r="E13246" s="189"/>
      <c r="F13246" s="189"/>
    </row>
    <row r="13247" spans="3:6" s="66" customFormat="1" x14ac:dyDescent="0.25">
      <c r="C13247" s="189"/>
      <c r="D13247" s="189"/>
      <c r="E13247" s="189"/>
      <c r="F13247" s="189"/>
    </row>
    <row r="13248" spans="3:6" s="66" customFormat="1" x14ac:dyDescent="0.25">
      <c r="C13248" s="189"/>
      <c r="D13248" s="189"/>
      <c r="E13248" s="189"/>
      <c r="F13248" s="189"/>
    </row>
    <row r="13249" spans="3:6" s="66" customFormat="1" x14ac:dyDescent="0.25">
      <c r="C13249" s="189"/>
      <c r="D13249" s="189"/>
      <c r="E13249" s="189"/>
      <c r="F13249" s="189"/>
    </row>
    <row r="13250" spans="3:6" s="66" customFormat="1" x14ac:dyDescent="0.25">
      <c r="C13250" s="189"/>
      <c r="D13250" s="189"/>
      <c r="E13250" s="189"/>
      <c r="F13250" s="189"/>
    </row>
    <row r="13251" spans="3:6" s="66" customFormat="1" x14ac:dyDescent="0.25">
      <c r="C13251" s="189"/>
      <c r="D13251" s="189"/>
      <c r="E13251" s="189"/>
      <c r="F13251" s="189"/>
    </row>
    <row r="13252" spans="3:6" s="66" customFormat="1" x14ac:dyDescent="0.25">
      <c r="C13252" s="189"/>
      <c r="D13252" s="189"/>
      <c r="E13252" s="189"/>
      <c r="F13252" s="189"/>
    </row>
    <row r="13253" spans="3:6" s="66" customFormat="1" x14ac:dyDescent="0.25">
      <c r="C13253" s="189"/>
      <c r="D13253" s="189"/>
      <c r="E13253" s="189"/>
      <c r="F13253" s="189"/>
    </row>
    <row r="13254" spans="3:6" s="66" customFormat="1" x14ac:dyDescent="0.25">
      <c r="C13254" s="189"/>
      <c r="D13254" s="189"/>
      <c r="E13254" s="189"/>
      <c r="F13254" s="189"/>
    </row>
    <row r="13255" spans="3:6" s="66" customFormat="1" x14ac:dyDescent="0.25">
      <c r="C13255" s="189"/>
      <c r="D13255" s="189"/>
      <c r="E13255" s="189"/>
      <c r="F13255" s="189"/>
    </row>
    <row r="13256" spans="3:6" s="66" customFormat="1" x14ac:dyDescent="0.25">
      <c r="C13256" s="189"/>
      <c r="D13256" s="189"/>
      <c r="E13256" s="189"/>
      <c r="F13256" s="189"/>
    </row>
    <row r="13257" spans="3:6" s="66" customFormat="1" x14ac:dyDescent="0.25">
      <c r="C13257" s="189"/>
      <c r="D13257" s="189"/>
      <c r="E13257" s="189"/>
      <c r="F13257" s="189"/>
    </row>
    <row r="13258" spans="3:6" s="66" customFormat="1" x14ac:dyDescent="0.25">
      <c r="C13258" s="189"/>
      <c r="D13258" s="189"/>
      <c r="E13258" s="189"/>
      <c r="F13258" s="189"/>
    </row>
    <row r="13259" spans="3:6" s="66" customFormat="1" x14ac:dyDescent="0.25">
      <c r="C13259" s="189"/>
      <c r="D13259" s="189"/>
      <c r="E13259" s="189"/>
      <c r="F13259" s="189"/>
    </row>
    <row r="13260" spans="3:6" s="66" customFormat="1" x14ac:dyDescent="0.25">
      <c r="C13260" s="189"/>
      <c r="D13260" s="189"/>
      <c r="E13260" s="189"/>
      <c r="F13260" s="189"/>
    </row>
    <row r="13261" spans="3:6" s="66" customFormat="1" x14ac:dyDescent="0.25">
      <c r="C13261" s="189"/>
      <c r="D13261" s="189"/>
      <c r="E13261" s="189"/>
      <c r="F13261" s="189"/>
    </row>
    <row r="13262" spans="3:6" s="66" customFormat="1" x14ac:dyDescent="0.25">
      <c r="C13262" s="189"/>
      <c r="D13262" s="189"/>
      <c r="E13262" s="189"/>
      <c r="F13262" s="189"/>
    </row>
    <row r="13263" spans="3:6" s="66" customFormat="1" x14ac:dyDescent="0.25">
      <c r="C13263" s="189"/>
      <c r="D13263" s="189"/>
      <c r="E13263" s="189"/>
      <c r="F13263" s="189"/>
    </row>
    <row r="13264" spans="3:6" s="66" customFormat="1" x14ac:dyDescent="0.25">
      <c r="C13264" s="189"/>
      <c r="D13264" s="189"/>
      <c r="E13264" s="189"/>
      <c r="F13264" s="189"/>
    </row>
    <row r="13265" spans="3:6" s="66" customFormat="1" x14ac:dyDescent="0.25">
      <c r="C13265" s="189"/>
      <c r="D13265" s="189"/>
      <c r="E13265" s="189"/>
      <c r="F13265" s="189"/>
    </row>
    <row r="13266" spans="3:6" s="66" customFormat="1" x14ac:dyDescent="0.25">
      <c r="C13266" s="189"/>
      <c r="D13266" s="189"/>
      <c r="E13266" s="189"/>
      <c r="F13266" s="189"/>
    </row>
    <row r="13267" spans="3:6" s="66" customFormat="1" x14ac:dyDescent="0.25">
      <c r="C13267" s="189"/>
      <c r="D13267" s="189"/>
      <c r="E13267" s="189"/>
      <c r="F13267" s="189"/>
    </row>
    <row r="13268" spans="3:6" s="66" customFormat="1" x14ac:dyDescent="0.25">
      <c r="C13268" s="189"/>
      <c r="D13268" s="189"/>
      <c r="E13268" s="189"/>
      <c r="F13268" s="189"/>
    </row>
    <row r="13269" spans="3:6" s="66" customFormat="1" x14ac:dyDescent="0.25">
      <c r="C13269" s="189"/>
      <c r="D13269" s="189"/>
      <c r="E13269" s="189"/>
      <c r="F13269" s="189"/>
    </row>
    <row r="13270" spans="3:6" s="66" customFormat="1" x14ac:dyDescent="0.25">
      <c r="C13270" s="189"/>
      <c r="D13270" s="189"/>
      <c r="E13270" s="189"/>
      <c r="F13270" s="189"/>
    </row>
    <row r="13271" spans="3:6" s="66" customFormat="1" x14ac:dyDescent="0.25">
      <c r="C13271" s="189"/>
      <c r="D13271" s="189"/>
      <c r="E13271" s="189"/>
      <c r="F13271" s="189"/>
    </row>
    <row r="13272" spans="3:6" s="66" customFormat="1" x14ac:dyDescent="0.25">
      <c r="C13272" s="189"/>
      <c r="D13272" s="189"/>
      <c r="E13272" s="189"/>
      <c r="F13272" s="189"/>
    </row>
    <row r="13273" spans="3:6" s="66" customFormat="1" x14ac:dyDescent="0.25">
      <c r="C13273" s="189"/>
      <c r="D13273" s="189"/>
      <c r="E13273" s="189"/>
      <c r="F13273" s="189"/>
    </row>
    <row r="13274" spans="3:6" s="66" customFormat="1" x14ac:dyDescent="0.25">
      <c r="C13274" s="189"/>
      <c r="D13274" s="189"/>
      <c r="E13274" s="189"/>
      <c r="F13274" s="189"/>
    </row>
    <row r="13275" spans="3:6" s="66" customFormat="1" x14ac:dyDescent="0.25">
      <c r="C13275" s="189"/>
      <c r="D13275" s="189"/>
      <c r="E13275" s="189"/>
      <c r="F13275" s="189"/>
    </row>
    <row r="13276" spans="3:6" s="66" customFormat="1" x14ac:dyDescent="0.25">
      <c r="C13276" s="189"/>
      <c r="D13276" s="189"/>
      <c r="E13276" s="189"/>
      <c r="F13276" s="189"/>
    </row>
    <row r="13277" spans="3:6" s="66" customFormat="1" x14ac:dyDescent="0.25">
      <c r="C13277" s="189"/>
      <c r="D13277" s="189"/>
      <c r="E13277" s="189"/>
      <c r="F13277" s="189"/>
    </row>
    <row r="13278" spans="3:6" s="66" customFormat="1" x14ac:dyDescent="0.25">
      <c r="C13278" s="189"/>
      <c r="D13278" s="189"/>
      <c r="E13278" s="189"/>
      <c r="F13278" s="189"/>
    </row>
    <row r="13279" spans="3:6" s="66" customFormat="1" x14ac:dyDescent="0.25">
      <c r="C13279" s="189"/>
      <c r="D13279" s="189"/>
      <c r="E13279" s="189"/>
      <c r="F13279" s="189"/>
    </row>
    <row r="13280" spans="3:6" s="66" customFormat="1" x14ac:dyDescent="0.25">
      <c r="C13280" s="189"/>
      <c r="D13280" s="189"/>
      <c r="E13280" s="189"/>
      <c r="F13280" s="189"/>
    </row>
    <row r="13281" spans="3:6" s="66" customFormat="1" x14ac:dyDescent="0.25">
      <c r="C13281" s="189"/>
      <c r="D13281" s="189"/>
      <c r="E13281" s="189"/>
      <c r="F13281" s="189"/>
    </row>
    <row r="13282" spans="3:6" s="66" customFormat="1" x14ac:dyDescent="0.25">
      <c r="C13282" s="189"/>
      <c r="D13282" s="189"/>
      <c r="E13282" s="189"/>
      <c r="F13282" s="189"/>
    </row>
    <row r="13283" spans="3:6" s="66" customFormat="1" x14ac:dyDescent="0.25">
      <c r="C13283" s="189"/>
      <c r="D13283" s="189"/>
      <c r="E13283" s="189"/>
      <c r="F13283" s="189"/>
    </row>
    <row r="13284" spans="3:6" s="66" customFormat="1" x14ac:dyDescent="0.25">
      <c r="C13284" s="189"/>
      <c r="D13284" s="189"/>
      <c r="E13284" s="189"/>
      <c r="F13284" s="189"/>
    </row>
    <row r="13285" spans="3:6" s="66" customFormat="1" x14ac:dyDescent="0.25">
      <c r="C13285" s="189"/>
      <c r="D13285" s="189"/>
      <c r="E13285" s="189"/>
      <c r="F13285" s="189"/>
    </row>
    <row r="13286" spans="3:6" s="66" customFormat="1" x14ac:dyDescent="0.25">
      <c r="C13286" s="189"/>
      <c r="D13286" s="189"/>
      <c r="E13286" s="189"/>
      <c r="F13286" s="189"/>
    </row>
    <row r="13287" spans="3:6" s="66" customFormat="1" x14ac:dyDescent="0.25">
      <c r="C13287" s="189"/>
      <c r="D13287" s="189"/>
      <c r="E13287" s="189"/>
      <c r="F13287" s="189"/>
    </row>
    <row r="13288" spans="3:6" s="66" customFormat="1" x14ac:dyDescent="0.25">
      <c r="C13288" s="189"/>
      <c r="D13288" s="189"/>
      <c r="E13288" s="189"/>
      <c r="F13288" s="189"/>
    </row>
    <row r="13289" spans="3:6" s="66" customFormat="1" x14ac:dyDescent="0.25">
      <c r="C13289" s="189"/>
      <c r="D13289" s="189"/>
      <c r="E13289" s="189"/>
      <c r="F13289" s="189"/>
    </row>
    <row r="13290" spans="3:6" s="66" customFormat="1" x14ac:dyDescent="0.25">
      <c r="C13290" s="189"/>
      <c r="D13290" s="189"/>
      <c r="E13290" s="189"/>
      <c r="F13290" s="189"/>
    </row>
    <row r="13291" spans="3:6" s="66" customFormat="1" x14ac:dyDescent="0.25">
      <c r="C13291" s="189"/>
      <c r="D13291" s="189"/>
      <c r="E13291" s="189"/>
      <c r="F13291" s="189"/>
    </row>
    <row r="13292" spans="3:6" s="66" customFormat="1" x14ac:dyDescent="0.25">
      <c r="C13292" s="189"/>
      <c r="D13292" s="189"/>
      <c r="E13292" s="189"/>
      <c r="F13292" s="189"/>
    </row>
    <row r="13293" spans="3:6" s="66" customFormat="1" x14ac:dyDescent="0.25">
      <c r="C13293" s="189"/>
      <c r="D13293" s="189"/>
      <c r="E13293" s="189"/>
      <c r="F13293" s="189"/>
    </row>
    <row r="13294" spans="3:6" s="66" customFormat="1" x14ac:dyDescent="0.25">
      <c r="C13294" s="189"/>
      <c r="D13294" s="189"/>
      <c r="E13294" s="189"/>
      <c r="F13294" s="189"/>
    </row>
    <row r="13295" spans="3:6" s="66" customFormat="1" x14ac:dyDescent="0.25">
      <c r="C13295" s="189"/>
      <c r="D13295" s="189"/>
      <c r="E13295" s="189"/>
      <c r="F13295" s="189"/>
    </row>
    <row r="13296" spans="3:6" s="66" customFormat="1" x14ac:dyDescent="0.25">
      <c r="C13296" s="189"/>
      <c r="D13296" s="189"/>
      <c r="E13296" s="189"/>
      <c r="F13296" s="189"/>
    </row>
    <row r="13297" spans="3:6" s="66" customFormat="1" x14ac:dyDescent="0.25">
      <c r="C13297" s="189"/>
      <c r="D13297" s="189"/>
      <c r="E13297" s="189"/>
      <c r="F13297" s="189"/>
    </row>
    <row r="13298" spans="3:6" s="66" customFormat="1" x14ac:dyDescent="0.25">
      <c r="C13298" s="189"/>
      <c r="D13298" s="189"/>
      <c r="E13298" s="189"/>
      <c r="F13298" s="189"/>
    </row>
    <row r="13299" spans="3:6" s="66" customFormat="1" x14ac:dyDescent="0.25">
      <c r="C13299" s="189"/>
      <c r="D13299" s="189"/>
      <c r="E13299" s="189"/>
      <c r="F13299" s="189"/>
    </row>
    <row r="13300" spans="3:6" s="66" customFormat="1" x14ac:dyDescent="0.25">
      <c r="C13300" s="189"/>
      <c r="D13300" s="189"/>
      <c r="E13300" s="189"/>
      <c r="F13300" s="189"/>
    </row>
    <row r="13301" spans="3:6" s="66" customFormat="1" x14ac:dyDescent="0.25">
      <c r="C13301" s="189"/>
      <c r="D13301" s="189"/>
      <c r="E13301" s="189"/>
      <c r="F13301" s="189"/>
    </row>
    <row r="13302" spans="3:6" s="66" customFormat="1" x14ac:dyDescent="0.25">
      <c r="C13302" s="189"/>
      <c r="D13302" s="189"/>
      <c r="E13302" s="189"/>
      <c r="F13302" s="189"/>
    </row>
    <row r="13303" spans="3:6" s="66" customFormat="1" x14ac:dyDescent="0.25">
      <c r="C13303" s="189"/>
      <c r="D13303" s="189"/>
      <c r="E13303" s="189"/>
      <c r="F13303" s="189"/>
    </row>
    <row r="13304" spans="3:6" s="66" customFormat="1" x14ac:dyDescent="0.25">
      <c r="C13304" s="189"/>
      <c r="D13304" s="189"/>
      <c r="E13304" s="189"/>
      <c r="F13304" s="189"/>
    </row>
    <row r="13305" spans="3:6" s="66" customFormat="1" x14ac:dyDescent="0.25">
      <c r="C13305" s="189"/>
      <c r="D13305" s="189"/>
      <c r="E13305" s="189"/>
      <c r="F13305" s="189"/>
    </row>
    <row r="13306" spans="3:6" s="66" customFormat="1" x14ac:dyDescent="0.25">
      <c r="C13306" s="189"/>
      <c r="D13306" s="189"/>
      <c r="E13306" s="189"/>
      <c r="F13306" s="189"/>
    </row>
    <row r="13307" spans="3:6" s="66" customFormat="1" x14ac:dyDescent="0.25">
      <c r="C13307" s="189"/>
      <c r="D13307" s="189"/>
      <c r="E13307" s="189"/>
      <c r="F13307" s="189"/>
    </row>
    <row r="13308" spans="3:6" s="66" customFormat="1" x14ac:dyDescent="0.25">
      <c r="C13308" s="189"/>
      <c r="D13308" s="189"/>
      <c r="E13308" s="189"/>
      <c r="F13308" s="189"/>
    </row>
    <row r="13309" spans="3:6" s="66" customFormat="1" x14ac:dyDescent="0.25">
      <c r="C13309" s="189"/>
      <c r="D13309" s="189"/>
      <c r="E13309" s="189"/>
      <c r="F13309" s="189"/>
    </row>
    <row r="13310" spans="3:6" s="66" customFormat="1" x14ac:dyDescent="0.25">
      <c r="C13310" s="189"/>
      <c r="D13310" s="189"/>
      <c r="E13310" s="189"/>
      <c r="F13310" s="189"/>
    </row>
    <row r="13311" spans="3:6" s="66" customFormat="1" x14ac:dyDescent="0.25">
      <c r="C13311" s="189"/>
      <c r="D13311" s="189"/>
      <c r="E13311" s="189"/>
      <c r="F13311" s="189"/>
    </row>
    <row r="13312" spans="3:6" s="66" customFormat="1" x14ac:dyDescent="0.25">
      <c r="C13312" s="189"/>
      <c r="D13312" s="189"/>
      <c r="E13312" s="189"/>
      <c r="F13312" s="189"/>
    </row>
    <row r="13313" spans="3:6" s="66" customFormat="1" x14ac:dyDescent="0.25">
      <c r="C13313" s="189"/>
      <c r="D13313" s="189"/>
      <c r="E13313" s="189"/>
      <c r="F13313" s="189"/>
    </row>
    <row r="13314" spans="3:6" s="66" customFormat="1" x14ac:dyDescent="0.25">
      <c r="C13314" s="189"/>
      <c r="D13314" s="189"/>
      <c r="E13314" s="189"/>
      <c r="F13314" s="189"/>
    </row>
    <row r="13315" spans="3:6" s="66" customFormat="1" x14ac:dyDescent="0.25">
      <c r="C13315" s="189"/>
      <c r="D13315" s="189"/>
      <c r="E13315" s="189"/>
      <c r="F13315" s="189"/>
    </row>
    <row r="13316" spans="3:6" s="66" customFormat="1" x14ac:dyDescent="0.25">
      <c r="C13316" s="189"/>
      <c r="D13316" s="189"/>
      <c r="E13316" s="189"/>
      <c r="F13316" s="189"/>
    </row>
    <row r="13317" spans="3:6" s="66" customFormat="1" x14ac:dyDescent="0.25">
      <c r="C13317" s="189"/>
      <c r="D13317" s="189"/>
      <c r="E13317" s="189"/>
      <c r="F13317" s="189"/>
    </row>
    <row r="13318" spans="3:6" s="66" customFormat="1" x14ac:dyDescent="0.25">
      <c r="C13318" s="189"/>
      <c r="D13318" s="189"/>
      <c r="E13318" s="189"/>
      <c r="F13318" s="189"/>
    </row>
    <row r="13319" spans="3:6" s="66" customFormat="1" x14ac:dyDescent="0.25">
      <c r="C13319" s="189"/>
      <c r="D13319" s="189"/>
      <c r="E13319" s="189"/>
      <c r="F13319" s="189"/>
    </row>
    <row r="13320" spans="3:6" s="66" customFormat="1" x14ac:dyDescent="0.25">
      <c r="C13320" s="189"/>
      <c r="D13320" s="189"/>
      <c r="E13320" s="189"/>
      <c r="F13320" s="189"/>
    </row>
    <row r="13321" spans="3:6" s="66" customFormat="1" x14ac:dyDescent="0.25">
      <c r="C13321" s="189"/>
      <c r="D13321" s="189"/>
      <c r="E13321" s="189"/>
      <c r="F13321" s="189"/>
    </row>
    <row r="13322" spans="3:6" s="66" customFormat="1" x14ac:dyDescent="0.25">
      <c r="C13322" s="189"/>
      <c r="D13322" s="189"/>
      <c r="E13322" s="189"/>
      <c r="F13322" s="189"/>
    </row>
    <row r="13323" spans="3:6" s="66" customFormat="1" x14ac:dyDescent="0.25">
      <c r="C13323" s="189"/>
      <c r="D13323" s="189"/>
      <c r="E13323" s="189"/>
      <c r="F13323" s="189"/>
    </row>
    <row r="13324" spans="3:6" s="66" customFormat="1" x14ac:dyDescent="0.25">
      <c r="C13324" s="189"/>
      <c r="D13324" s="189"/>
      <c r="E13324" s="189"/>
      <c r="F13324" s="189"/>
    </row>
    <row r="13325" spans="3:6" s="66" customFormat="1" x14ac:dyDescent="0.25">
      <c r="C13325" s="189"/>
      <c r="D13325" s="189"/>
      <c r="E13325" s="189"/>
      <c r="F13325" s="189"/>
    </row>
    <row r="13326" spans="3:6" s="66" customFormat="1" x14ac:dyDescent="0.25">
      <c r="C13326" s="189"/>
      <c r="D13326" s="189"/>
      <c r="E13326" s="189"/>
      <c r="F13326" s="189"/>
    </row>
    <row r="13327" spans="3:6" s="66" customFormat="1" x14ac:dyDescent="0.25">
      <c r="C13327" s="189"/>
      <c r="D13327" s="189"/>
      <c r="E13327" s="189"/>
      <c r="F13327" s="189"/>
    </row>
    <row r="13328" spans="3:6" s="66" customFormat="1" x14ac:dyDescent="0.25">
      <c r="C13328" s="189"/>
      <c r="D13328" s="189"/>
      <c r="E13328" s="189"/>
      <c r="F13328" s="189"/>
    </row>
    <row r="13329" spans="3:6" s="66" customFormat="1" x14ac:dyDescent="0.25">
      <c r="C13329" s="189"/>
      <c r="D13329" s="189"/>
      <c r="E13329" s="189"/>
      <c r="F13329" s="189"/>
    </row>
    <row r="13330" spans="3:6" s="66" customFormat="1" x14ac:dyDescent="0.25">
      <c r="C13330" s="189"/>
      <c r="D13330" s="189"/>
      <c r="E13330" s="189"/>
      <c r="F13330" s="189"/>
    </row>
    <row r="13331" spans="3:6" s="66" customFormat="1" x14ac:dyDescent="0.25">
      <c r="C13331" s="189"/>
      <c r="D13331" s="189"/>
      <c r="E13331" s="189"/>
      <c r="F13331" s="189"/>
    </row>
    <row r="13332" spans="3:6" s="66" customFormat="1" x14ac:dyDescent="0.25">
      <c r="C13332" s="189"/>
      <c r="D13332" s="189"/>
      <c r="E13332" s="189"/>
      <c r="F13332" s="189"/>
    </row>
    <row r="13333" spans="3:6" s="66" customFormat="1" x14ac:dyDescent="0.25">
      <c r="C13333" s="189"/>
      <c r="D13333" s="189"/>
      <c r="E13333" s="189"/>
      <c r="F13333" s="189"/>
    </row>
    <row r="13334" spans="3:6" s="66" customFormat="1" x14ac:dyDescent="0.25">
      <c r="C13334" s="189"/>
      <c r="D13334" s="189"/>
      <c r="E13334" s="189"/>
      <c r="F13334" s="189"/>
    </row>
    <row r="13335" spans="3:6" s="66" customFormat="1" x14ac:dyDescent="0.25">
      <c r="C13335" s="189"/>
      <c r="D13335" s="189"/>
      <c r="E13335" s="189"/>
      <c r="F13335" s="189"/>
    </row>
    <row r="13336" spans="3:6" s="66" customFormat="1" x14ac:dyDescent="0.25">
      <c r="C13336" s="189"/>
      <c r="D13336" s="189"/>
      <c r="E13336" s="189"/>
      <c r="F13336" s="189"/>
    </row>
    <row r="13337" spans="3:6" s="66" customFormat="1" x14ac:dyDescent="0.25">
      <c r="C13337" s="189"/>
      <c r="D13337" s="189"/>
      <c r="E13337" s="189"/>
      <c r="F13337" s="189"/>
    </row>
    <row r="13338" spans="3:6" s="66" customFormat="1" x14ac:dyDescent="0.25">
      <c r="C13338" s="189"/>
      <c r="D13338" s="189"/>
      <c r="E13338" s="189"/>
      <c r="F13338" s="189"/>
    </row>
    <row r="13339" spans="3:6" s="66" customFormat="1" x14ac:dyDescent="0.25">
      <c r="C13339" s="189"/>
      <c r="D13339" s="189"/>
      <c r="E13339" s="189"/>
      <c r="F13339" s="189"/>
    </row>
    <row r="13340" spans="3:6" s="66" customFormat="1" x14ac:dyDescent="0.25">
      <c r="C13340" s="189"/>
      <c r="D13340" s="189"/>
      <c r="E13340" s="189"/>
      <c r="F13340" s="189"/>
    </row>
    <row r="13341" spans="3:6" s="66" customFormat="1" x14ac:dyDescent="0.25">
      <c r="C13341" s="189"/>
      <c r="D13341" s="189"/>
      <c r="E13341" s="189"/>
      <c r="F13341" s="189"/>
    </row>
    <row r="13342" spans="3:6" s="66" customFormat="1" x14ac:dyDescent="0.25">
      <c r="C13342" s="189"/>
      <c r="D13342" s="189"/>
      <c r="E13342" s="189"/>
      <c r="F13342" s="189"/>
    </row>
    <row r="13343" spans="3:6" s="66" customFormat="1" x14ac:dyDescent="0.25">
      <c r="C13343" s="189"/>
      <c r="D13343" s="189"/>
      <c r="E13343" s="189"/>
      <c r="F13343" s="189"/>
    </row>
    <row r="13344" spans="3:6" s="66" customFormat="1" x14ac:dyDescent="0.25">
      <c r="C13344" s="189"/>
      <c r="D13344" s="189"/>
      <c r="E13344" s="189"/>
      <c r="F13344" s="189"/>
    </row>
    <row r="13345" spans="3:6" s="66" customFormat="1" x14ac:dyDescent="0.25">
      <c r="C13345" s="189"/>
      <c r="D13345" s="189"/>
      <c r="E13345" s="189"/>
      <c r="F13345" s="189"/>
    </row>
    <row r="13346" spans="3:6" s="66" customFormat="1" x14ac:dyDescent="0.25">
      <c r="C13346" s="189"/>
      <c r="D13346" s="189"/>
      <c r="E13346" s="189"/>
      <c r="F13346" s="189"/>
    </row>
    <row r="13347" spans="3:6" s="66" customFormat="1" x14ac:dyDescent="0.25">
      <c r="C13347" s="189"/>
      <c r="D13347" s="189"/>
      <c r="E13347" s="189"/>
      <c r="F13347" s="189"/>
    </row>
    <row r="13348" spans="3:6" s="66" customFormat="1" x14ac:dyDescent="0.25">
      <c r="C13348" s="189"/>
      <c r="D13348" s="189"/>
      <c r="E13348" s="189"/>
      <c r="F13348" s="189"/>
    </row>
    <row r="13349" spans="3:6" s="66" customFormat="1" x14ac:dyDescent="0.25">
      <c r="C13349" s="189"/>
      <c r="D13349" s="189"/>
      <c r="E13349" s="189"/>
      <c r="F13349" s="189"/>
    </row>
    <row r="13350" spans="3:6" s="66" customFormat="1" x14ac:dyDescent="0.25">
      <c r="C13350" s="189"/>
      <c r="D13350" s="189"/>
      <c r="E13350" s="189"/>
      <c r="F13350" s="189"/>
    </row>
    <row r="13351" spans="3:6" s="66" customFormat="1" x14ac:dyDescent="0.25">
      <c r="C13351" s="189"/>
      <c r="D13351" s="189"/>
      <c r="E13351" s="189"/>
      <c r="F13351" s="189"/>
    </row>
    <row r="13352" spans="3:6" s="66" customFormat="1" x14ac:dyDescent="0.25">
      <c r="C13352" s="189"/>
      <c r="D13352" s="189"/>
      <c r="E13352" s="189"/>
      <c r="F13352" s="189"/>
    </row>
    <row r="13353" spans="3:6" s="66" customFormat="1" x14ac:dyDescent="0.25">
      <c r="C13353" s="189"/>
      <c r="D13353" s="189"/>
      <c r="E13353" s="189"/>
      <c r="F13353" s="189"/>
    </row>
    <row r="13354" spans="3:6" s="66" customFormat="1" x14ac:dyDescent="0.25">
      <c r="C13354" s="189"/>
      <c r="D13354" s="189"/>
      <c r="E13354" s="189"/>
      <c r="F13354" s="189"/>
    </row>
    <row r="13355" spans="3:6" s="66" customFormat="1" x14ac:dyDescent="0.25">
      <c r="C13355" s="189"/>
      <c r="D13355" s="189"/>
      <c r="E13355" s="189"/>
      <c r="F13355" s="189"/>
    </row>
    <row r="13356" spans="3:6" s="66" customFormat="1" x14ac:dyDescent="0.25">
      <c r="C13356" s="189"/>
      <c r="D13356" s="189"/>
      <c r="E13356" s="189"/>
      <c r="F13356" s="189"/>
    </row>
    <row r="13357" spans="3:6" s="66" customFormat="1" x14ac:dyDescent="0.25">
      <c r="C13357" s="189"/>
      <c r="D13357" s="189"/>
      <c r="E13357" s="189"/>
      <c r="F13357" s="189"/>
    </row>
    <row r="13358" spans="3:6" s="66" customFormat="1" x14ac:dyDescent="0.25">
      <c r="C13358" s="189"/>
      <c r="D13358" s="189"/>
      <c r="E13358" s="189"/>
      <c r="F13358" s="189"/>
    </row>
    <row r="13359" spans="3:6" s="66" customFormat="1" x14ac:dyDescent="0.25">
      <c r="C13359" s="189"/>
      <c r="D13359" s="189"/>
      <c r="E13359" s="189"/>
      <c r="F13359" s="189"/>
    </row>
    <row r="13360" spans="3:6" s="66" customFormat="1" x14ac:dyDescent="0.25">
      <c r="C13360" s="189"/>
      <c r="D13360" s="189"/>
      <c r="E13360" s="189"/>
      <c r="F13360" s="189"/>
    </row>
    <row r="13361" spans="3:6" s="66" customFormat="1" x14ac:dyDescent="0.25">
      <c r="C13361" s="189"/>
      <c r="D13361" s="189"/>
      <c r="E13361" s="189"/>
      <c r="F13361" s="189"/>
    </row>
    <row r="13362" spans="3:6" s="66" customFormat="1" x14ac:dyDescent="0.25">
      <c r="C13362" s="189"/>
      <c r="D13362" s="189"/>
      <c r="E13362" s="189"/>
      <c r="F13362" s="189"/>
    </row>
    <row r="13363" spans="3:6" s="66" customFormat="1" x14ac:dyDescent="0.25">
      <c r="C13363" s="189"/>
      <c r="D13363" s="189"/>
      <c r="E13363" s="189"/>
      <c r="F13363" s="189"/>
    </row>
    <row r="13364" spans="3:6" s="66" customFormat="1" x14ac:dyDescent="0.25">
      <c r="C13364" s="189"/>
      <c r="D13364" s="189"/>
      <c r="E13364" s="189"/>
      <c r="F13364" s="189"/>
    </row>
    <row r="13365" spans="3:6" s="66" customFormat="1" x14ac:dyDescent="0.25">
      <c r="C13365" s="189"/>
      <c r="D13365" s="189"/>
      <c r="E13365" s="189"/>
      <c r="F13365" s="189"/>
    </row>
    <row r="13366" spans="3:6" s="66" customFormat="1" x14ac:dyDescent="0.25">
      <c r="C13366" s="189"/>
      <c r="D13366" s="189"/>
      <c r="E13366" s="189"/>
      <c r="F13366" s="189"/>
    </row>
    <row r="13367" spans="3:6" s="66" customFormat="1" x14ac:dyDescent="0.25">
      <c r="C13367" s="189"/>
      <c r="D13367" s="189"/>
      <c r="E13367" s="189"/>
      <c r="F13367" s="189"/>
    </row>
    <row r="13368" spans="3:6" s="66" customFormat="1" x14ac:dyDescent="0.25">
      <c r="C13368" s="189"/>
      <c r="D13368" s="189"/>
      <c r="E13368" s="189"/>
      <c r="F13368" s="189"/>
    </row>
    <row r="13369" spans="3:6" s="66" customFormat="1" x14ac:dyDescent="0.25">
      <c r="C13369" s="189"/>
      <c r="D13369" s="189"/>
      <c r="E13369" s="189"/>
      <c r="F13369" s="189"/>
    </row>
    <row r="13370" spans="3:6" s="66" customFormat="1" x14ac:dyDescent="0.25">
      <c r="C13370" s="189"/>
      <c r="D13370" s="189"/>
      <c r="E13370" s="189"/>
      <c r="F13370" s="189"/>
    </row>
    <row r="13371" spans="3:6" s="66" customFormat="1" x14ac:dyDescent="0.25">
      <c r="C13371" s="189"/>
      <c r="D13371" s="189"/>
      <c r="E13371" s="189"/>
      <c r="F13371" s="189"/>
    </row>
    <row r="13372" spans="3:6" s="66" customFormat="1" x14ac:dyDescent="0.25">
      <c r="C13372" s="189"/>
      <c r="D13372" s="189"/>
      <c r="E13372" s="189"/>
      <c r="F13372" s="189"/>
    </row>
    <row r="13373" spans="3:6" s="66" customFormat="1" x14ac:dyDescent="0.25">
      <c r="C13373" s="189"/>
      <c r="D13373" s="189"/>
      <c r="E13373" s="189"/>
      <c r="F13373" s="189"/>
    </row>
    <row r="13374" spans="3:6" s="66" customFormat="1" x14ac:dyDescent="0.25">
      <c r="C13374" s="189"/>
      <c r="D13374" s="189"/>
      <c r="E13374" s="189"/>
      <c r="F13374" s="189"/>
    </row>
    <row r="13375" spans="3:6" s="66" customFormat="1" x14ac:dyDescent="0.25">
      <c r="C13375" s="189"/>
      <c r="D13375" s="189"/>
      <c r="E13375" s="189"/>
      <c r="F13375" s="189"/>
    </row>
    <row r="13376" spans="3:6" s="66" customFormat="1" x14ac:dyDescent="0.25">
      <c r="C13376" s="189"/>
      <c r="D13376" s="189"/>
      <c r="E13376" s="189"/>
      <c r="F13376" s="189"/>
    </row>
    <row r="13377" spans="3:6" s="66" customFormat="1" x14ac:dyDescent="0.25">
      <c r="C13377" s="189"/>
      <c r="D13377" s="189"/>
      <c r="E13377" s="189"/>
      <c r="F13377" s="189"/>
    </row>
    <row r="13378" spans="3:6" s="66" customFormat="1" x14ac:dyDescent="0.25">
      <c r="C13378" s="189"/>
      <c r="D13378" s="189"/>
      <c r="E13378" s="189"/>
      <c r="F13378" s="189"/>
    </row>
    <row r="13379" spans="3:6" s="66" customFormat="1" x14ac:dyDescent="0.25">
      <c r="C13379" s="189"/>
      <c r="D13379" s="189"/>
      <c r="E13379" s="189"/>
      <c r="F13379" s="189"/>
    </row>
    <row r="13380" spans="3:6" s="66" customFormat="1" x14ac:dyDescent="0.25">
      <c r="C13380" s="189"/>
      <c r="D13380" s="189"/>
      <c r="E13380" s="189"/>
      <c r="F13380" s="189"/>
    </row>
    <row r="13381" spans="3:6" s="66" customFormat="1" x14ac:dyDescent="0.25">
      <c r="C13381" s="189"/>
      <c r="D13381" s="189"/>
      <c r="E13381" s="189"/>
      <c r="F13381" s="189"/>
    </row>
    <row r="13382" spans="3:6" s="66" customFormat="1" x14ac:dyDescent="0.25">
      <c r="C13382" s="189"/>
      <c r="D13382" s="189"/>
      <c r="E13382" s="189"/>
      <c r="F13382" s="189"/>
    </row>
    <row r="13383" spans="3:6" s="66" customFormat="1" x14ac:dyDescent="0.25">
      <c r="C13383" s="189"/>
      <c r="D13383" s="189"/>
      <c r="E13383" s="189"/>
      <c r="F13383" s="189"/>
    </row>
    <row r="13384" spans="3:6" s="66" customFormat="1" x14ac:dyDescent="0.25">
      <c r="C13384" s="189"/>
      <c r="D13384" s="189"/>
      <c r="E13384" s="189"/>
      <c r="F13384" s="189"/>
    </row>
    <row r="13385" spans="3:6" s="66" customFormat="1" x14ac:dyDescent="0.25">
      <c r="C13385" s="189"/>
      <c r="D13385" s="189"/>
      <c r="E13385" s="189"/>
      <c r="F13385" s="189"/>
    </row>
    <row r="13386" spans="3:6" s="66" customFormat="1" x14ac:dyDescent="0.25">
      <c r="C13386" s="189"/>
      <c r="D13386" s="189"/>
      <c r="E13386" s="189"/>
      <c r="F13386" s="189"/>
    </row>
    <row r="13387" spans="3:6" s="66" customFormat="1" x14ac:dyDescent="0.25">
      <c r="C13387" s="189"/>
      <c r="D13387" s="189"/>
      <c r="E13387" s="189"/>
      <c r="F13387" s="189"/>
    </row>
    <row r="13388" spans="3:6" s="66" customFormat="1" x14ac:dyDescent="0.25">
      <c r="C13388" s="189"/>
      <c r="D13388" s="189"/>
      <c r="E13388" s="189"/>
      <c r="F13388" s="189"/>
    </row>
    <row r="13389" spans="3:6" s="66" customFormat="1" x14ac:dyDescent="0.25">
      <c r="C13389" s="189"/>
      <c r="D13389" s="189"/>
      <c r="E13389" s="189"/>
      <c r="F13389" s="189"/>
    </row>
    <row r="13390" spans="3:6" s="66" customFormat="1" x14ac:dyDescent="0.25">
      <c r="C13390" s="189"/>
      <c r="D13390" s="189"/>
      <c r="E13390" s="189"/>
      <c r="F13390" s="189"/>
    </row>
    <row r="13391" spans="3:6" s="66" customFormat="1" x14ac:dyDescent="0.25">
      <c r="C13391" s="189"/>
      <c r="D13391" s="189"/>
      <c r="E13391" s="189"/>
      <c r="F13391" s="189"/>
    </row>
    <row r="13392" spans="3:6" s="66" customFormat="1" x14ac:dyDescent="0.25">
      <c r="C13392" s="189"/>
      <c r="D13392" s="189"/>
      <c r="E13392" s="189"/>
      <c r="F13392" s="189"/>
    </row>
    <row r="13393" spans="3:6" s="66" customFormat="1" x14ac:dyDescent="0.25">
      <c r="C13393" s="189"/>
      <c r="D13393" s="189"/>
      <c r="E13393" s="189"/>
      <c r="F13393" s="189"/>
    </row>
    <row r="13394" spans="3:6" s="66" customFormat="1" x14ac:dyDescent="0.25">
      <c r="C13394" s="189"/>
      <c r="D13394" s="189"/>
      <c r="E13394" s="189"/>
      <c r="F13394" s="189"/>
    </row>
    <row r="13395" spans="3:6" s="66" customFormat="1" x14ac:dyDescent="0.25">
      <c r="C13395" s="189"/>
      <c r="D13395" s="189"/>
      <c r="E13395" s="189"/>
      <c r="F13395" s="189"/>
    </row>
    <row r="13396" spans="3:6" s="66" customFormat="1" x14ac:dyDescent="0.25">
      <c r="C13396" s="189"/>
      <c r="D13396" s="189"/>
      <c r="E13396" s="189"/>
      <c r="F13396" s="189"/>
    </row>
    <row r="13397" spans="3:6" s="66" customFormat="1" x14ac:dyDescent="0.25">
      <c r="C13397" s="189"/>
      <c r="D13397" s="189"/>
      <c r="E13397" s="189"/>
      <c r="F13397" s="189"/>
    </row>
    <row r="13398" spans="3:6" s="66" customFormat="1" x14ac:dyDescent="0.25">
      <c r="C13398" s="189"/>
      <c r="D13398" s="189"/>
      <c r="E13398" s="189"/>
      <c r="F13398" s="189"/>
    </row>
    <row r="13399" spans="3:6" s="66" customFormat="1" x14ac:dyDescent="0.25">
      <c r="C13399" s="189"/>
      <c r="D13399" s="189"/>
      <c r="E13399" s="189"/>
      <c r="F13399" s="189"/>
    </row>
    <row r="13400" spans="3:6" s="66" customFormat="1" x14ac:dyDescent="0.25">
      <c r="C13400" s="189"/>
      <c r="D13400" s="189"/>
      <c r="E13400" s="189"/>
      <c r="F13400" s="189"/>
    </row>
    <row r="13401" spans="3:6" s="66" customFormat="1" x14ac:dyDescent="0.25">
      <c r="C13401" s="189"/>
      <c r="D13401" s="189"/>
      <c r="E13401" s="189"/>
      <c r="F13401" s="189"/>
    </row>
    <row r="13402" spans="3:6" s="66" customFormat="1" x14ac:dyDescent="0.25">
      <c r="C13402" s="189"/>
      <c r="D13402" s="189"/>
      <c r="E13402" s="189"/>
      <c r="F13402" s="189"/>
    </row>
    <row r="13403" spans="3:6" s="66" customFormat="1" x14ac:dyDescent="0.25">
      <c r="C13403" s="189"/>
      <c r="D13403" s="189"/>
      <c r="E13403" s="189"/>
      <c r="F13403" s="189"/>
    </row>
    <row r="13404" spans="3:6" s="66" customFormat="1" x14ac:dyDescent="0.25">
      <c r="C13404" s="189"/>
      <c r="D13404" s="189"/>
      <c r="E13404" s="189"/>
      <c r="F13404" s="189"/>
    </row>
    <row r="13405" spans="3:6" s="66" customFormat="1" x14ac:dyDescent="0.25">
      <c r="C13405" s="189"/>
      <c r="D13405" s="189"/>
      <c r="E13405" s="189"/>
      <c r="F13405" s="189"/>
    </row>
    <row r="13406" spans="3:6" s="66" customFormat="1" x14ac:dyDescent="0.25">
      <c r="C13406" s="189"/>
      <c r="D13406" s="189"/>
      <c r="E13406" s="189"/>
      <c r="F13406" s="189"/>
    </row>
    <row r="13407" spans="3:6" s="66" customFormat="1" x14ac:dyDescent="0.25">
      <c r="C13407" s="189"/>
      <c r="D13407" s="189"/>
      <c r="E13407" s="189"/>
      <c r="F13407" s="189"/>
    </row>
    <row r="13408" spans="3:6" s="66" customFormat="1" x14ac:dyDescent="0.25">
      <c r="C13408" s="189"/>
      <c r="D13408" s="189"/>
      <c r="E13408" s="189"/>
      <c r="F13408" s="189"/>
    </row>
    <row r="13409" spans="3:6" s="66" customFormat="1" x14ac:dyDescent="0.25">
      <c r="C13409" s="189"/>
      <c r="D13409" s="189"/>
      <c r="E13409" s="189"/>
      <c r="F13409" s="189"/>
    </row>
    <row r="13410" spans="3:6" s="66" customFormat="1" x14ac:dyDescent="0.25">
      <c r="C13410" s="189"/>
      <c r="D13410" s="189"/>
      <c r="E13410" s="189"/>
      <c r="F13410" s="189"/>
    </row>
    <row r="13411" spans="3:6" s="66" customFormat="1" x14ac:dyDescent="0.25">
      <c r="C13411" s="189"/>
      <c r="D13411" s="189"/>
      <c r="E13411" s="189"/>
      <c r="F13411" s="189"/>
    </row>
    <row r="13412" spans="3:6" s="66" customFormat="1" x14ac:dyDescent="0.25">
      <c r="C13412" s="189"/>
      <c r="D13412" s="189"/>
      <c r="E13412" s="189"/>
      <c r="F13412" s="189"/>
    </row>
    <row r="13413" spans="3:6" s="66" customFormat="1" x14ac:dyDescent="0.25">
      <c r="C13413" s="189"/>
      <c r="D13413" s="189"/>
      <c r="E13413" s="189"/>
      <c r="F13413" s="189"/>
    </row>
    <row r="13414" spans="3:6" s="66" customFormat="1" x14ac:dyDescent="0.25">
      <c r="C13414" s="189"/>
      <c r="D13414" s="189"/>
      <c r="E13414" s="189"/>
      <c r="F13414" s="189"/>
    </row>
    <row r="13415" spans="3:6" s="66" customFormat="1" x14ac:dyDescent="0.25">
      <c r="C13415" s="189"/>
      <c r="D13415" s="189"/>
      <c r="E13415" s="189"/>
      <c r="F13415" s="189"/>
    </row>
    <row r="13416" spans="3:6" s="66" customFormat="1" x14ac:dyDescent="0.25">
      <c r="C13416" s="189"/>
      <c r="D13416" s="189"/>
      <c r="E13416" s="189"/>
      <c r="F13416" s="189"/>
    </row>
    <row r="13417" spans="3:6" s="66" customFormat="1" x14ac:dyDescent="0.25">
      <c r="C13417" s="189"/>
      <c r="D13417" s="189"/>
      <c r="E13417" s="189"/>
      <c r="F13417" s="189"/>
    </row>
    <row r="13418" spans="3:6" s="66" customFormat="1" x14ac:dyDescent="0.25">
      <c r="C13418" s="189"/>
      <c r="D13418" s="189"/>
      <c r="E13418" s="189"/>
      <c r="F13418" s="189"/>
    </row>
    <row r="13419" spans="3:6" s="66" customFormat="1" x14ac:dyDescent="0.25">
      <c r="C13419" s="189"/>
      <c r="D13419" s="189"/>
      <c r="E13419" s="189"/>
      <c r="F13419" s="189"/>
    </row>
    <row r="13420" spans="3:6" s="66" customFormat="1" x14ac:dyDescent="0.25">
      <c r="C13420" s="189"/>
      <c r="D13420" s="189"/>
      <c r="E13420" s="189"/>
      <c r="F13420" s="189"/>
    </row>
    <row r="13421" spans="3:6" s="66" customFormat="1" x14ac:dyDescent="0.25">
      <c r="C13421" s="189"/>
      <c r="D13421" s="189"/>
      <c r="E13421" s="189"/>
      <c r="F13421" s="189"/>
    </row>
    <row r="13422" spans="3:6" s="66" customFormat="1" x14ac:dyDescent="0.25">
      <c r="C13422" s="189"/>
      <c r="D13422" s="189"/>
      <c r="E13422" s="189"/>
      <c r="F13422" s="189"/>
    </row>
    <row r="13423" spans="3:6" s="66" customFormat="1" x14ac:dyDescent="0.25">
      <c r="C13423" s="189"/>
      <c r="D13423" s="189"/>
      <c r="E13423" s="189"/>
      <c r="F13423" s="189"/>
    </row>
    <row r="13424" spans="3:6" s="66" customFormat="1" x14ac:dyDescent="0.25">
      <c r="C13424" s="189"/>
      <c r="D13424" s="189"/>
      <c r="E13424" s="189"/>
      <c r="F13424" s="189"/>
    </row>
    <row r="13425" spans="3:6" s="66" customFormat="1" x14ac:dyDescent="0.25">
      <c r="C13425" s="189"/>
      <c r="D13425" s="189"/>
      <c r="E13425" s="189"/>
      <c r="F13425" s="189"/>
    </row>
    <row r="13426" spans="3:6" s="66" customFormat="1" x14ac:dyDescent="0.25">
      <c r="C13426" s="189"/>
      <c r="D13426" s="189"/>
      <c r="E13426" s="189"/>
      <c r="F13426" s="189"/>
    </row>
    <row r="13427" spans="3:6" s="66" customFormat="1" x14ac:dyDescent="0.25">
      <c r="C13427" s="189"/>
      <c r="D13427" s="189"/>
      <c r="E13427" s="189"/>
      <c r="F13427" s="189"/>
    </row>
    <row r="13428" spans="3:6" s="66" customFormat="1" x14ac:dyDescent="0.25">
      <c r="C13428" s="189"/>
      <c r="D13428" s="189"/>
      <c r="E13428" s="189"/>
      <c r="F13428" s="189"/>
    </row>
    <row r="13429" spans="3:6" s="66" customFormat="1" x14ac:dyDescent="0.25">
      <c r="C13429" s="189"/>
      <c r="D13429" s="189"/>
      <c r="E13429" s="189"/>
      <c r="F13429" s="189"/>
    </row>
    <row r="13430" spans="3:6" s="66" customFormat="1" x14ac:dyDescent="0.25">
      <c r="C13430" s="189"/>
      <c r="D13430" s="189"/>
      <c r="E13430" s="189"/>
      <c r="F13430" s="189"/>
    </row>
    <row r="13431" spans="3:6" s="66" customFormat="1" x14ac:dyDescent="0.25">
      <c r="C13431" s="189"/>
      <c r="D13431" s="189"/>
      <c r="E13431" s="189"/>
      <c r="F13431" s="189"/>
    </row>
    <row r="13432" spans="3:6" s="66" customFormat="1" x14ac:dyDescent="0.25">
      <c r="C13432" s="189"/>
      <c r="D13432" s="189"/>
      <c r="E13432" s="189"/>
      <c r="F13432" s="189"/>
    </row>
    <row r="13433" spans="3:6" s="66" customFormat="1" x14ac:dyDescent="0.25">
      <c r="C13433" s="189"/>
      <c r="D13433" s="189"/>
      <c r="E13433" s="189"/>
      <c r="F13433" s="189"/>
    </row>
    <row r="13434" spans="3:6" s="66" customFormat="1" x14ac:dyDescent="0.25">
      <c r="C13434" s="189"/>
      <c r="D13434" s="189"/>
      <c r="E13434" s="189"/>
      <c r="F13434" s="189"/>
    </row>
    <row r="13435" spans="3:6" s="66" customFormat="1" x14ac:dyDescent="0.25">
      <c r="C13435" s="189"/>
      <c r="D13435" s="189"/>
      <c r="E13435" s="189"/>
      <c r="F13435" s="189"/>
    </row>
    <row r="13436" spans="3:6" s="66" customFormat="1" x14ac:dyDescent="0.25">
      <c r="C13436" s="189"/>
      <c r="D13436" s="189"/>
      <c r="E13436" s="189"/>
      <c r="F13436" s="189"/>
    </row>
    <row r="13437" spans="3:6" s="66" customFormat="1" x14ac:dyDescent="0.25">
      <c r="C13437" s="189"/>
      <c r="D13437" s="189"/>
      <c r="E13437" s="189"/>
      <c r="F13437" s="189"/>
    </row>
    <row r="13438" spans="3:6" s="66" customFormat="1" x14ac:dyDescent="0.25">
      <c r="C13438" s="189"/>
      <c r="D13438" s="189"/>
      <c r="E13438" s="189"/>
      <c r="F13438" s="189"/>
    </row>
    <row r="13439" spans="3:6" s="66" customFormat="1" x14ac:dyDescent="0.25">
      <c r="C13439" s="189"/>
      <c r="D13439" s="189"/>
      <c r="E13439" s="189"/>
      <c r="F13439" s="189"/>
    </row>
    <row r="13440" spans="3:6" s="66" customFormat="1" x14ac:dyDescent="0.25">
      <c r="C13440" s="189"/>
      <c r="D13440" s="189"/>
      <c r="E13440" s="189"/>
      <c r="F13440" s="189"/>
    </row>
    <row r="13441" spans="3:6" s="66" customFormat="1" x14ac:dyDescent="0.25">
      <c r="C13441" s="189"/>
      <c r="D13441" s="189"/>
      <c r="E13441" s="189"/>
      <c r="F13441" s="189"/>
    </row>
    <row r="13442" spans="3:6" s="66" customFormat="1" x14ac:dyDescent="0.25">
      <c r="C13442" s="189"/>
      <c r="D13442" s="189"/>
      <c r="E13442" s="189"/>
      <c r="F13442" s="189"/>
    </row>
    <row r="13443" spans="3:6" s="66" customFormat="1" x14ac:dyDescent="0.25">
      <c r="C13443" s="189"/>
      <c r="D13443" s="189"/>
      <c r="E13443" s="189"/>
      <c r="F13443" s="189"/>
    </row>
    <row r="13444" spans="3:6" s="66" customFormat="1" x14ac:dyDescent="0.25">
      <c r="C13444" s="189"/>
      <c r="D13444" s="189"/>
      <c r="E13444" s="189"/>
      <c r="F13444" s="189"/>
    </row>
    <row r="13445" spans="3:6" s="66" customFormat="1" x14ac:dyDescent="0.25">
      <c r="C13445" s="189"/>
      <c r="D13445" s="189"/>
      <c r="E13445" s="189"/>
      <c r="F13445" s="189"/>
    </row>
    <row r="13446" spans="3:6" s="66" customFormat="1" x14ac:dyDescent="0.25">
      <c r="C13446" s="189"/>
      <c r="D13446" s="189"/>
      <c r="E13446" s="189"/>
      <c r="F13446" s="189"/>
    </row>
    <row r="13447" spans="3:6" s="66" customFormat="1" x14ac:dyDescent="0.25">
      <c r="C13447" s="189"/>
      <c r="D13447" s="189"/>
      <c r="E13447" s="189"/>
      <c r="F13447" s="189"/>
    </row>
    <row r="13448" spans="3:6" s="66" customFormat="1" x14ac:dyDescent="0.25">
      <c r="C13448" s="189"/>
      <c r="D13448" s="189"/>
      <c r="E13448" s="189"/>
      <c r="F13448" s="189"/>
    </row>
    <row r="13449" spans="3:6" s="66" customFormat="1" x14ac:dyDescent="0.25">
      <c r="C13449" s="189"/>
      <c r="D13449" s="189"/>
      <c r="E13449" s="189"/>
      <c r="F13449" s="189"/>
    </row>
    <row r="13450" spans="3:6" s="66" customFormat="1" x14ac:dyDescent="0.25">
      <c r="C13450" s="189"/>
      <c r="D13450" s="189"/>
      <c r="E13450" s="189"/>
      <c r="F13450" s="189"/>
    </row>
    <row r="13451" spans="3:6" s="66" customFormat="1" x14ac:dyDescent="0.25">
      <c r="C13451" s="189"/>
      <c r="D13451" s="189"/>
      <c r="E13451" s="189"/>
      <c r="F13451" s="189"/>
    </row>
    <row r="13452" spans="3:6" s="66" customFormat="1" x14ac:dyDescent="0.25">
      <c r="C13452" s="189"/>
      <c r="D13452" s="189"/>
      <c r="E13452" s="189"/>
      <c r="F13452" s="189"/>
    </row>
    <row r="13453" spans="3:6" s="66" customFormat="1" x14ac:dyDescent="0.25">
      <c r="C13453" s="189"/>
      <c r="D13453" s="189"/>
      <c r="E13453" s="189"/>
      <c r="F13453" s="189"/>
    </row>
    <row r="13454" spans="3:6" s="66" customFormat="1" x14ac:dyDescent="0.25">
      <c r="C13454" s="189"/>
      <c r="D13454" s="189"/>
      <c r="E13454" s="189"/>
      <c r="F13454" s="189"/>
    </row>
    <row r="13455" spans="3:6" s="66" customFormat="1" x14ac:dyDescent="0.25">
      <c r="C13455" s="189"/>
      <c r="D13455" s="189"/>
      <c r="E13455" s="189"/>
      <c r="F13455" s="189"/>
    </row>
    <row r="13456" spans="3:6" s="66" customFormat="1" x14ac:dyDescent="0.25">
      <c r="C13456" s="189"/>
      <c r="D13456" s="189"/>
      <c r="E13456" s="189"/>
      <c r="F13456" s="189"/>
    </row>
    <row r="13457" spans="3:6" s="66" customFormat="1" x14ac:dyDescent="0.25">
      <c r="C13457" s="189"/>
      <c r="D13457" s="189"/>
      <c r="E13457" s="189"/>
      <c r="F13457" s="189"/>
    </row>
    <row r="13458" spans="3:6" s="66" customFormat="1" x14ac:dyDescent="0.25">
      <c r="C13458" s="189"/>
      <c r="D13458" s="189"/>
      <c r="E13458" s="189"/>
      <c r="F13458" s="189"/>
    </row>
    <row r="13459" spans="3:6" s="66" customFormat="1" x14ac:dyDescent="0.25">
      <c r="C13459" s="189"/>
      <c r="D13459" s="189"/>
      <c r="E13459" s="189"/>
      <c r="F13459" s="189"/>
    </row>
    <row r="13460" spans="3:6" s="66" customFormat="1" x14ac:dyDescent="0.25">
      <c r="C13460" s="189"/>
      <c r="D13460" s="189"/>
      <c r="E13460" s="189"/>
      <c r="F13460" s="189"/>
    </row>
    <row r="13461" spans="3:6" s="66" customFormat="1" x14ac:dyDescent="0.25">
      <c r="C13461" s="189"/>
      <c r="D13461" s="189"/>
      <c r="E13461" s="189"/>
      <c r="F13461" s="189"/>
    </row>
    <row r="13462" spans="3:6" s="66" customFormat="1" x14ac:dyDescent="0.25">
      <c r="C13462" s="189"/>
      <c r="D13462" s="189"/>
      <c r="E13462" s="189"/>
      <c r="F13462" s="189"/>
    </row>
    <row r="13463" spans="3:6" s="66" customFormat="1" x14ac:dyDescent="0.25">
      <c r="C13463" s="189"/>
      <c r="D13463" s="189"/>
      <c r="E13463" s="189"/>
      <c r="F13463" s="189"/>
    </row>
    <row r="13464" spans="3:6" s="66" customFormat="1" x14ac:dyDescent="0.25">
      <c r="C13464" s="189"/>
      <c r="D13464" s="189"/>
      <c r="E13464" s="189"/>
      <c r="F13464" s="189"/>
    </row>
    <row r="13465" spans="3:6" s="66" customFormat="1" x14ac:dyDescent="0.25">
      <c r="C13465" s="189"/>
      <c r="D13465" s="189"/>
      <c r="E13465" s="189"/>
      <c r="F13465" s="189"/>
    </row>
    <row r="13466" spans="3:6" s="66" customFormat="1" x14ac:dyDescent="0.25">
      <c r="C13466" s="189"/>
      <c r="D13466" s="189"/>
      <c r="E13466" s="189"/>
      <c r="F13466" s="189"/>
    </row>
    <row r="13467" spans="3:6" s="66" customFormat="1" x14ac:dyDescent="0.25">
      <c r="C13467" s="189"/>
      <c r="D13467" s="189"/>
      <c r="E13467" s="189"/>
      <c r="F13467" s="189"/>
    </row>
    <row r="13468" spans="3:6" s="66" customFormat="1" x14ac:dyDescent="0.25">
      <c r="C13468" s="189"/>
      <c r="D13468" s="189"/>
      <c r="E13468" s="189"/>
      <c r="F13468" s="189"/>
    </row>
    <row r="13469" spans="3:6" s="66" customFormat="1" x14ac:dyDescent="0.25">
      <c r="C13469" s="189"/>
      <c r="D13469" s="189"/>
      <c r="E13469" s="189"/>
      <c r="F13469" s="189"/>
    </row>
    <row r="13470" spans="3:6" s="66" customFormat="1" x14ac:dyDescent="0.25">
      <c r="C13470" s="189"/>
      <c r="D13470" s="189"/>
      <c r="E13470" s="189"/>
      <c r="F13470" s="189"/>
    </row>
    <row r="13471" spans="3:6" s="66" customFormat="1" x14ac:dyDescent="0.25">
      <c r="C13471" s="189"/>
      <c r="D13471" s="189"/>
      <c r="E13471" s="189"/>
      <c r="F13471" s="189"/>
    </row>
    <row r="13472" spans="3:6" s="66" customFormat="1" x14ac:dyDescent="0.25">
      <c r="C13472" s="189"/>
      <c r="D13472" s="189"/>
      <c r="E13472" s="189"/>
      <c r="F13472" s="189"/>
    </row>
    <row r="13473" spans="3:6" s="66" customFormat="1" x14ac:dyDescent="0.25">
      <c r="C13473" s="189"/>
      <c r="D13473" s="189"/>
      <c r="E13473" s="189"/>
      <c r="F13473" s="189"/>
    </row>
    <row r="13474" spans="3:6" s="66" customFormat="1" x14ac:dyDescent="0.25">
      <c r="C13474" s="189"/>
      <c r="D13474" s="189"/>
      <c r="E13474" s="189"/>
      <c r="F13474" s="189"/>
    </row>
    <row r="13475" spans="3:6" s="66" customFormat="1" x14ac:dyDescent="0.25">
      <c r="C13475" s="189"/>
      <c r="D13475" s="189"/>
      <c r="E13475" s="189"/>
      <c r="F13475" s="189"/>
    </row>
    <row r="13476" spans="3:6" s="66" customFormat="1" x14ac:dyDescent="0.25">
      <c r="C13476" s="189"/>
      <c r="D13476" s="189"/>
      <c r="E13476" s="189"/>
      <c r="F13476" s="189"/>
    </row>
    <row r="13477" spans="3:6" s="66" customFormat="1" x14ac:dyDescent="0.25">
      <c r="C13477" s="189"/>
      <c r="D13477" s="189"/>
      <c r="E13477" s="189"/>
      <c r="F13477" s="189"/>
    </row>
    <row r="13478" spans="3:6" s="66" customFormat="1" x14ac:dyDescent="0.25">
      <c r="C13478" s="189"/>
      <c r="D13478" s="189"/>
      <c r="E13478" s="189"/>
      <c r="F13478" s="189"/>
    </row>
    <row r="13479" spans="3:6" s="66" customFormat="1" x14ac:dyDescent="0.25">
      <c r="C13479" s="189"/>
      <c r="D13479" s="189"/>
      <c r="E13479" s="189"/>
      <c r="F13479" s="189"/>
    </row>
    <row r="13480" spans="3:6" s="66" customFormat="1" x14ac:dyDescent="0.25">
      <c r="C13480" s="189"/>
      <c r="D13480" s="189"/>
      <c r="E13480" s="189"/>
      <c r="F13480" s="189"/>
    </row>
    <row r="13481" spans="3:6" s="66" customFormat="1" x14ac:dyDescent="0.25">
      <c r="C13481" s="189"/>
      <c r="D13481" s="189"/>
      <c r="E13481" s="189"/>
      <c r="F13481" s="189"/>
    </row>
    <row r="13482" spans="3:6" s="66" customFormat="1" x14ac:dyDescent="0.25">
      <c r="C13482" s="189"/>
      <c r="D13482" s="189"/>
      <c r="E13482" s="189"/>
      <c r="F13482" s="189"/>
    </row>
    <row r="13483" spans="3:6" s="66" customFormat="1" x14ac:dyDescent="0.25">
      <c r="C13483" s="189"/>
      <c r="D13483" s="189"/>
      <c r="E13483" s="189"/>
      <c r="F13483" s="189"/>
    </row>
    <row r="13484" spans="3:6" s="66" customFormat="1" x14ac:dyDescent="0.25">
      <c r="C13484" s="189"/>
      <c r="D13484" s="189"/>
      <c r="E13484" s="189"/>
      <c r="F13484" s="189"/>
    </row>
    <row r="13485" spans="3:6" s="66" customFormat="1" x14ac:dyDescent="0.25">
      <c r="C13485" s="189"/>
      <c r="D13485" s="189"/>
      <c r="E13485" s="189"/>
      <c r="F13485" s="189"/>
    </row>
    <row r="13486" spans="3:6" s="66" customFormat="1" x14ac:dyDescent="0.25">
      <c r="C13486" s="189"/>
      <c r="D13486" s="189"/>
      <c r="E13486" s="189"/>
      <c r="F13486" s="189"/>
    </row>
    <row r="13487" spans="3:6" s="66" customFormat="1" x14ac:dyDescent="0.25">
      <c r="C13487" s="189"/>
      <c r="D13487" s="189"/>
      <c r="E13487" s="189"/>
      <c r="F13487" s="189"/>
    </row>
    <row r="13488" spans="3:6" s="66" customFormat="1" x14ac:dyDescent="0.25">
      <c r="C13488" s="189"/>
      <c r="D13488" s="189"/>
      <c r="E13488" s="189"/>
      <c r="F13488" s="189"/>
    </row>
    <row r="13489" spans="3:6" s="66" customFormat="1" x14ac:dyDescent="0.25">
      <c r="C13489" s="189"/>
      <c r="D13489" s="189"/>
      <c r="E13489" s="189"/>
      <c r="F13489" s="189"/>
    </row>
    <row r="13490" spans="3:6" s="66" customFormat="1" x14ac:dyDescent="0.25">
      <c r="C13490" s="189"/>
      <c r="D13490" s="189"/>
      <c r="E13490" s="189"/>
      <c r="F13490" s="189"/>
    </row>
    <row r="13491" spans="3:6" s="66" customFormat="1" x14ac:dyDescent="0.25">
      <c r="C13491" s="189"/>
      <c r="D13491" s="189"/>
      <c r="E13491" s="189"/>
      <c r="F13491" s="189"/>
    </row>
    <row r="13492" spans="3:6" s="66" customFormat="1" x14ac:dyDescent="0.25">
      <c r="C13492" s="189"/>
      <c r="D13492" s="189"/>
      <c r="E13492" s="189"/>
      <c r="F13492" s="189"/>
    </row>
    <row r="13493" spans="3:6" s="66" customFormat="1" x14ac:dyDescent="0.25">
      <c r="C13493" s="189"/>
      <c r="D13493" s="189"/>
      <c r="E13493" s="189"/>
      <c r="F13493" s="189"/>
    </row>
    <row r="13494" spans="3:6" s="66" customFormat="1" x14ac:dyDescent="0.25">
      <c r="C13494" s="189"/>
      <c r="D13494" s="189"/>
      <c r="E13494" s="189"/>
      <c r="F13494" s="189"/>
    </row>
    <row r="13495" spans="3:6" s="66" customFormat="1" x14ac:dyDescent="0.25">
      <c r="C13495" s="189"/>
      <c r="D13495" s="189"/>
      <c r="E13495" s="189"/>
      <c r="F13495" s="189"/>
    </row>
    <row r="13496" spans="3:6" s="66" customFormat="1" x14ac:dyDescent="0.25">
      <c r="C13496" s="189"/>
      <c r="D13496" s="189"/>
      <c r="E13496" s="189"/>
      <c r="F13496" s="189"/>
    </row>
    <row r="13497" spans="3:6" s="66" customFormat="1" x14ac:dyDescent="0.25">
      <c r="C13497" s="189"/>
      <c r="D13497" s="189"/>
      <c r="E13497" s="189"/>
      <c r="F13497" s="189"/>
    </row>
    <row r="13498" spans="3:6" s="66" customFormat="1" x14ac:dyDescent="0.25">
      <c r="C13498" s="189"/>
      <c r="D13498" s="189"/>
      <c r="E13498" s="189"/>
      <c r="F13498" s="189"/>
    </row>
    <row r="13499" spans="3:6" s="66" customFormat="1" x14ac:dyDescent="0.25">
      <c r="C13499" s="189"/>
      <c r="D13499" s="189"/>
      <c r="E13499" s="189"/>
      <c r="F13499" s="189"/>
    </row>
    <row r="13500" spans="3:6" s="66" customFormat="1" x14ac:dyDescent="0.25">
      <c r="C13500" s="189"/>
      <c r="D13500" s="189"/>
      <c r="E13500" s="189"/>
      <c r="F13500" s="189"/>
    </row>
    <row r="13501" spans="3:6" s="66" customFormat="1" x14ac:dyDescent="0.25">
      <c r="C13501" s="189"/>
      <c r="D13501" s="189"/>
      <c r="E13501" s="189"/>
      <c r="F13501" s="189"/>
    </row>
    <row r="13502" spans="3:6" s="66" customFormat="1" x14ac:dyDescent="0.25">
      <c r="C13502" s="189"/>
      <c r="D13502" s="189"/>
      <c r="E13502" s="189"/>
      <c r="F13502" s="189"/>
    </row>
    <row r="13503" spans="3:6" s="66" customFormat="1" x14ac:dyDescent="0.25">
      <c r="C13503" s="189"/>
      <c r="D13503" s="189"/>
      <c r="E13503" s="189"/>
      <c r="F13503" s="189"/>
    </row>
    <row r="13504" spans="3:6" s="66" customFormat="1" x14ac:dyDescent="0.25">
      <c r="C13504" s="189"/>
      <c r="D13504" s="189"/>
      <c r="E13504" s="189"/>
      <c r="F13504" s="189"/>
    </row>
    <row r="13505" spans="3:6" s="66" customFormat="1" x14ac:dyDescent="0.25">
      <c r="C13505" s="189"/>
      <c r="D13505" s="189"/>
      <c r="E13505" s="189"/>
      <c r="F13505" s="189"/>
    </row>
    <row r="13506" spans="3:6" s="66" customFormat="1" x14ac:dyDescent="0.25">
      <c r="C13506" s="189"/>
      <c r="D13506" s="189"/>
      <c r="E13506" s="189"/>
      <c r="F13506" s="189"/>
    </row>
    <row r="13507" spans="3:6" s="66" customFormat="1" x14ac:dyDescent="0.25">
      <c r="C13507" s="189"/>
      <c r="D13507" s="189"/>
      <c r="E13507" s="189"/>
      <c r="F13507" s="189"/>
    </row>
    <row r="13508" spans="3:6" s="66" customFormat="1" x14ac:dyDescent="0.25">
      <c r="C13508" s="189"/>
      <c r="D13508" s="189"/>
      <c r="E13508" s="189"/>
      <c r="F13508" s="189"/>
    </row>
    <row r="13509" spans="3:6" s="66" customFormat="1" x14ac:dyDescent="0.25">
      <c r="C13509" s="189"/>
      <c r="D13509" s="189"/>
      <c r="E13509" s="189"/>
      <c r="F13509" s="189"/>
    </row>
    <row r="13510" spans="3:6" s="66" customFormat="1" x14ac:dyDescent="0.25">
      <c r="C13510" s="189"/>
      <c r="D13510" s="189"/>
      <c r="E13510" s="189"/>
      <c r="F13510" s="189"/>
    </row>
    <row r="13511" spans="3:6" s="66" customFormat="1" x14ac:dyDescent="0.25">
      <c r="C13511" s="189"/>
      <c r="D13511" s="189"/>
      <c r="E13511" s="189"/>
      <c r="F13511" s="189"/>
    </row>
    <row r="13512" spans="3:6" s="66" customFormat="1" x14ac:dyDescent="0.25">
      <c r="C13512" s="189"/>
      <c r="D13512" s="189"/>
      <c r="E13512" s="189"/>
      <c r="F13512" s="189"/>
    </row>
    <row r="13513" spans="3:6" s="66" customFormat="1" x14ac:dyDescent="0.25">
      <c r="C13513" s="189"/>
      <c r="D13513" s="189"/>
      <c r="E13513" s="189"/>
      <c r="F13513" s="189"/>
    </row>
    <row r="13514" spans="3:6" s="66" customFormat="1" x14ac:dyDescent="0.25">
      <c r="C13514" s="189"/>
      <c r="D13514" s="189"/>
      <c r="E13514" s="189"/>
      <c r="F13514" s="189"/>
    </row>
    <row r="13515" spans="3:6" s="66" customFormat="1" x14ac:dyDescent="0.25">
      <c r="C13515" s="189"/>
      <c r="D13515" s="189"/>
      <c r="E13515" s="189"/>
      <c r="F13515" s="189"/>
    </row>
    <row r="13516" spans="3:6" s="66" customFormat="1" x14ac:dyDescent="0.25">
      <c r="C13516" s="189"/>
      <c r="D13516" s="189"/>
      <c r="E13516" s="189"/>
      <c r="F13516" s="189"/>
    </row>
    <row r="13517" spans="3:6" s="66" customFormat="1" x14ac:dyDescent="0.25">
      <c r="C13517" s="189"/>
      <c r="D13517" s="189"/>
      <c r="E13517" s="189"/>
      <c r="F13517" s="189"/>
    </row>
    <row r="13518" spans="3:6" s="66" customFormat="1" x14ac:dyDescent="0.25">
      <c r="C13518" s="189"/>
      <c r="D13518" s="189"/>
      <c r="E13518" s="189"/>
      <c r="F13518" s="189"/>
    </row>
    <row r="13519" spans="3:6" s="66" customFormat="1" x14ac:dyDescent="0.25">
      <c r="C13519" s="189"/>
      <c r="D13519" s="189"/>
      <c r="E13519" s="189"/>
      <c r="F13519" s="189"/>
    </row>
    <row r="13520" spans="3:6" s="66" customFormat="1" x14ac:dyDescent="0.25">
      <c r="C13520" s="189"/>
      <c r="D13520" s="189"/>
      <c r="E13520" s="189"/>
      <c r="F13520" s="189"/>
    </row>
    <row r="13521" spans="3:6" s="66" customFormat="1" x14ac:dyDescent="0.25">
      <c r="C13521" s="189"/>
      <c r="D13521" s="189"/>
      <c r="E13521" s="189"/>
      <c r="F13521" s="189"/>
    </row>
    <row r="13522" spans="3:6" s="66" customFormat="1" x14ac:dyDescent="0.25">
      <c r="C13522" s="189"/>
      <c r="D13522" s="189"/>
      <c r="E13522" s="189"/>
      <c r="F13522" s="189"/>
    </row>
    <row r="13523" spans="3:6" s="66" customFormat="1" x14ac:dyDescent="0.25">
      <c r="C13523" s="189"/>
      <c r="D13523" s="189"/>
      <c r="E13523" s="189"/>
      <c r="F13523" s="189"/>
    </row>
    <row r="13524" spans="3:6" s="66" customFormat="1" x14ac:dyDescent="0.25">
      <c r="C13524" s="189"/>
      <c r="D13524" s="189"/>
      <c r="E13524" s="189"/>
      <c r="F13524" s="189"/>
    </row>
    <row r="13525" spans="3:6" s="66" customFormat="1" x14ac:dyDescent="0.25">
      <c r="C13525" s="189"/>
      <c r="D13525" s="189"/>
      <c r="E13525" s="189"/>
      <c r="F13525" s="189"/>
    </row>
    <row r="13526" spans="3:6" s="66" customFormat="1" x14ac:dyDescent="0.25">
      <c r="C13526" s="189"/>
      <c r="D13526" s="189"/>
      <c r="E13526" s="189"/>
      <c r="F13526" s="189"/>
    </row>
    <row r="13527" spans="3:6" s="66" customFormat="1" x14ac:dyDescent="0.25">
      <c r="C13527" s="189"/>
      <c r="D13527" s="189"/>
      <c r="E13527" s="189"/>
      <c r="F13527" s="189"/>
    </row>
    <row r="13528" spans="3:6" s="66" customFormat="1" x14ac:dyDescent="0.25">
      <c r="C13528" s="189"/>
      <c r="D13528" s="189"/>
      <c r="E13528" s="189"/>
      <c r="F13528" s="189"/>
    </row>
    <row r="13529" spans="3:6" s="66" customFormat="1" x14ac:dyDescent="0.25">
      <c r="C13529" s="189"/>
      <c r="D13529" s="189"/>
      <c r="E13529" s="189"/>
      <c r="F13529" s="189"/>
    </row>
    <row r="13530" spans="3:6" s="66" customFormat="1" x14ac:dyDescent="0.25">
      <c r="C13530" s="189"/>
      <c r="D13530" s="189"/>
      <c r="E13530" s="189"/>
      <c r="F13530" s="189"/>
    </row>
    <row r="13531" spans="3:6" s="66" customFormat="1" x14ac:dyDescent="0.25">
      <c r="C13531" s="189"/>
      <c r="D13531" s="189"/>
      <c r="E13531" s="189"/>
      <c r="F13531" s="189"/>
    </row>
    <row r="13532" spans="3:6" s="66" customFormat="1" x14ac:dyDescent="0.25">
      <c r="C13532" s="189"/>
      <c r="D13532" s="189"/>
      <c r="E13532" s="189"/>
      <c r="F13532" s="189"/>
    </row>
    <row r="13533" spans="3:6" s="66" customFormat="1" x14ac:dyDescent="0.25">
      <c r="C13533" s="189"/>
      <c r="D13533" s="189"/>
      <c r="E13533" s="189"/>
      <c r="F13533" s="189"/>
    </row>
    <row r="13534" spans="3:6" s="66" customFormat="1" x14ac:dyDescent="0.25">
      <c r="C13534" s="189"/>
      <c r="D13534" s="189"/>
      <c r="E13534" s="189"/>
      <c r="F13534" s="189"/>
    </row>
    <row r="13535" spans="3:6" s="66" customFormat="1" x14ac:dyDescent="0.25">
      <c r="C13535" s="189"/>
      <c r="D13535" s="189"/>
      <c r="E13535" s="189"/>
      <c r="F13535" s="189"/>
    </row>
    <row r="13536" spans="3:6" s="66" customFormat="1" x14ac:dyDescent="0.25">
      <c r="C13536" s="189"/>
      <c r="D13536" s="189"/>
      <c r="E13536" s="189"/>
      <c r="F13536" s="189"/>
    </row>
    <row r="13537" spans="3:6" s="66" customFormat="1" x14ac:dyDescent="0.25">
      <c r="C13537" s="189"/>
      <c r="D13537" s="189"/>
      <c r="E13537" s="189"/>
      <c r="F13537" s="189"/>
    </row>
    <row r="13538" spans="3:6" s="66" customFormat="1" x14ac:dyDescent="0.25">
      <c r="C13538" s="189"/>
      <c r="D13538" s="189"/>
      <c r="E13538" s="189"/>
      <c r="F13538" s="189"/>
    </row>
    <row r="13539" spans="3:6" s="66" customFormat="1" x14ac:dyDescent="0.25">
      <c r="C13539" s="189"/>
      <c r="D13539" s="189"/>
      <c r="E13539" s="189"/>
      <c r="F13539" s="189"/>
    </row>
    <row r="13540" spans="3:6" s="66" customFormat="1" x14ac:dyDescent="0.25">
      <c r="C13540" s="189"/>
      <c r="D13540" s="189"/>
      <c r="E13540" s="189"/>
      <c r="F13540" s="189"/>
    </row>
    <row r="13541" spans="3:6" s="66" customFormat="1" x14ac:dyDescent="0.25">
      <c r="C13541" s="189"/>
      <c r="D13541" s="189"/>
      <c r="E13541" s="189"/>
      <c r="F13541" s="189"/>
    </row>
    <row r="13542" spans="3:6" s="66" customFormat="1" x14ac:dyDescent="0.25">
      <c r="C13542" s="189"/>
      <c r="D13542" s="189"/>
      <c r="E13542" s="189"/>
      <c r="F13542" s="189"/>
    </row>
    <row r="13543" spans="3:6" s="66" customFormat="1" x14ac:dyDescent="0.25">
      <c r="C13543" s="189"/>
      <c r="D13543" s="189"/>
      <c r="E13543" s="189"/>
      <c r="F13543" s="189"/>
    </row>
    <row r="13544" spans="3:6" s="66" customFormat="1" x14ac:dyDescent="0.25">
      <c r="C13544" s="189"/>
      <c r="D13544" s="189"/>
      <c r="E13544" s="189"/>
      <c r="F13544" s="189"/>
    </row>
    <row r="13545" spans="3:6" s="66" customFormat="1" x14ac:dyDescent="0.25">
      <c r="C13545" s="189"/>
      <c r="D13545" s="189"/>
      <c r="E13545" s="189"/>
      <c r="F13545" s="189"/>
    </row>
    <row r="13546" spans="3:6" s="66" customFormat="1" x14ac:dyDescent="0.25">
      <c r="C13546" s="189"/>
      <c r="D13546" s="189"/>
      <c r="E13546" s="189"/>
      <c r="F13546" s="189"/>
    </row>
    <row r="13547" spans="3:6" s="66" customFormat="1" x14ac:dyDescent="0.25">
      <c r="C13547" s="189"/>
      <c r="D13547" s="189"/>
      <c r="E13547" s="189"/>
      <c r="F13547" s="189"/>
    </row>
    <row r="13548" spans="3:6" s="66" customFormat="1" x14ac:dyDescent="0.25">
      <c r="C13548" s="189"/>
      <c r="D13548" s="189"/>
      <c r="E13548" s="189"/>
      <c r="F13548" s="189"/>
    </row>
    <row r="13549" spans="3:6" s="66" customFormat="1" x14ac:dyDescent="0.25">
      <c r="C13549" s="189"/>
      <c r="D13549" s="189"/>
      <c r="E13549" s="189"/>
      <c r="F13549" s="189"/>
    </row>
    <row r="13550" spans="3:6" s="66" customFormat="1" x14ac:dyDescent="0.25">
      <c r="C13550" s="189"/>
      <c r="D13550" s="189"/>
      <c r="E13550" s="189"/>
      <c r="F13550" s="189"/>
    </row>
    <row r="13551" spans="3:6" s="66" customFormat="1" x14ac:dyDescent="0.25">
      <c r="C13551" s="189"/>
      <c r="D13551" s="189"/>
      <c r="E13551" s="189"/>
      <c r="F13551" s="189"/>
    </row>
    <row r="13552" spans="3:6" s="66" customFormat="1" x14ac:dyDescent="0.25">
      <c r="C13552" s="189"/>
      <c r="D13552" s="189"/>
      <c r="E13552" s="189"/>
      <c r="F13552" s="189"/>
    </row>
    <row r="13553" spans="3:6" s="66" customFormat="1" x14ac:dyDescent="0.25">
      <c r="C13553" s="189"/>
      <c r="D13553" s="189"/>
      <c r="E13553" s="189"/>
      <c r="F13553" s="189"/>
    </row>
    <row r="13554" spans="3:6" s="66" customFormat="1" x14ac:dyDescent="0.25">
      <c r="C13554" s="189"/>
      <c r="D13554" s="189"/>
      <c r="E13554" s="189"/>
      <c r="F13554" s="189"/>
    </row>
    <row r="13555" spans="3:6" s="66" customFormat="1" x14ac:dyDescent="0.25">
      <c r="C13555" s="189"/>
      <c r="D13555" s="189"/>
      <c r="E13555" s="189"/>
      <c r="F13555" s="189"/>
    </row>
    <row r="13556" spans="3:6" s="66" customFormat="1" x14ac:dyDescent="0.25">
      <c r="C13556" s="189"/>
      <c r="D13556" s="189"/>
      <c r="E13556" s="189"/>
      <c r="F13556" s="189"/>
    </row>
    <row r="13557" spans="3:6" s="66" customFormat="1" x14ac:dyDescent="0.25">
      <c r="C13557" s="189"/>
      <c r="D13557" s="189"/>
      <c r="E13557" s="189"/>
      <c r="F13557" s="189"/>
    </row>
    <row r="13558" spans="3:6" s="66" customFormat="1" x14ac:dyDescent="0.25">
      <c r="C13558" s="189"/>
      <c r="D13558" s="189"/>
      <c r="E13558" s="189"/>
      <c r="F13558" s="189"/>
    </row>
    <row r="13559" spans="3:6" s="66" customFormat="1" x14ac:dyDescent="0.25">
      <c r="C13559" s="189"/>
      <c r="D13559" s="189"/>
      <c r="E13559" s="189"/>
      <c r="F13559" s="189"/>
    </row>
    <row r="13560" spans="3:6" s="66" customFormat="1" x14ac:dyDescent="0.25">
      <c r="C13560" s="189"/>
      <c r="D13560" s="189"/>
      <c r="E13560" s="189"/>
      <c r="F13560" s="189"/>
    </row>
    <row r="13561" spans="3:6" s="66" customFormat="1" x14ac:dyDescent="0.25">
      <c r="C13561" s="189"/>
      <c r="D13561" s="189"/>
      <c r="E13561" s="189"/>
      <c r="F13561" s="189"/>
    </row>
    <row r="13562" spans="3:6" s="66" customFormat="1" x14ac:dyDescent="0.25">
      <c r="C13562" s="189"/>
      <c r="D13562" s="189"/>
      <c r="E13562" s="189"/>
      <c r="F13562" s="189"/>
    </row>
    <row r="13563" spans="3:6" s="66" customFormat="1" x14ac:dyDescent="0.25">
      <c r="C13563" s="189"/>
      <c r="D13563" s="189"/>
      <c r="E13563" s="189"/>
      <c r="F13563" s="189"/>
    </row>
    <row r="13564" spans="3:6" s="66" customFormat="1" x14ac:dyDescent="0.25">
      <c r="C13564" s="189"/>
      <c r="D13564" s="189"/>
      <c r="E13564" s="189"/>
      <c r="F13564" s="189"/>
    </row>
    <row r="13565" spans="3:6" s="66" customFormat="1" x14ac:dyDescent="0.25">
      <c r="C13565" s="189"/>
      <c r="D13565" s="189"/>
      <c r="E13565" s="189"/>
      <c r="F13565" s="189"/>
    </row>
    <row r="13566" spans="3:6" s="66" customFormat="1" x14ac:dyDescent="0.25">
      <c r="C13566" s="189"/>
      <c r="D13566" s="189"/>
      <c r="E13566" s="189"/>
      <c r="F13566" s="189"/>
    </row>
    <row r="13567" spans="3:6" s="66" customFormat="1" x14ac:dyDescent="0.25">
      <c r="C13567" s="189"/>
      <c r="D13567" s="189"/>
      <c r="E13567" s="189"/>
      <c r="F13567" s="189"/>
    </row>
    <row r="13568" spans="3:6" s="66" customFormat="1" x14ac:dyDescent="0.25">
      <c r="C13568" s="189"/>
      <c r="D13568" s="189"/>
      <c r="E13568" s="189"/>
      <c r="F13568" s="189"/>
    </row>
    <row r="13569" spans="3:6" s="66" customFormat="1" x14ac:dyDescent="0.25">
      <c r="C13569" s="189"/>
      <c r="D13569" s="189"/>
      <c r="E13569" s="189"/>
      <c r="F13569" s="189"/>
    </row>
    <row r="13570" spans="3:6" s="66" customFormat="1" x14ac:dyDescent="0.25">
      <c r="C13570" s="189"/>
      <c r="D13570" s="189"/>
      <c r="E13570" s="189"/>
      <c r="F13570" s="189"/>
    </row>
    <row r="13571" spans="3:6" s="66" customFormat="1" x14ac:dyDescent="0.25">
      <c r="C13571" s="189"/>
      <c r="D13571" s="189"/>
      <c r="E13571" s="189"/>
      <c r="F13571" s="189"/>
    </row>
    <row r="13572" spans="3:6" s="66" customFormat="1" x14ac:dyDescent="0.25">
      <c r="C13572" s="189"/>
      <c r="D13572" s="189"/>
      <c r="E13572" s="189"/>
      <c r="F13572" s="189"/>
    </row>
    <row r="13573" spans="3:6" s="66" customFormat="1" x14ac:dyDescent="0.25">
      <c r="C13573" s="189"/>
      <c r="D13573" s="189"/>
      <c r="E13573" s="189"/>
      <c r="F13573" s="189"/>
    </row>
    <row r="13574" spans="3:6" s="66" customFormat="1" x14ac:dyDescent="0.25">
      <c r="C13574" s="189"/>
      <c r="D13574" s="189"/>
      <c r="E13574" s="189"/>
      <c r="F13574" s="189"/>
    </row>
    <row r="13575" spans="3:6" s="66" customFormat="1" x14ac:dyDescent="0.25">
      <c r="C13575" s="189"/>
      <c r="D13575" s="189"/>
      <c r="E13575" s="189"/>
      <c r="F13575" s="189"/>
    </row>
    <row r="13576" spans="3:6" s="66" customFormat="1" x14ac:dyDescent="0.25">
      <c r="C13576" s="189"/>
      <c r="D13576" s="189"/>
      <c r="E13576" s="189"/>
      <c r="F13576" s="189"/>
    </row>
    <row r="13577" spans="3:6" s="66" customFormat="1" x14ac:dyDescent="0.25">
      <c r="C13577" s="189"/>
      <c r="D13577" s="189"/>
      <c r="E13577" s="189"/>
      <c r="F13577" s="189"/>
    </row>
    <row r="13578" spans="3:6" s="66" customFormat="1" x14ac:dyDescent="0.25">
      <c r="C13578" s="189"/>
      <c r="D13578" s="189"/>
      <c r="E13578" s="189"/>
      <c r="F13578" s="189"/>
    </row>
    <row r="13579" spans="3:6" s="66" customFormat="1" x14ac:dyDescent="0.25">
      <c r="C13579" s="189"/>
      <c r="D13579" s="189"/>
      <c r="E13579" s="189"/>
      <c r="F13579" s="189"/>
    </row>
    <row r="13580" spans="3:6" s="66" customFormat="1" x14ac:dyDescent="0.25">
      <c r="C13580" s="189"/>
      <c r="D13580" s="189"/>
      <c r="E13580" s="189"/>
      <c r="F13580" s="189"/>
    </row>
    <row r="13581" spans="3:6" s="66" customFormat="1" x14ac:dyDescent="0.25">
      <c r="C13581" s="189"/>
      <c r="D13581" s="189"/>
      <c r="E13581" s="189"/>
      <c r="F13581" s="189"/>
    </row>
    <row r="13582" spans="3:6" s="66" customFormat="1" x14ac:dyDescent="0.25">
      <c r="C13582" s="189"/>
      <c r="D13582" s="189"/>
      <c r="E13582" s="189"/>
      <c r="F13582" s="189"/>
    </row>
    <row r="13583" spans="3:6" s="66" customFormat="1" x14ac:dyDescent="0.25">
      <c r="C13583" s="189"/>
      <c r="D13583" s="189"/>
      <c r="E13583" s="189"/>
      <c r="F13583" s="189"/>
    </row>
    <row r="13584" spans="3:6" s="66" customFormat="1" x14ac:dyDescent="0.25">
      <c r="C13584" s="189"/>
      <c r="D13584" s="189"/>
      <c r="E13584" s="189"/>
      <c r="F13584" s="189"/>
    </row>
    <row r="13585" spans="3:6" s="66" customFormat="1" x14ac:dyDescent="0.25">
      <c r="C13585" s="189"/>
      <c r="D13585" s="189"/>
      <c r="E13585" s="189"/>
      <c r="F13585" s="189"/>
    </row>
    <row r="13586" spans="3:6" s="66" customFormat="1" x14ac:dyDescent="0.25">
      <c r="C13586" s="189"/>
      <c r="D13586" s="189"/>
      <c r="E13586" s="189"/>
      <c r="F13586" s="189"/>
    </row>
    <row r="13587" spans="3:6" s="66" customFormat="1" x14ac:dyDescent="0.25">
      <c r="C13587" s="189"/>
      <c r="D13587" s="189"/>
      <c r="E13587" s="189"/>
      <c r="F13587" s="189"/>
    </row>
    <row r="13588" spans="3:6" s="66" customFormat="1" x14ac:dyDescent="0.25">
      <c r="C13588" s="189"/>
      <c r="D13588" s="189"/>
      <c r="E13588" s="189"/>
      <c r="F13588" s="189"/>
    </row>
    <row r="13589" spans="3:6" s="66" customFormat="1" x14ac:dyDescent="0.25">
      <c r="C13589" s="189"/>
      <c r="D13589" s="189"/>
      <c r="E13589" s="189"/>
      <c r="F13589" s="189"/>
    </row>
    <row r="13590" spans="3:6" s="66" customFormat="1" x14ac:dyDescent="0.25">
      <c r="C13590" s="189"/>
      <c r="D13590" s="189"/>
      <c r="E13590" s="189"/>
      <c r="F13590" s="189"/>
    </row>
    <row r="13591" spans="3:6" s="66" customFormat="1" x14ac:dyDescent="0.25">
      <c r="C13591" s="189"/>
      <c r="D13591" s="189"/>
      <c r="E13591" s="189"/>
      <c r="F13591" s="189"/>
    </row>
    <row r="13592" spans="3:6" s="66" customFormat="1" x14ac:dyDescent="0.25">
      <c r="C13592" s="189"/>
      <c r="D13592" s="189"/>
      <c r="E13592" s="189"/>
      <c r="F13592" s="189"/>
    </row>
    <row r="13593" spans="3:6" s="66" customFormat="1" x14ac:dyDescent="0.25">
      <c r="C13593" s="189"/>
      <c r="D13593" s="189"/>
      <c r="E13593" s="189"/>
      <c r="F13593" s="189"/>
    </row>
    <row r="13594" spans="3:6" s="66" customFormat="1" x14ac:dyDescent="0.25">
      <c r="C13594" s="189"/>
      <c r="D13594" s="189"/>
      <c r="E13594" s="189"/>
      <c r="F13594" s="189"/>
    </row>
    <row r="13595" spans="3:6" s="66" customFormat="1" x14ac:dyDescent="0.25">
      <c r="C13595" s="189"/>
      <c r="D13595" s="189"/>
      <c r="E13595" s="189"/>
      <c r="F13595" s="189"/>
    </row>
    <row r="13596" spans="3:6" s="66" customFormat="1" x14ac:dyDescent="0.25">
      <c r="C13596" s="189"/>
      <c r="D13596" s="189"/>
      <c r="E13596" s="189"/>
      <c r="F13596" s="189"/>
    </row>
    <row r="13597" spans="3:6" s="66" customFormat="1" x14ac:dyDescent="0.25">
      <c r="C13597" s="189"/>
      <c r="D13597" s="189"/>
      <c r="E13597" s="189"/>
      <c r="F13597" s="189"/>
    </row>
    <row r="13598" spans="3:6" s="66" customFormat="1" x14ac:dyDescent="0.25">
      <c r="C13598" s="189"/>
      <c r="D13598" s="189"/>
      <c r="E13598" s="189"/>
      <c r="F13598" s="189"/>
    </row>
    <row r="13599" spans="3:6" s="66" customFormat="1" x14ac:dyDescent="0.25">
      <c r="C13599" s="189"/>
      <c r="D13599" s="189"/>
      <c r="E13599" s="189"/>
      <c r="F13599" s="189"/>
    </row>
    <row r="13600" spans="3:6" s="66" customFormat="1" x14ac:dyDescent="0.25">
      <c r="C13600" s="189"/>
      <c r="D13600" s="189"/>
      <c r="E13600" s="189"/>
      <c r="F13600" s="189"/>
    </row>
    <row r="13601" spans="3:6" s="66" customFormat="1" x14ac:dyDescent="0.25">
      <c r="C13601" s="189"/>
      <c r="D13601" s="189"/>
      <c r="E13601" s="189"/>
      <c r="F13601" s="189"/>
    </row>
    <row r="13602" spans="3:6" s="66" customFormat="1" x14ac:dyDescent="0.25">
      <c r="C13602" s="189"/>
      <c r="D13602" s="189"/>
      <c r="E13602" s="189"/>
      <c r="F13602" s="189"/>
    </row>
    <row r="13603" spans="3:6" s="66" customFormat="1" x14ac:dyDescent="0.25">
      <c r="C13603" s="189"/>
      <c r="D13603" s="189"/>
      <c r="E13603" s="189"/>
      <c r="F13603" s="189"/>
    </row>
    <row r="13604" spans="3:6" s="66" customFormat="1" x14ac:dyDescent="0.25">
      <c r="C13604" s="189"/>
      <c r="D13604" s="189"/>
      <c r="E13604" s="189"/>
      <c r="F13604" s="189"/>
    </row>
    <row r="13605" spans="3:6" s="66" customFormat="1" x14ac:dyDescent="0.25">
      <c r="C13605" s="189"/>
      <c r="D13605" s="189"/>
      <c r="E13605" s="189"/>
      <c r="F13605" s="189"/>
    </row>
    <row r="13606" spans="3:6" s="66" customFormat="1" x14ac:dyDescent="0.25">
      <c r="C13606" s="189"/>
      <c r="D13606" s="189"/>
      <c r="E13606" s="189"/>
      <c r="F13606" s="189"/>
    </row>
    <row r="13607" spans="3:6" s="66" customFormat="1" x14ac:dyDescent="0.25">
      <c r="C13607" s="189"/>
      <c r="D13607" s="189"/>
      <c r="E13607" s="189"/>
      <c r="F13607" s="189"/>
    </row>
    <row r="13608" spans="3:6" s="66" customFormat="1" x14ac:dyDescent="0.25">
      <c r="C13608" s="189"/>
      <c r="D13608" s="189"/>
      <c r="E13608" s="189"/>
      <c r="F13608" s="189"/>
    </row>
    <row r="13609" spans="3:6" s="66" customFormat="1" x14ac:dyDescent="0.25">
      <c r="C13609" s="189"/>
      <c r="D13609" s="189"/>
      <c r="E13609" s="189"/>
      <c r="F13609" s="189"/>
    </row>
    <row r="13610" spans="3:6" s="66" customFormat="1" x14ac:dyDescent="0.25">
      <c r="C13610" s="189"/>
      <c r="D13610" s="189"/>
      <c r="E13610" s="189"/>
      <c r="F13610" s="189"/>
    </row>
    <row r="13611" spans="3:6" s="66" customFormat="1" x14ac:dyDescent="0.25">
      <c r="C13611" s="189"/>
      <c r="D13611" s="189"/>
      <c r="E13611" s="189"/>
      <c r="F13611" s="189"/>
    </row>
    <row r="13612" spans="3:6" s="66" customFormat="1" x14ac:dyDescent="0.25">
      <c r="C13612" s="189"/>
      <c r="D13612" s="189"/>
      <c r="E13612" s="189"/>
      <c r="F13612" s="189"/>
    </row>
    <row r="13613" spans="3:6" s="66" customFormat="1" x14ac:dyDescent="0.25">
      <c r="C13613" s="189"/>
      <c r="D13613" s="189"/>
      <c r="E13613" s="189"/>
      <c r="F13613" s="189"/>
    </row>
    <row r="13614" spans="3:6" s="66" customFormat="1" x14ac:dyDescent="0.25">
      <c r="C13614" s="189"/>
      <c r="D13614" s="189"/>
      <c r="E13614" s="189"/>
      <c r="F13614" s="189"/>
    </row>
    <row r="13615" spans="3:6" s="66" customFormat="1" x14ac:dyDescent="0.25">
      <c r="C13615" s="189"/>
      <c r="D13615" s="189"/>
      <c r="E13615" s="189"/>
      <c r="F13615" s="189"/>
    </row>
    <row r="13616" spans="3:6" s="66" customFormat="1" x14ac:dyDescent="0.25">
      <c r="C13616" s="189"/>
      <c r="D13616" s="189"/>
      <c r="E13616" s="189"/>
      <c r="F13616" s="189"/>
    </row>
    <row r="13617" spans="3:6" s="66" customFormat="1" x14ac:dyDescent="0.25">
      <c r="C13617" s="189"/>
      <c r="D13617" s="189"/>
      <c r="E13617" s="189"/>
      <c r="F13617" s="189"/>
    </row>
    <row r="13618" spans="3:6" s="66" customFormat="1" x14ac:dyDescent="0.25">
      <c r="C13618" s="189"/>
      <c r="D13618" s="189"/>
      <c r="E13618" s="189"/>
      <c r="F13618" s="189"/>
    </row>
    <row r="13619" spans="3:6" s="66" customFormat="1" x14ac:dyDescent="0.25">
      <c r="C13619" s="189"/>
      <c r="D13619" s="189"/>
      <c r="E13619" s="189"/>
      <c r="F13619" s="189"/>
    </row>
    <row r="13620" spans="3:6" s="66" customFormat="1" x14ac:dyDescent="0.25">
      <c r="C13620" s="189"/>
      <c r="D13620" s="189"/>
      <c r="E13620" s="189"/>
      <c r="F13620" s="189"/>
    </row>
    <row r="13621" spans="3:6" s="66" customFormat="1" x14ac:dyDescent="0.25">
      <c r="C13621" s="189"/>
      <c r="D13621" s="189"/>
      <c r="E13621" s="189"/>
      <c r="F13621" s="189"/>
    </row>
    <row r="13622" spans="3:6" s="66" customFormat="1" x14ac:dyDescent="0.25">
      <c r="C13622" s="189"/>
      <c r="D13622" s="189"/>
      <c r="E13622" s="189"/>
      <c r="F13622" s="189"/>
    </row>
    <row r="13623" spans="3:6" s="66" customFormat="1" x14ac:dyDescent="0.25">
      <c r="C13623" s="189"/>
      <c r="D13623" s="189"/>
      <c r="E13623" s="189"/>
      <c r="F13623" s="189"/>
    </row>
    <row r="13624" spans="3:6" s="66" customFormat="1" x14ac:dyDescent="0.25">
      <c r="C13624" s="189"/>
      <c r="D13624" s="189"/>
      <c r="E13624" s="189"/>
      <c r="F13624" s="189"/>
    </row>
    <row r="13625" spans="3:6" s="66" customFormat="1" x14ac:dyDescent="0.25">
      <c r="C13625" s="189"/>
      <c r="D13625" s="189"/>
      <c r="E13625" s="189"/>
      <c r="F13625" s="189"/>
    </row>
    <row r="13626" spans="3:6" s="66" customFormat="1" x14ac:dyDescent="0.25">
      <c r="C13626" s="189"/>
      <c r="D13626" s="189"/>
      <c r="E13626" s="189"/>
      <c r="F13626" s="189"/>
    </row>
    <row r="13627" spans="3:6" s="66" customFormat="1" x14ac:dyDescent="0.25">
      <c r="C13627" s="189"/>
      <c r="D13627" s="189"/>
      <c r="E13627" s="189"/>
      <c r="F13627" s="189"/>
    </row>
    <row r="13628" spans="3:6" s="66" customFormat="1" x14ac:dyDescent="0.25">
      <c r="C13628" s="189"/>
      <c r="D13628" s="189"/>
      <c r="E13628" s="189"/>
      <c r="F13628" s="189"/>
    </row>
    <row r="13629" spans="3:6" s="66" customFormat="1" x14ac:dyDescent="0.25">
      <c r="C13629" s="189"/>
      <c r="D13629" s="189"/>
      <c r="E13629" s="189"/>
      <c r="F13629" s="189"/>
    </row>
    <row r="13630" spans="3:6" s="66" customFormat="1" x14ac:dyDescent="0.25">
      <c r="C13630" s="189"/>
      <c r="D13630" s="189"/>
      <c r="E13630" s="189"/>
      <c r="F13630" s="189"/>
    </row>
    <row r="13631" spans="3:6" s="66" customFormat="1" x14ac:dyDescent="0.25">
      <c r="C13631" s="189"/>
      <c r="D13631" s="189"/>
      <c r="E13631" s="189"/>
      <c r="F13631" s="189"/>
    </row>
    <row r="13632" spans="3:6" s="66" customFormat="1" x14ac:dyDescent="0.25">
      <c r="C13632" s="189"/>
      <c r="D13632" s="189"/>
      <c r="E13632" s="189"/>
      <c r="F13632" s="189"/>
    </row>
    <row r="13633" spans="3:6" s="66" customFormat="1" x14ac:dyDescent="0.25">
      <c r="C13633" s="189"/>
      <c r="D13633" s="189"/>
      <c r="E13633" s="189"/>
      <c r="F13633" s="189"/>
    </row>
    <row r="13634" spans="3:6" s="66" customFormat="1" x14ac:dyDescent="0.25">
      <c r="C13634" s="189"/>
      <c r="D13634" s="189"/>
      <c r="E13634" s="189"/>
      <c r="F13634" s="189"/>
    </row>
    <row r="13635" spans="3:6" s="66" customFormat="1" x14ac:dyDescent="0.25">
      <c r="C13635" s="189"/>
      <c r="D13635" s="189"/>
      <c r="E13635" s="189"/>
      <c r="F13635" s="189"/>
    </row>
    <row r="13636" spans="3:6" s="66" customFormat="1" x14ac:dyDescent="0.25">
      <c r="C13636" s="189"/>
      <c r="D13636" s="189"/>
      <c r="E13636" s="189"/>
      <c r="F13636" s="189"/>
    </row>
    <row r="13637" spans="3:6" s="66" customFormat="1" x14ac:dyDescent="0.25">
      <c r="C13637" s="189"/>
      <c r="D13637" s="189"/>
      <c r="E13637" s="189"/>
      <c r="F13637" s="189"/>
    </row>
    <row r="13638" spans="3:6" s="66" customFormat="1" x14ac:dyDescent="0.25">
      <c r="C13638" s="189"/>
      <c r="D13638" s="189"/>
      <c r="E13638" s="189"/>
      <c r="F13638" s="189"/>
    </row>
    <row r="13639" spans="3:6" s="66" customFormat="1" x14ac:dyDescent="0.25">
      <c r="C13639" s="189"/>
      <c r="D13639" s="189"/>
      <c r="E13639" s="189"/>
      <c r="F13639" s="189"/>
    </row>
    <row r="13640" spans="3:6" s="66" customFormat="1" x14ac:dyDescent="0.25">
      <c r="C13640" s="189"/>
      <c r="D13640" s="189"/>
      <c r="E13640" s="189"/>
      <c r="F13640" s="189"/>
    </row>
    <row r="13641" spans="3:6" s="66" customFormat="1" x14ac:dyDescent="0.25">
      <c r="C13641" s="189"/>
      <c r="D13641" s="189"/>
      <c r="E13641" s="189"/>
      <c r="F13641" s="189"/>
    </row>
    <row r="13642" spans="3:6" s="66" customFormat="1" x14ac:dyDescent="0.25">
      <c r="C13642" s="189"/>
      <c r="D13642" s="189"/>
      <c r="E13642" s="189"/>
      <c r="F13642" s="189"/>
    </row>
    <row r="13643" spans="3:6" s="66" customFormat="1" x14ac:dyDescent="0.25">
      <c r="C13643" s="189"/>
      <c r="D13643" s="189"/>
      <c r="E13643" s="189"/>
      <c r="F13643" s="189"/>
    </row>
    <row r="13644" spans="3:6" s="66" customFormat="1" x14ac:dyDescent="0.25">
      <c r="C13644" s="189"/>
      <c r="D13644" s="189"/>
      <c r="E13644" s="189"/>
      <c r="F13644" s="189"/>
    </row>
    <row r="13645" spans="3:6" s="66" customFormat="1" x14ac:dyDescent="0.25">
      <c r="C13645" s="189"/>
      <c r="D13645" s="189"/>
      <c r="E13645" s="189"/>
      <c r="F13645" s="189"/>
    </row>
    <row r="13646" spans="3:6" s="66" customFormat="1" x14ac:dyDescent="0.25">
      <c r="C13646" s="189"/>
      <c r="D13646" s="189"/>
      <c r="E13646" s="189"/>
      <c r="F13646" s="189"/>
    </row>
    <row r="13647" spans="3:6" s="66" customFormat="1" x14ac:dyDescent="0.25">
      <c r="C13647" s="189"/>
      <c r="D13647" s="189"/>
      <c r="E13647" s="189"/>
      <c r="F13647" s="189"/>
    </row>
    <row r="13648" spans="3:6" s="66" customFormat="1" x14ac:dyDescent="0.25">
      <c r="C13648" s="189"/>
      <c r="D13648" s="189"/>
      <c r="E13648" s="189"/>
      <c r="F13648" s="189"/>
    </row>
    <row r="13649" spans="3:6" s="66" customFormat="1" x14ac:dyDescent="0.25">
      <c r="C13649" s="189"/>
      <c r="D13649" s="189"/>
      <c r="E13649" s="189"/>
      <c r="F13649" s="189"/>
    </row>
    <row r="13650" spans="3:6" s="66" customFormat="1" x14ac:dyDescent="0.25">
      <c r="C13650" s="189"/>
      <c r="D13650" s="189"/>
      <c r="E13650" s="189"/>
      <c r="F13650" s="189"/>
    </row>
    <row r="13651" spans="3:6" s="66" customFormat="1" x14ac:dyDescent="0.25">
      <c r="C13651" s="189"/>
      <c r="D13651" s="189"/>
      <c r="E13651" s="189"/>
      <c r="F13651" s="189"/>
    </row>
    <row r="13652" spans="3:6" s="66" customFormat="1" x14ac:dyDescent="0.25">
      <c r="C13652" s="189"/>
      <c r="D13652" s="189"/>
      <c r="E13652" s="189"/>
      <c r="F13652" s="189"/>
    </row>
    <row r="13653" spans="3:6" s="66" customFormat="1" x14ac:dyDescent="0.25">
      <c r="C13653" s="189"/>
      <c r="D13653" s="189"/>
      <c r="E13653" s="189"/>
      <c r="F13653" s="189"/>
    </row>
    <row r="13654" spans="3:6" s="66" customFormat="1" x14ac:dyDescent="0.25">
      <c r="C13654" s="189"/>
      <c r="D13654" s="189"/>
      <c r="E13654" s="189"/>
      <c r="F13654" s="189"/>
    </row>
    <row r="13655" spans="3:6" s="66" customFormat="1" x14ac:dyDescent="0.25">
      <c r="C13655" s="189"/>
      <c r="D13655" s="189"/>
      <c r="E13655" s="189"/>
      <c r="F13655" s="189"/>
    </row>
    <row r="13656" spans="3:6" s="66" customFormat="1" x14ac:dyDescent="0.25">
      <c r="C13656" s="189"/>
      <c r="D13656" s="189"/>
      <c r="E13656" s="189"/>
      <c r="F13656" s="189"/>
    </row>
    <row r="13657" spans="3:6" s="66" customFormat="1" x14ac:dyDescent="0.25">
      <c r="C13657" s="189"/>
      <c r="D13657" s="189"/>
      <c r="E13657" s="189"/>
      <c r="F13657" s="189"/>
    </row>
    <row r="13658" spans="3:6" s="66" customFormat="1" x14ac:dyDescent="0.25">
      <c r="C13658" s="189"/>
      <c r="D13658" s="189"/>
      <c r="E13658" s="189"/>
      <c r="F13658" s="189"/>
    </row>
    <row r="13659" spans="3:6" s="66" customFormat="1" x14ac:dyDescent="0.25">
      <c r="C13659" s="189"/>
      <c r="D13659" s="189"/>
      <c r="E13659" s="189"/>
      <c r="F13659" s="189"/>
    </row>
    <row r="13660" spans="3:6" s="66" customFormat="1" x14ac:dyDescent="0.25">
      <c r="C13660" s="189"/>
      <c r="D13660" s="189"/>
      <c r="E13660" s="189"/>
      <c r="F13660" s="189"/>
    </row>
    <row r="13661" spans="3:6" s="66" customFormat="1" x14ac:dyDescent="0.25">
      <c r="C13661" s="189"/>
      <c r="D13661" s="189"/>
      <c r="E13661" s="189"/>
      <c r="F13661" s="189"/>
    </row>
    <row r="13662" spans="3:6" s="66" customFormat="1" x14ac:dyDescent="0.25">
      <c r="C13662" s="189"/>
      <c r="D13662" s="189"/>
      <c r="E13662" s="189"/>
      <c r="F13662" s="189"/>
    </row>
    <row r="13663" spans="3:6" s="66" customFormat="1" x14ac:dyDescent="0.25">
      <c r="C13663" s="189"/>
      <c r="D13663" s="189"/>
      <c r="E13663" s="189"/>
      <c r="F13663" s="189"/>
    </row>
    <row r="13664" spans="3:6" s="66" customFormat="1" x14ac:dyDescent="0.25">
      <c r="C13664" s="189"/>
      <c r="D13664" s="189"/>
      <c r="E13664" s="189"/>
      <c r="F13664" s="189"/>
    </row>
    <row r="13665" spans="3:6" s="66" customFormat="1" x14ac:dyDescent="0.25">
      <c r="C13665" s="189"/>
      <c r="D13665" s="189"/>
      <c r="E13665" s="189"/>
      <c r="F13665" s="189"/>
    </row>
    <row r="13666" spans="3:6" s="66" customFormat="1" x14ac:dyDescent="0.25">
      <c r="C13666" s="189"/>
      <c r="D13666" s="189"/>
      <c r="E13666" s="189"/>
      <c r="F13666" s="189"/>
    </row>
    <row r="13667" spans="3:6" s="66" customFormat="1" x14ac:dyDescent="0.25">
      <c r="C13667" s="189"/>
      <c r="D13667" s="189"/>
      <c r="E13667" s="189"/>
      <c r="F13667" s="189"/>
    </row>
    <row r="13668" spans="3:6" s="66" customFormat="1" x14ac:dyDescent="0.25">
      <c r="C13668" s="189"/>
      <c r="D13668" s="189"/>
      <c r="E13668" s="189"/>
      <c r="F13668" s="189"/>
    </row>
    <row r="13669" spans="3:6" s="66" customFormat="1" x14ac:dyDescent="0.25">
      <c r="C13669" s="189"/>
      <c r="D13669" s="189"/>
      <c r="E13669" s="189"/>
      <c r="F13669" s="189"/>
    </row>
    <row r="13670" spans="3:6" s="66" customFormat="1" x14ac:dyDescent="0.25">
      <c r="C13670" s="189"/>
      <c r="D13670" s="189"/>
      <c r="E13670" s="189"/>
      <c r="F13670" s="189"/>
    </row>
    <row r="13671" spans="3:6" s="66" customFormat="1" x14ac:dyDescent="0.25">
      <c r="C13671" s="189"/>
      <c r="D13671" s="189"/>
      <c r="E13671" s="189"/>
      <c r="F13671" s="189"/>
    </row>
    <row r="13672" spans="3:6" s="66" customFormat="1" x14ac:dyDescent="0.25">
      <c r="C13672" s="189"/>
      <c r="D13672" s="189"/>
      <c r="E13672" s="189"/>
      <c r="F13672" s="189"/>
    </row>
    <row r="13673" spans="3:6" s="66" customFormat="1" x14ac:dyDescent="0.25">
      <c r="C13673" s="189"/>
      <c r="D13673" s="189"/>
      <c r="E13673" s="189"/>
      <c r="F13673" s="189"/>
    </row>
    <row r="13674" spans="3:6" s="66" customFormat="1" x14ac:dyDescent="0.25">
      <c r="C13674" s="189"/>
      <c r="D13674" s="189"/>
      <c r="E13674" s="189"/>
      <c r="F13674" s="189"/>
    </row>
    <row r="13675" spans="3:6" s="66" customFormat="1" x14ac:dyDescent="0.25">
      <c r="C13675" s="189"/>
      <c r="D13675" s="189"/>
      <c r="E13675" s="189"/>
      <c r="F13675" s="189"/>
    </row>
    <row r="13676" spans="3:6" s="66" customFormat="1" x14ac:dyDescent="0.25">
      <c r="C13676" s="189"/>
      <c r="D13676" s="189"/>
      <c r="E13676" s="189"/>
      <c r="F13676" s="189"/>
    </row>
    <row r="13677" spans="3:6" s="66" customFormat="1" x14ac:dyDescent="0.25">
      <c r="C13677" s="189"/>
      <c r="D13677" s="189"/>
      <c r="E13677" s="189"/>
      <c r="F13677" s="189"/>
    </row>
    <row r="13678" spans="3:6" s="66" customFormat="1" x14ac:dyDescent="0.25">
      <c r="C13678" s="189"/>
      <c r="D13678" s="189"/>
      <c r="E13678" s="189"/>
      <c r="F13678" s="189"/>
    </row>
    <row r="13679" spans="3:6" s="66" customFormat="1" x14ac:dyDescent="0.25">
      <c r="C13679" s="189"/>
      <c r="D13679" s="189"/>
      <c r="E13679" s="189"/>
      <c r="F13679" s="189"/>
    </row>
    <row r="13680" spans="3:6" s="66" customFormat="1" x14ac:dyDescent="0.25">
      <c r="C13680" s="189"/>
      <c r="D13680" s="189"/>
      <c r="E13680" s="189"/>
      <c r="F13680" s="189"/>
    </row>
    <row r="13681" spans="3:6" s="66" customFormat="1" x14ac:dyDescent="0.25">
      <c r="C13681" s="189"/>
      <c r="D13681" s="189"/>
      <c r="E13681" s="189"/>
      <c r="F13681" s="189"/>
    </row>
    <row r="13682" spans="3:6" s="66" customFormat="1" x14ac:dyDescent="0.25">
      <c r="C13682" s="189"/>
      <c r="D13682" s="189"/>
      <c r="E13682" s="189"/>
      <c r="F13682" s="189"/>
    </row>
    <row r="13683" spans="3:6" s="66" customFormat="1" x14ac:dyDescent="0.25">
      <c r="C13683" s="189"/>
      <c r="D13683" s="189"/>
      <c r="E13683" s="189"/>
      <c r="F13683" s="189"/>
    </row>
    <row r="13684" spans="3:6" s="66" customFormat="1" x14ac:dyDescent="0.25">
      <c r="C13684" s="189"/>
      <c r="D13684" s="189"/>
      <c r="E13684" s="189"/>
      <c r="F13684" s="189"/>
    </row>
    <row r="13685" spans="3:6" s="66" customFormat="1" x14ac:dyDescent="0.25">
      <c r="C13685" s="189"/>
      <c r="D13685" s="189"/>
      <c r="E13685" s="189"/>
      <c r="F13685" s="189"/>
    </row>
    <row r="13686" spans="3:6" s="66" customFormat="1" x14ac:dyDescent="0.25">
      <c r="C13686" s="189"/>
      <c r="D13686" s="189"/>
      <c r="E13686" s="189"/>
      <c r="F13686" s="189"/>
    </row>
    <row r="13687" spans="3:6" s="66" customFormat="1" x14ac:dyDescent="0.25">
      <c r="C13687" s="189"/>
      <c r="D13687" s="189"/>
      <c r="E13687" s="189"/>
      <c r="F13687" s="189"/>
    </row>
    <row r="13688" spans="3:6" s="66" customFormat="1" x14ac:dyDescent="0.25">
      <c r="C13688" s="189"/>
      <c r="D13688" s="189"/>
      <c r="E13688" s="189"/>
      <c r="F13688" s="189"/>
    </row>
    <row r="13689" spans="3:6" s="66" customFormat="1" x14ac:dyDescent="0.25">
      <c r="C13689" s="189"/>
      <c r="D13689" s="189"/>
      <c r="E13689" s="189"/>
      <c r="F13689" s="189"/>
    </row>
    <row r="13690" spans="3:6" s="66" customFormat="1" x14ac:dyDescent="0.25">
      <c r="C13690" s="189"/>
      <c r="D13690" s="189"/>
      <c r="E13690" s="189"/>
      <c r="F13690" s="189"/>
    </row>
    <row r="13691" spans="3:6" s="66" customFormat="1" x14ac:dyDescent="0.25">
      <c r="C13691" s="189"/>
      <c r="D13691" s="189"/>
      <c r="E13691" s="189"/>
      <c r="F13691" s="189"/>
    </row>
    <row r="13692" spans="3:6" s="66" customFormat="1" x14ac:dyDescent="0.25">
      <c r="C13692" s="189"/>
      <c r="D13692" s="189"/>
      <c r="E13692" s="189"/>
      <c r="F13692" s="189"/>
    </row>
    <row r="13693" spans="3:6" s="66" customFormat="1" x14ac:dyDescent="0.25">
      <c r="C13693" s="189"/>
      <c r="D13693" s="189"/>
      <c r="E13693" s="189"/>
      <c r="F13693" s="189"/>
    </row>
    <row r="13694" spans="3:6" s="66" customFormat="1" x14ac:dyDescent="0.25">
      <c r="C13694" s="189"/>
      <c r="D13694" s="189"/>
      <c r="E13694" s="189"/>
      <c r="F13694" s="189"/>
    </row>
    <row r="13695" spans="3:6" s="66" customFormat="1" x14ac:dyDescent="0.25">
      <c r="C13695" s="189"/>
      <c r="D13695" s="189"/>
      <c r="E13695" s="189"/>
      <c r="F13695" s="189"/>
    </row>
    <row r="13696" spans="3:6" s="66" customFormat="1" x14ac:dyDescent="0.25">
      <c r="C13696" s="189"/>
      <c r="D13696" s="189"/>
      <c r="E13696" s="189"/>
      <c r="F13696" s="189"/>
    </row>
    <row r="13697" spans="3:6" s="66" customFormat="1" x14ac:dyDescent="0.25">
      <c r="C13697" s="189"/>
      <c r="D13697" s="189"/>
      <c r="E13697" s="189"/>
      <c r="F13697" s="189"/>
    </row>
    <row r="13698" spans="3:6" s="66" customFormat="1" x14ac:dyDescent="0.25">
      <c r="C13698" s="189"/>
      <c r="D13698" s="189"/>
      <c r="E13698" s="189"/>
      <c r="F13698" s="189"/>
    </row>
    <row r="13699" spans="3:6" s="66" customFormat="1" x14ac:dyDescent="0.25">
      <c r="C13699" s="189"/>
      <c r="D13699" s="189"/>
      <c r="E13699" s="189"/>
      <c r="F13699" s="189"/>
    </row>
    <row r="13700" spans="3:6" s="66" customFormat="1" x14ac:dyDescent="0.25">
      <c r="C13700" s="189"/>
      <c r="D13700" s="189"/>
      <c r="E13700" s="189"/>
      <c r="F13700" s="189"/>
    </row>
    <row r="13701" spans="3:6" s="66" customFormat="1" x14ac:dyDescent="0.25">
      <c r="C13701" s="189"/>
      <c r="D13701" s="189"/>
      <c r="E13701" s="189"/>
      <c r="F13701" s="189"/>
    </row>
    <row r="13702" spans="3:6" s="66" customFormat="1" x14ac:dyDescent="0.25">
      <c r="C13702" s="189"/>
      <c r="D13702" s="189"/>
      <c r="E13702" s="189"/>
      <c r="F13702" s="189"/>
    </row>
    <row r="13703" spans="3:6" s="66" customFormat="1" x14ac:dyDescent="0.25">
      <c r="C13703" s="189"/>
      <c r="D13703" s="189"/>
      <c r="E13703" s="189"/>
      <c r="F13703" s="189"/>
    </row>
    <row r="13704" spans="3:6" s="66" customFormat="1" x14ac:dyDescent="0.25">
      <c r="C13704" s="189"/>
      <c r="D13704" s="189"/>
      <c r="E13704" s="189"/>
      <c r="F13704" s="189"/>
    </row>
    <row r="13705" spans="3:6" s="66" customFormat="1" x14ac:dyDescent="0.25">
      <c r="C13705" s="189"/>
      <c r="D13705" s="189"/>
      <c r="E13705" s="189"/>
      <c r="F13705" s="189"/>
    </row>
    <row r="13706" spans="3:6" s="66" customFormat="1" x14ac:dyDescent="0.25">
      <c r="C13706" s="189"/>
      <c r="D13706" s="189"/>
      <c r="E13706" s="189"/>
      <c r="F13706" s="189"/>
    </row>
    <row r="13707" spans="3:6" s="66" customFormat="1" x14ac:dyDescent="0.25">
      <c r="C13707" s="189"/>
      <c r="D13707" s="189"/>
      <c r="E13707" s="189"/>
      <c r="F13707" s="189"/>
    </row>
    <row r="13708" spans="3:6" s="66" customFormat="1" x14ac:dyDescent="0.25">
      <c r="C13708" s="189"/>
      <c r="D13708" s="189"/>
      <c r="E13708" s="189"/>
      <c r="F13708" s="189"/>
    </row>
    <row r="13709" spans="3:6" s="66" customFormat="1" x14ac:dyDescent="0.25">
      <c r="C13709" s="189"/>
      <c r="D13709" s="189"/>
      <c r="E13709" s="189"/>
      <c r="F13709" s="189"/>
    </row>
    <row r="13710" spans="3:6" s="66" customFormat="1" x14ac:dyDescent="0.25">
      <c r="C13710" s="189"/>
      <c r="D13710" s="189"/>
      <c r="E13710" s="189"/>
      <c r="F13710" s="189"/>
    </row>
    <row r="13711" spans="3:6" s="66" customFormat="1" x14ac:dyDescent="0.25">
      <c r="C13711" s="189"/>
      <c r="D13711" s="189"/>
      <c r="E13711" s="189"/>
      <c r="F13711" s="189"/>
    </row>
    <row r="13712" spans="3:6" s="66" customFormat="1" x14ac:dyDescent="0.25">
      <c r="C13712" s="189"/>
      <c r="D13712" s="189"/>
      <c r="E13712" s="189"/>
      <c r="F13712" s="189"/>
    </row>
    <row r="13713" spans="3:6" s="66" customFormat="1" x14ac:dyDescent="0.25">
      <c r="C13713" s="189"/>
      <c r="D13713" s="189"/>
      <c r="E13713" s="189"/>
      <c r="F13713" s="189"/>
    </row>
    <row r="13714" spans="3:6" s="66" customFormat="1" x14ac:dyDescent="0.25">
      <c r="C13714" s="189"/>
      <c r="D13714" s="189"/>
      <c r="E13714" s="189"/>
      <c r="F13714" s="189"/>
    </row>
    <row r="13715" spans="3:6" s="66" customFormat="1" x14ac:dyDescent="0.25">
      <c r="C13715" s="189"/>
      <c r="D13715" s="189"/>
      <c r="E13715" s="189"/>
      <c r="F13715" s="189"/>
    </row>
    <row r="13716" spans="3:6" s="66" customFormat="1" x14ac:dyDescent="0.25">
      <c r="C13716" s="189"/>
      <c r="D13716" s="189"/>
      <c r="E13716" s="189"/>
      <c r="F13716" s="189"/>
    </row>
    <row r="13717" spans="3:6" s="66" customFormat="1" x14ac:dyDescent="0.25">
      <c r="C13717" s="189"/>
      <c r="D13717" s="189"/>
      <c r="E13717" s="189"/>
      <c r="F13717" s="189"/>
    </row>
    <row r="13718" spans="3:6" s="66" customFormat="1" x14ac:dyDescent="0.25">
      <c r="C13718" s="189"/>
      <c r="D13718" s="189"/>
      <c r="E13718" s="189"/>
      <c r="F13718" s="189"/>
    </row>
    <row r="13719" spans="3:6" s="66" customFormat="1" x14ac:dyDescent="0.25">
      <c r="C13719" s="189"/>
      <c r="D13719" s="189"/>
      <c r="E13719" s="189"/>
      <c r="F13719" s="189"/>
    </row>
    <row r="13720" spans="3:6" s="66" customFormat="1" x14ac:dyDescent="0.25">
      <c r="C13720" s="189"/>
      <c r="D13720" s="189"/>
      <c r="E13720" s="189"/>
      <c r="F13720" s="189"/>
    </row>
    <row r="13721" spans="3:6" s="66" customFormat="1" x14ac:dyDescent="0.25">
      <c r="C13721" s="189"/>
      <c r="D13721" s="189"/>
      <c r="E13721" s="189"/>
      <c r="F13721" s="189"/>
    </row>
    <row r="13722" spans="3:6" s="66" customFormat="1" x14ac:dyDescent="0.25">
      <c r="C13722" s="189"/>
      <c r="D13722" s="189"/>
      <c r="E13722" s="189"/>
      <c r="F13722" s="189"/>
    </row>
    <row r="13723" spans="3:6" s="66" customFormat="1" x14ac:dyDescent="0.25">
      <c r="C13723" s="189"/>
      <c r="D13723" s="189"/>
      <c r="E13723" s="189"/>
      <c r="F13723" s="189"/>
    </row>
    <row r="13724" spans="3:6" s="66" customFormat="1" x14ac:dyDescent="0.25">
      <c r="C13724" s="189"/>
      <c r="D13724" s="189"/>
      <c r="E13724" s="189"/>
      <c r="F13724" s="189"/>
    </row>
    <row r="13725" spans="3:6" s="66" customFormat="1" x14ac:dyDescent="0.25">
      <c r="C13725" s="189"/>
      <c r="D13725" s="189"/>
      <c r="E13725" s="189"/>
      <c r="F13725" s="189"/>
    </row>
    <row r="13726" spans="3:6" s="66" customFormat="1" x14ac:dyDescent="0.25">
      <c r="C13726" s="189"/>
      <c r="D13726" s="189"/>
      <c r="E13726" s="189"/>
      <c r="F13726" s="189"/>
    </row>
    <row r="13727" spans="3:6" s="66" customFormat="1" x14ac:dyDescent="0.25">
      <c r="C13727" s="189"/>
      <c r="D13727" s="189"/>
      <c r="E13727" s="189"/>
      <c r="F13727" s="189"/>
    </row>
    <row r="13728" spans="3:6" s="66" customFormat="1" x14ac:dyDescent="0.25">
      <c r="C13728" s="189"/>
      <c r="D13728" s="189"/>
      <c r="E13728" s="189"/>
      <c r="F13728" s="189"/>
    </row>
    <row r="13729" spans="3:6" s="66" customFormat="1" x14ac:dyDescent="0.25">
      <c r="C13729" s="189"/>
      <c r="D13729" s="189"/>
      <c r="E13729" s="189"/>
      <c r="F13729" s="189"/>
    </row>
    <row r="13730" spans="3:6" s="66" customFormat="1" x14ac:dyDescent="0.25">
      <c r="C13730" s="189"/>
      <c r="D13730" s="189"/>
      <c r="E13730" s="189"/>
      <c r="F13730" s="189"/>
    </row>
    <row r="13731" spans="3:6" s="66" customFormat="1" x14ac:dyDescent="0.25">
      <c r="C13731" s="189"/>
      <c r="D13731" s="189"/>
      <c r="E13731" s="189"/>
      <c r="F13731" s="189"/>
    </row>
    <row r="13732" spans="3:6" s="66" customFormat="1" x14ac:dyDescent="0.25">
      <c r="C13732" s="189"/>
      <c r="D13732" s="189"/>
      <c r="E13732" s="189"/>
      <c r="F13732" s="189"/>
    </row>
    <row r="13733" spans="3:6" s="66" customFormat="1" x14ac:dyDescent="0.25">
      <c r="C13733" s="189"/>
      <c r="D13733" s="189"/>
      <c r="E13733" s="189"/>
      <c r="F13733" s="189"/>
    </row>
    <row r="13734" spans="3:6" s="66" customFormat="1" x14ac:dyDescent="0.25">
      <c r="C13734" s="189"/>
      <c r="D13734" s="189"/>
      <c r="E13734" s="189"/>
      <c r="F13734" s="189"/>
    </row>
    <row r="13735" spans="3:6" s="66" customFormat="1" x14ac:dyDescent="0.25">
      <c r="C13735" s="189"/>
      <c r="D13735" s="189"/>
      <c r="E13735" s="189"/>
      <c r="F13735" s="189"/>
    </row>
    <row r="13736" spans="3:6" s="66" customFormat="1" x14ac:dyDescent="0.25">
      <c r="C13736" s="189"/>
      <c r="D13736" s="189"/>
      <c r="E13736" s="189"/>
      <c r="F13736" s="189"/>
    </row>
    <row r="13737" spans="3:6" s="66" customFormat="1" x14ac:dyDescent="0.25">
      <c r="C13737" s="189"/>
      <c r="D13737" s="189"/>
      <c r="E13737" s="189"/>
      <c r="F13737" s="189"/>
    </row>
    <row r="13738" spans="3:6" s="66" customFormat="1" x14ac:dyDescent="0.25">
      <c r="C13738" s="189"/>
      <c r="D13738" s="189"/>
      <c r="E13738" s="189"/>
      <c r="F13738" s="189"/>
    </row>
    <row r="13739" spans="3:6" s="66" customFormat="1" x14ac:dyDescent="0.25">
      <c r="C13739" s="189"/>
      <c r="D13739" s="189"/>
      <c r="E13739" s="189"/>
      <c r="F13739" s="189"/>
    </row>
    <row r="13740" spans="3:6" s="66" customFormat="1" x14ac:dyDescent="0.25">
      <c r="C13740" s="189"/>
      <c r="D13740" s="189"/>
      <c r="E13740" s="189"/>
      <c r="F13740" s="189"/>
    </row>
    <row r="13741" spans="3:6" s="66" customFormat="1" x14ac:dyDescent="0.25">
      <c r="C13741" s="189"/>
      <c r="D13741" s="189"/>
      <c r="E13741" s="189"/>
      <c r="F13741" s="189"/>
    </row>
    <row r="13742" spans="3:6" s="66" customFormat="1" x14ac:dyDescent="0.25">
      <c r="C13742" s="189"/>
      <c r="D13742" s="189"/>
      <c r="E13742" s="189"/>
      <c r="F13742" s="189"/>
    </row>
    <row r="13743" spans="3:6" s="66" customFormat="1" x14ac:dyDescent="0.25">
      <c r="C13743" s="189"/>
      <c r="D13743" s="189"/>
      <c r="E13743" s="189"/>
      <c r="F13743" s="189"/>
    </row>
    <row r="13744" spans="3:6" s="66" customFormat="1" x14ac:dyDescent="0.25">
      <c r="C13744" s="189"/>
      <c r="D13744" s="189"/>
      <c r="E13744" s="189"/>
      <c r="F13744" s="189"/>
    </row>
    <row r="13745" spans="3:6" s="66" customFormat="1" x14ac:dyDescent="0.25">
      <c r="C13745" s="189"/>
      <c r="D13745" s="189"/>
      <c r="E13745" s="189"/>
      <c r="F13745" s="189"/>
    </row>
    <row r="13746" spans="3:6" s="66" customFormat="1" x14ac:dyDescent="0.25">
      <c r="C13746" s="189"/>
      <c r="D13746" s="189"/>
      <c r="E13746" s="189"/>
      <c r="F13746" s="189"/>
    </row>
    <row r="13747" spans="3:6" s="66" customFormat="1" x14ac:dyDescent="0.25">
      <c r="C13747" s="189"/>
      <c r="D13747" s="189"/>
      <c r="E13747" s="189"/>
      <c r="F13747" s="189"/>
    </row>
    <row r="13748" spans="3:6" s="66" customFormat="1" x14ac:dyDescent="0.25">
      <c r="C13748" s="189"/>
      <c r="D13748" s="189"/>
      <c r="E13748" s="189"/>
      <c r="F13748" s="189"/>
    </row>
    <row r="13749" spans="3:6" s="66" customFormat="1" x14ac:dyDescent="0.25">
      <c r="C13749" s="189"/>
      <c r="D13749" s="189"/>
      <c r="E13749" s="189"/>
      <c r="F13749" s="189"/>
    </row>
    <row r="13750" spans="3:6" s="66" customFormat="1" x14ac:dyDescent="0.25">
      <c r="C13750" s="189"/>
      <c r="D13750" s="189"/>
      <c r="E13750" s="189"/>
      <c r="F13750" s="189"/>
    </row>
    <row r="13751" spans="3:6" s="66" customFormat="1" x14ac:dyDescent="0.25">
      <c r="C13751" s="189"/>
      <c r="D13751" s="189"/>
      <c r="E13751" s="189"/>
      <c r="F13751" s="189"/>
    </row>
    <row r="13752" spans="3:6" s="66" customFormat="1" x14ac:dyDescent="0.25">
      <c r="C13752" s="189"/>
      <c r="D13752" s="189"/>
      <c r="E13752" s="189"/>
      <c r="F13752" s="189"/>
    </row>
    <row r="13753" spans="3:6" s="66" customFormat="1" x14ac:dyDescent="0.25">
      <c r="C13753" s="189"/>
      <c r="D13753" s="189"/>
      <c r="E13753" s="189"/>
      <c r="F13753" s="189"/>
    </row>
    <row r="13754" spans="3:6" s="66" customFormat="1" x14ac:dyDescent="0.25">
      <c r="C13754" s="189"/>
      <c r="D13754" s="189"/>
      <c r="E13754" s="189"/>
      <c r="F13754" s="189"/>
    </row>
    <row r="13755" spans="3:6" s="66" customFormat="1" x14ac:dyDescent="0.25">
      <c r="C13755" s="189"/>
      <c r="D13755" s="189"/>
      <c r="E13755" s="189"/>
      <c r="F13755" s="189"/>
    </row>
    <row r="13756" spans="3:6" s="66" customFormat="1" x14ac:dyDescent="0.25">
      <c r="C13756" s="189"/>
      <c r="D13756" s="189"/>
      <c r="E13756" s="189"/>
      <c r="F13756" s="189"/>
    </row>
    <row r="13757" spans="3:6" s="66" customFormat="1" x14ac:dyDescent="0.25">
      <c r="C13757" s="189"/>
      <c r="D13757" s="189"/>
      <c r="E13757" s="189"/>
      <c r="F13757" s="189"/>
    </row>
    <row r="13758" spans="3:6" s="66" customFormat="1" x14ac:dyDescent="0.25">
      <c r="C13758" s="189"/>
      <c r="D13758" s="189"/>
      <c r="E13758" s="189"/>
      <c r="F13758" s="189"/>
    </row>
    <row r="13759" spans="3:6" s="66" customFormat="1" x14ac:dyDescent="0.25">
      <c r="C13759" s="189"/>
      <c r="D13759" s="189"/>
      <c r="E13759" s="189"/>
      <c r="F13759" s="189"/>
    </row>
    <row r="13760" spans="3:6" s="66" customFormat="1" x14ac:dyDescent="0.25">
      <c r="C13760" s="189"/>
      <c r="D13760" s="189"/>
      <c r="E13760" s="189"/>
      <c r="F13760" s="189"/>
    </row>
    <row r="13761" spans="3:6" s="66" customFormat="1" x14ac:dyDescent="0.25">
      <c r="C13761" s="189"/>
      <c r="D13761" s="189"/>
      <c r="E13761" s="189"/>
      <c r="F13761" s="189"/>
    </row>
    <row r="13762" spans="3:6" s="66" customFormat="1" x14ac:dyDescent="0.25">
      <c r="C13762" s="189"/>
      <c r="D13762" s="189"/>
      <c r="E13762" s="189"/>
      <c r="F13762" s="189"/>
    </row>
    <row r="13763" spans="3:6" s="66" customFormat="1" x14ac:dyDescent="0.25">
      <c r="C13763" s="189"/>
      <c r="D13763" s="189"/>
      <c r="E13763" s="189"/>
      <c r="F13763" s="189"/>
    </row>
    <row r="13764" spans="3:6" s="66" customFormat="1" x14ac:dyDescent="0.25">
      <c r="C13764" s="189"/>
      <c r="D13764" s="189"/>
      <c r="E13764" s="189"/>
      <c r="F13764" s="189"/>
    </row>
    <row r="13765" spans="3:6" s="66" customFormat="1" x14ac:dyDescent="0.25">
      <c r="C13765" s="189"/>
      <c r="D13765" s="189"/>
      <c r="E13765" s="189"/>
      <c r="F13765" s="189"/>
    </row>
    <row r="13766" spans="3:6" s="66" customFormat="1" x14ac:dyDescent="0.25">
      <c r="C13766" s="189"/>
      <c r="D13766" s="189"/>
      <c r="E13766" s="189"/>
      <c r="F13766" s="189"/>
    </row>
    <row r="13767" spans="3:6" s="66" customFormat="1" x14ac:dyDescent="0.25">
      <c r="C13767" s="189"/>
      <c r="D13767" s="189"/>
      <c r="E13767" s="189"/>
      <c r="F13767" s="189"/>
    </row>
    <row r="13768" spans="3:6" s="66" customFormat="1" x14ac:dyDescent="0.25">
      <c r="C13768" s="189"/>
      <c r="D13768" s="189"/>
      <c r="E13768" s="189"/>
      <c r="F13768" s="189"/>
    </row>
    <row r="13769" spans="3:6" s="66" customFormat="1" x14ac:dyDescent="0.25">
      <c r="C13769" s="189"/>
      <c r="D13769" s="189"/>
      <c r="E13769" s="189"/>
      <c r="F13769" s="189"/>
    </row>
    <row r="13770" spans="3:6" s="66" customFormat="1" x14ac:dyDescent="0.25">
      <c r="C13770" s="189"/>
      <c r="D13770" s="189"/>
      <c r="E13770" s="189"/>
      <c r="F13770" s="189"/>
    </row>
    <row r="13771" spans="3:6" s="66" customFormat="1" x14ac:dyDescent="0.25">
      <c r="C13771" s="189"/>
      <c r="D13771" s="189"/>
      <c r="E13771" s="189"/>
      <c r="F13771" s="189"/>
    </row>
    <row r="13772" spans="3:6" s="66" customFormat="1" x14ac:dyDescent="0.25">
      <c r="C13772" s="189"/>
      <c r="D13772" s="189"/>
      <c r="E13772" s="189"/>
      <c r="F13772" s="189"/>
    </row>
    <row r="13773" spans="3:6" s="66" customFormat="1" x14ac:dyDescent="0.25">
      <c r="C13773" s="189"/>
      <c r="D13773" s="189"/>
      <c r="E13773" s="189"/>
      <c r="F13773" s="189"/>
    </row>
    <row r="13774" spans="3:6" s="66" customFormat="1" x14ac:dyDescent="0.25">
      <c r="C13774" s="189"/>
      <c r="D13774" s="189"/>
      <c r="E13774" s="189"/>
      <c r="F13774" s="189"/>
    </row>
    <row r="13775" spans="3:6" s="66" customFormat="1" x14ac:dyDescent="0.25">
      <c r="C13775" s="189"/>
      <c r="D13775" s="189"/>
      <c r="E13775" s="189"/>
      <c r="F13775" s="189"/>
    </row>
    <row r="13776" spans="3:6" s="66" customFormat="1" x14ac:dyDescent="0.25">
      <c r="C13776" s="189"/>
      <c r="D13776" s="189"/>
      <c r="E13776" s="189"/>
      <c r="F13776" s="189"/>
    </row>
    <row r="13777" spans="3:6" s="66" customFormat="1" x14ac:dyDescent="0.25">
      <c r="C13777" s="189"/>
      <c r="D13777" s="189"/>
      <c r="E13777" s="189"/>
      <c r="F13777" s="189"/>
    </row>
    <row r="13778" spans="3:6" s="66" customFormat="1" x14ac:dyDescent="0.25">
      <c r="C13778" s="189"/>
      <c r="D13778" s="189"/>
      <c r="E13778" s="189"/>
      <c r="F13778" s="189"/>
    </row>
    <row r="13779" spans="3:6" s="66" customFormat="1" x14ac:dyDescent="0.25">
      <c r="C13779" s="189"/>
      <c r="D13779" s="189"/>
      <c r="E13779" s="189"/>
      <c r="F13779" s="189"/>
    </row>
    <row r="13780" spans="3:6" s="66" customFormat="1" x14ac:dyDescent="0.25">
      <c r="C13780" s="189"/>
      <c r="D13780" s="189"/>
      <c r="E13780" s="189"/>
      <c r="F13780" s="189"/>
    </row>
    <row r="13781" spans="3:6" s="66" customFormat="1" x14ac:dyDescent="0.25">
      <c r="C13781" s="189"/>
      <c r="D13781" s="189"/>
      <c r="E13781" s="189"/>
      <c r="F13781" s="189"/>
    </row>
    <row r="13782" spans="3:6" s="66" customFormat="1" x14ac:dyDescent="0.25">
      <c r="C13782" s="189"/>
      <c r="D13782" s="189"/>
      <c r="E13782" s="189"/>
      <c r="F13782" s="189"/>
    </row>
    <row r="13783" spans="3:6" s="66" customFormat="1" x14ac:dyDescent="0.25">
      <c r="C13783" s="189"/>
      <c r="D13783" s="189"/>
      <c r="E13783" s="189"/>
      <c r="F13783" s="189"/>
    </row>
    <row r="13784" spans="3:6" s="66" customFormat="1" x14ac:dyDescent="0.25">
      <c r="C13784" s="189"/>
      <c r="D13784" s="189"/>
      <c r="E13784" s="189"/>
      <c r="F13784" s="189"/>
    </row>
    <row r="13785" spans="3:6" s="66" customFormat="1" x14ac:dyDescent="0.25">
      <c r="C13785" s="189"/>
      <c r="D13785" s="189"/>
      <c r="E13785" s="189"/>
      <c r="F13785" s="189"/>
    </row>
    <row r="13786" spans="3:6" s="66" customFormat="1" x14ac:dyDescent="0.25">
      <c r="C13786" s="189"/>
      <c r="D13786" s="189"/>
      <c r="E13786" s="189"/>
      <c r="F13786" s="189"/>
    </row>
    <row r="13787" spans="3:6" s="66" customFormat="1" x14ac:dyDescent="0.25">
      <c r="C13787" s="189"/>
      <c r="D13787" s="189"/>
      <c r="E13787" s="189"/>
      <c r="F13787" s="189"/>
    </row>
    <row r="13788" spans="3:6" s="66" customFormat="1" x14ac:dyDescent="0.25">
      <c r="C13788" s="189"/>
      <c r="D13788" s="189"/>
      <c r="E13788" s="189"/>
      <c r="F13788" s="189"/>
    </row>
    <row r="13789" spans="3:6" s="66" customFormat="1" x14ac:dyDescent="0.25">
      <c r="C13789" s="189"/>
      <c r="D13789" s="189"/>
      <c r="E13789" s="189"/>
      <c r="F13789" s="189"/>
    </row>
    <row r="13790" spans="3:6" s="66" customFormat="1" x14ac:dyDescent="0.25">
      <c r="C13790" s="189"/>
      <c r="D13790" s="189"/>
      <c r="E13790" s="189"/>
      <c r="F13790" s="189"/>
    </row>
    <row r="13791" spans="3:6" s="66" customFormat="1" x14ac:dyDescent="0.25">
      <c r="C13791" s="189"/>
      <c r="D13791" s="189"/>
      <c r="E13791" s="189"/>
      <c r="F13791" s="189"/>
    </row>
    <row r="13792" spans="3:6" s="66" customFormat="1" x14ac:dyDescent="0.25">
      <c r="C13792" s="189"/>
      <c r="D13792" s="189"/>
      <c r="E13792" s="189"/>
      <c r="F13792" s="189"/>
    </row>
    <row r="13793" spans="3:6" s="66" customFormat="1" x14ac:dyDescent="0.25">
      <c r="C13793" s="189"/>
      <c r="D13793" s="189"/>
      <c r="E13793" s="189"/>
      <c r="F13793" s="189"/>
    </row>
    <row r="13794" spans="3:6" s="66" customFormat="1" x14ac:dyDescent="0.25">
      <c r="C13794" s="189"/>
      <c r="D13794" s="189"/>
      <c r="E13794" s="189"/>
      <c r="F13794" s="189"/>
    </row>
    <row r="13795" spans="3:6" s="66" customFormat="1" x14ac:dyDescent="0.25">
      <c r="C13795" s="189"/>
      <c r="D13795" s="189"/>
      <c r="E13795" s="189"/>
      <c r="F13795" s="189"/>
    </row>
    <row r="13796" spans="3:6" s="66" customFormat="1" x14ac:dyDescent="0.25">
      <c r="C13796" s="189"/>
      <c r="D13796" s="189"/>
      <c r="E13796" s="189"/>
      <c r="F13796" s="189"/>
    </row>
    <row r="13797" spans="3:6" s="66" customFormat="1" x14ac:dyDescent="0.25">
      <c r="C13797" s="189"/>
      <c r="D13797" s="189"/>
      <c r="E13797" s="189"/>
      <c r="F13797" s="189"/>
    </row>
    <row r="13798" spans="3:6" s="66" customFormat="1" x14ac:dyDescent="0.25">
      <c r="C13798" s="189"/>
      <c r="D13798" s="189"/>
      <c r="E13798" s="189"/>
      <c r="F13798" s="189"/>
    </row>
    <row r="13799" spans="3:6" s="66" customFormat="1" x14ac:dyDescent="0.25">
      <c r="C13799" s="189"/>
      <c r="D13799" s="189"/>
      <c r="E13799" s="189"/>
      <c r="F13799" s="189"/>
    </row>
    <row r="13800" spans="3:6" s="66" customFormat="1" x14ac:dyDescent="0.25">
      <c r="C13800" s="189"/>
      <c r="D13800" s="189"/>
      <c r="E13800" s="189"/>
      <c r="F13800" s="189"/>
    </row>
    <row r="13801" spans="3:6" s="66" customFormat="1" x14ac:dyDescent="0.25">
      <c r="C13801" s="189"/>
      <c r="D13801" s="189"/>
      <c r="E13801" s="189"/>
      <c r="F13801" s="189"/>
    </row>
    <row r="13802" spans="3:6" s="66" customFormat="1" x14ac:dyDescent="0.25">
      <c r="C13802" s="189"/>
      <c r="D13802" s="189"/>
      <c r="E13802" s="189"/>
      <c r="F13802" s="189"/>
    </row>
    <row r="13803" spans="3:6" s="66" customFormat="1" x14ac:dyDescent="0.25">
      <c r="C13803" s="189"/>
      <c r="D13803" s="189"/>
      <c r="E13803" s="189"/>
      <c r="F13803" s="189"/>
    </row>
    <row r="13804" spans="3:6" s="66" customFormat="1" x14ac:dyDescent="0.25">
      <c r="C13804" s="189"/>
      <c r="D13804" s="189"/>
      <c r="E13804" s="189"/>
      <c r="F13804" s="189"/>
    </row>
    <row r="13805" spans="3:6" s="66" customFormat="1" x14ac:dyDescent="0.25">
      <c r="C13805" s="189"/>
      <c r="D13805" s="189"/>
      <c r="E13805" s="189"/>
      <c r="F13805" s="189"/>
    </row>
    <row r="13806" spans="3:6" s="66" customFormat="1" x14ac:dyDescent="0.25">
      <c r="C13806" s="189"/>
      <c r="D13806" s="189"/>
      <c r="E13806" s="189"/>
      <c r="F13806" s="189"/>
    </row>
    <row r="13807" spans="3:6" s="66" customFormat="1" x14ac:dyDescent="0.25">
      <c r="C13807" s="189"/>
      <c r="D13807" s="189"/>
      <c r="E13807" s="189"/>
      <c r="F13807" s="189"/>
    </row>
    <row r="13808" spans="3:6" s="66" customFormat="1" x14ac:dyDescent="0.25">
      <c r="C13808" s="189"/>
      <c r="D13808" s="189"/>
      <c r="E13808" s="189"/>
      <c r="F13808" s="189"/>
    </row>
    <row r="13809" spans="3:6" s="66" customFormat="1" x14ac:dyDescent="0.25">
      <c r="C13809" s="189"/>
      <c r="D13809" s="189"/>
      <c r="E13809" s="189"/>
      <c r="F13809" s="189"/>
    </row>
    <row r="13810" spans="3:6" s="66" customFormat="1" x14ac:dyDescent="0.25">
      <c r="C13810" s="189"/>
      <c r="D13810" s="189"/>
      <c r="E13810" s="189"/>
      <c r="F13810" s="189"/>
    </row>
    <row r="13811" spans="3:6" s="66" customFormat="1" x14ac:dyDescent="0.25">
      <c r="C13811" s="189"/>
      <c r="D13811" s="189"/>
      <c r="E13811" s="189"/>
      <c r="F13811" s="189"/>
    </row>
    <row r="13812" spans="3:6" s="66" customFormat="1" x14ac:dyDescent="0.25">
      <c r="C13812" s="189"/>
      <c r="D13812" s="189"/>
      <c r="E13812" s="189"/>
      <c r="F13812" s="189"/>
    </row>
    <row r="13813" spans="3:6" s="66" customFormat="1" x14ac:dyDescent="0.25">
      <c r="C13813" s="189"/>
      <c r="D13813" s="189"/>
      <c r="E13813" s="189"/>
      <c r="F13813" s="189"/>
    </row>
    <row r="13814" spans="3:6" s="66" customFormat="1" x14ac:dyDescent="0.25">
      <c r="C13814" s="189"/>
      <c r="D13814" s="189"/>
      <c r="E13814" s="189"/>
      <c r="F13814" s="189"/>
    </row>
    <row r="13815" spans="3:6" s="66" customFormat="1" x14ac:dyDescent="0.25">
      <c r="C13815" s="189"/>
      <c r="D13815" s="189"/>
      <c r="E13815" s="189"/>
      <c r="F13815" s="189"/>
    </row>
    <row r="13816" spans="3:6" s="66" customFormat="1" x14ac:dyDescent="0.25">
      <c r="C13816" s="189"/>
      <c r="D13816" s="189"/>
      <c r="E13816" s="189"/>
      <c r="F13816" s="189"/>
    </row>
    <row r="13817" spans="3:6" s="66" customFormat="1" x14ac:dyDescent="0.25">
      <c r="C13817" s="189"/>
      <c r="D13817" s="189"/>
      <c r="E13817" s="189"/>
      <c r="F13817" s="189"/>
    </row>
    <row r="13818" spans="3:6" s="66" customFormat="1" x14ac:dyDescent="0.25">
      <c r="C13818" s="189"/>
      <c r="D13818" s="189"/>
      <c r="E13818" s="189"/>
      <c r="F13818" s="189"/>
    </row>
    <row r="13819" spans="3:6" s="66" customFormat="1" x14ac:dyDescent="0.25">
      <c r="C13819" s="189"/>
      <c r="D13819" s="189"/>
      <c r="E13819" s="189"/>
      <c r="F13819" s="189"/>
    </row>
    <row r="13820" spans="3:6" s="66" customFormat="1" x14ac:dyDescent="0.25">
      <c r="C13820" s="189"/>
      <c r="D13820" s="189"/>
      <c r="E13820" s="189"/>
      <c r="F13820" s="189"/>
    </row>
    <row r="13821" spans="3:6" s="66" customFormat="1" x14ac:dyDescent="0.25">
      <c r="C13821" s="189"/>
      <c r="D13821" s="189"/>
      <c r="E13821" s="189"/>
      <c r="F13821" s="189"/>
    </row>
    <row r="13822" spans="3:6" s="66" customFormat="1" x14ac:dyDescent="0.25">
      <c r="C13822" s="189"/>
      <c r="D13822" s="189"/>
      <c r="E13822" s="189"/>
      <c r="F13822" s="189"/>
    </row>
    <row r="13823" spans="3:6" s="66" customFormat="1" x14ac:dyDescent="0.25">
      <c r="C13823" s="189"/>
      <c r="D13823" s="189"/>
      <c r="E13823" s="189"/>
      <c r="F13823" s="189"/>
    </row>
    <row r="13824" spans="3:6" s="66" customFormat="1" x14ac:dyDescent="0.25">
      <c r="C13824" s="189"/>
      <c r="D13824" s="189"/>
      <c r="E13824" s="189"/>
      <c r="F13824" s="189"/>
    </row>
    <row r="13825" spans="3:6" s="66" customFormat="1" x14ac:dyDescent="0.25">
      <c r="C13825" s="189"/>
      <c r="D13825" s="189"/>
      <c r="E13825" s="189"/>
      <c r="F13825" s="189"/>
    </row>
    <row r="13826" spans="3:6" s="66" customFormat="1" x14ac:dyDescent="0.25">
      <c r="C13826" s="189"/>
      <c r="D13826" s="189"/>
      <c r="E13826" s="189"/>
      <c r="F13826" s="189"/>
    </row>
    <row r="13827" spans="3:6" s="66" customFormat="1" x14ac:dyDescent="0.25">
      <c r="C13827" s="189"/>
      <c r="D13827" s="189"/>
      <c r="E13827" s="189"/>
      <c r="F13827" s="189"/>
    </row>
    <row r="13828" spans="3:6" s="66" customFormat="1" x14ac:dyDescent="0.25">
      <c r="C13828" s="189"/>
      <c r="D13828" s="189"/>
      <c r="E13828" s="189"/>
      <c r="F13828" s="189"/>
    </row>
    <row r="13829" spans="3:6" s="66" customFormat="1" x14ac:dyDescent="0.25">
      <c r="C13829" s="189"/>
      <c r="D13829" s="189"/>
      <c r="E13829" s="189"/>
      <c r="F13829" s="189"/>
    </row>
    <row r="13830" spans="3:6" s="66" customFormat="1" x14ac:dyDescent="0.25">
      <c r="C13830" s="189"/>
      <c r="D13830" s="189"/>
      <c r="E13830" s="189"/>
      <c r="F13830" s="189"/>
    </row>
    <row r="13831" spans="3:6" s="66" customFormat="1" x14ac:dyDescent="0.25">
      <c r="C13831" s="189"/>
      <c r="D13831" s="189"/>
      <c r="E13831" s="189"/>
      <c r="F13831" s="189"/>
    </row>
    <row r="13832" spans="3:6" s="66" customFormat="1" x14ac:dyDescent="0.25">
      <c r="C13832" s="189"/>
      <c r="D13832" s="189"/>
      <c r="E13832" s="189"/>
      <c r="F13832" s="189"/>
    </row>
    <row r="13833" spans="3:6" s="66" customFormat="1" x14ac:dyDescent="0.25">
      <c r="C13833" s="189"/>
      <c r="D13833" s="189"/>
      <c r="E13833" s="189"/>
      <c r="F13833" s="189"/>
    </row>
    <row r="13834" spans="3:6" s="66" customFormat="1" x14ac:dyDescent="0.25">
      <c r="C13834" s="189"/>
      <c r="D13834" s="189"/>
      <c r="E13834" s="189"/>
      <c r="F13834" s="189"/>
    </row>
    <row r="13835" spans="3:6" s="66" customFormat="1" x14ac:dyDescent="0.25">
      <c r="C13835" s="189"/>
      <c r="D13835" s="189"/>
      <c r="E13835" s="189"/>
      <c r="F13835" s="189"/>
    </row>
    <row r="13836" spans="3:6" s="66" customFormat="1" x14ac:dyDescent="0.25">
      <c r="C13836" s="189"/>
      <c r="D13836" s="189"/>
      <c r="E13836" s="189"/>
      <c r="F13836" s="189"/>
    </row>
    <row r="13837" spans="3:6" s="66" customFormat="1" x14ac:dyDescent="0.25">
      <c r="C13837" s="189"/>
      <c r="D13837" s="189"/>
      <c r="E13837" s="189"/>
      <c r="F13837" s="189"/>
    </row>
    <row r="13838" spans="3:6" s="66" customFormat="1" x14ac:dyDescent="0.25">
      <c r="C13838" s="189"/>
      <c r="D13838" s="189"/>
      <c r="E13838" s="189"/>
      <c r="F13838" s="189"/>
    </row>
    <row r="13839" spans="3:6" s="66" customFormat="1" x14ac:dyDescent="0.25">
      <c r="C13839" s="189"/>
      <c r="D13839" s="189"/>
      <c r="E13839" s="189"/>
      <c r="F13839" s="189"/>
    </row>
    <row r="13840" spans="3:6" s="66" customFormat="1" x14ac:dyDescent="0.25">
      <c r="C13840" s="189"/>
      <c r="D13840" s="189"/>
      <c r="E13840" s="189"/>
      <c r="F13840" s="189"/>
    </row>
    <row r="13841" spans="3:6" s="66" customFormat="1" x14ac:dyDescent="0.25">
      <c r="C13841" s="189"/>
      <c r="D13841" s="189"/>
      <c r="E13841" s="189"/>
      <c r="F13841" s="189"/>
    </row>
    <row r="13842" spans="3:6" s="66" customFormat="1" x14ac:dyDescent="0.25">
      <c r="C13842" s="189"/>
      <c r="D13842" s="189"/>
      <c r="E13842" s="189"/>
      <c r="F13842" s="189"/>
    </row>
    <row r="13843" spans="3:6" s="66" customFormat="1" x14ac:dyDescent="0.25">
      <c r="C13843" s="189"/>
      <c r="D13843" s="189"/>
      <c r="E13843" s="189"/>
      <c r="F13843" s="189"/>
    </row>
    <row r="13844" spans="3:6" s="66" customFormat="1" x14ac:dyDescent="0.25">
      <c r="C13844" s="189"/>
      <c r="D13844" s="189"/>
      <c r="E13844" s="189"/>
      <c r="F13844" s="189"/>
    </row>
    <row r="13845" spans="3:6" s="66" customFormat="1" x14ac:dyDescent="0.25">
      <c r="C13845" s="189"/>
      <c r="D13845" s="189"/>
      <c r="E13845" s="189"/>
      <c r="F13845" s="189"/>
    </row>
    <row r="13846" spans="3:6" s="66" customFormat="1" x14ac:dyDescent="0.25">
      <c r="C13846" s="189"/>
      <c r="D13846" s="189"/>
      <c r="E13846" s="189"/>
      <c r="F13846" s="189"/>
    </row>
    <row r="13847" spans="3:6" s="66" customFormat="1" x14ac:dyDescent="0.25">
      <c r="C13847" s="189"/>
      <c r="D13847" s="189"/>
      <c r="E13847" s="189"/>
      <c r="F13847" s="189"/>
    </row>
    <row r="13848" spans="3:6" s="66" customFormat="1" x14ac:dyDescent="0.25">
      <c r="C13848" s="189"/>
      <c r="D13848" s="189"/>
      <c r="E13848" s="189"/>
      <c r="F13848" s="189"/>
    </row>
    <row r="13849" spans="3:6" s="66" customFormat="1" x14ac:dyDescent="0.25">
      <c r="C13849" s="189"/>
      <c r="D13849" s="189"/>
      <c r="E13849" s="189"/>
      <c r="F13849" s="189"/>
    </row>
    <row r="13850" spans="3:6" s="66" customFormat="1" x14ac:dyDescent="0.25">
      <c r="C13850" s="189"/>
      <c r="D13850" s="189"/>
      <c r="E13850" s="189"/>
      <c r="F13850" s="189"/>
    </row>
    <row r="13851" spans="3:6" s="66" customFormat="1" x14ac:dyDescent="0.25">
      <c r="C13851" s="189"/>
      <c r="D13851" s="189"/>
      <c r="E13851" s="189"/>
      <c r="F13851" s="189"/>
    </row>
    <row r="13852" spans="3:6" s="66" customFormat="1" x14ac:dyDescent="0.25">
      <c r="C13852" s="189"/>
      <c r="D13852" s="189"/>
      <c r="E13852" s="189"/>
      <c r="F13852" s="189"/>
    </row>
    <row r="13853" spans="3:6" s="66" customFormat="1" x14ac:dyDescent="0.25">
      <c r="C13853" s="189"/>
      <c r="D13853" s="189"/>
      <c r="E13853" s="189"/>
      <c r="F13853" s="189"/>
    </row>
    <row r="13854" spans="3:6" s="66" customFormat="1" x14ac:dyDescent="0.25">
      <c r="C13854" s="189"/>
      <c r="D13854" s="189"/>
      <c r="E13854" s="189"/>
      <c r="F13854" s="189"/>
    </row>
    <row r="13855" spans="3:6" s="66" customFormat="1" x14ac:dyDescent="0.25">
      <c r="C13855" s="189"/>
      <c r="D13855" s="189"/>
      <c r="E13855" s="189"/>
      <c r="F13855" s="189"/>
    </row>
    <row r="13856" spans="3:6" s="66" customFormat="1" x14ac:dyDescent="0.25">
      <c r="C13856" s="189"/>
      <c r="D13856" s="189"/>
      <c r="E13856" s="189"/>
      <c r="F13856" s="189"/>
    </row>
    <row r="13857" spans="3:6" s="66" customFormat="1" x14ac:dyDescent="0.25">
      <c r="C13857" s="189"/>
      <c r="D13857" s="189"/>
      <c r="E13857" s="189"/>
      <c r="F13857" s="189"/>
    </row>
    <row r="13858" spans="3:6" s="66" customFormat="1" x14ac:dyDescent="0.25">
      <c r="C13858" s="189"/>
      <c r="D13858" s="189"/>
      <c r="E13858" s="189"/>
      <c r="F13858" s="189"/>
    </row>
    <row r="13859" spans="3:6" s="66" customFormat="1" x14ac:dyDescent="0.25">
      <c r="C13859" s="189"/>
      <c r="D13859" s="189"/>
      <c r="E13859" s="189"/>
      <c r="F13859" s="189"/>
    </row>
    <row r="13860" spans="3:6" s="66" customFormat="1" x14ac:dyDescent="0.25">
      <c r="C13860" s="189"/>
      <c r="D13860" s="189"/>
      <c r="E13860" s="189"/>
      <c r="F13860" s="189"/>
    </row>
    <row r="13861" spans="3:6" s="66" customFormat="1" x14ac:dyDescent="0.25">
      <c r="C13861" s="189"/>
      <c r="D13861" s="189"/>
      <c r="E13861" s="189"/>
      <c r="F13861" s="189"/>
    </row>
    <row r="13862" spans="3:6" s="66" customFormat="1" x14ac:dyDescent="0.25">
      <c r="C13862" s="189"/>
      <c r="D13862" s="189"/>
      <c r="E13862" s="189"/>
      <c r="F13862" s="189"/>
    </row>
    <row r="13863" spans="3:6" s="66" customFormat="1" x14ac:dyDescent="0.25">
      <c r="C13863" s="189"/>
      <c r="D13863" s="189"/>
      <c r="E13863" s="189"/>
      <c r="F13863" s="189"/>
    </row>
    <row r="13864" spans="3:6" s="66" customFormat="1" x14ac:dyDescent="0.25">
      <c r="C13864" s="189"/>
      <c r="D13864" s="189"/>
      <c r="E13864" s="189"/>
      <c r="F13864" s="189"/>
    </row>
    <row r="13865" spans="3:6" s="66" customFormat="1" x14ac:dyDescent="0.25">
      <c r="C13865" s="189"/>
      <c r="D13865" s="189"/>
      <c r="E13865" s="189"/>
      <c r="F13865" s="189"/>
    </row>
    <row r="13866" spans="3:6" s="66" customFormat="1" x14ac:dyDescent="0.25">
      <c r="C13866" s="189"/>
      <c r="D13866" s="189"/>
      <c r="E13866" s="189"/>
      <c r="F13866" s="189"/>
    </row>
    <row r="13867" spans="3:6" s="66" customFormat="1" x14ac:dyDescent="0.25">
      <c r="C13867" s="189"/>
      <c r="D13867" s="189"/>
      <c r="E13867" s="189"/>
      <c r="F13867" s="189"/>
    </row>
    <row r="13868" spans="3:6" s="66" customFormat="1" x14ac:dyDescent="0.25">
      <c r="C13868" s="189"/>
      <c r="D13868" s="189"/>
      <c r="E13868" s="189"/>
      <c r="F13868" s="189"/>
    </row>
    <row r="13869" spans="3:6" s="66" customFormat="1" x14ac:dyDescent="0.25">
      <c r="C13869" s="189"/>
      <c r="D13869" s="189"/>
      <c r="E13869" s="189"/>
      <c r="F13869" s="189"/>
    </row>
    <row r="13870" spans="3:6" s="66" customFormat="1" x14ac:dyDescent="0.25">
      <c r="C13870" s="189"/>
      <c r="D13870" s="189"/>
      <c r="E13870" s="189"/>
      <c r="F13870" s="189"/>
    </row>
    <row r="13871" spans="3:6" s="66" customFormat="1" x14ac:dyDescent="0.25">
      <c r="C13871" s="189"/>
      <c r="D13871" s="189"/>
      <c r="E13871" s="189"/>
      <c r="F13871" s="189"/>
    </row>
    <row r="13872" spans="3:6" s="66" customFormat="1" x14ac:dyDescent="0.25">
      <c r="C13872" s="189"/>
      <c r="D13872" s="189"/>
      <c r="E13872" s="189"/>
      <c r="F13872" s="189"/>
    </row>
    <row r="13873" spans="3:6" s="66" customFormat="1" x14ac:dyDescent="0.25">
      <c r="C13873" s="189"/>
      <c r="D13873" s="189"/>
      <c r="E13873" s="189"/>
      <c r="F13873" s="189"/>
    </row>
    <row r="13874" spans="3:6" s="66" customFormat="1" x14ac:dyDescent="0.25">
      <c r="C13874" s="189"/>
      <c r="D13874" s="189"/>
      <c r="E13874" s="189"/>
      <c r="F13874" s="189"/>
    </row>
    <row r="13875" spans="3:6" s="66" customFormat="1" x14ac:dyDescent="0.25">
      <c r="C13875" s="189"/>
      <c r="D13875" s="189"/>
      <c r="E13875" s="189"/>
      <c r="F13875" s="189"/>
    </row>
    <row r="13876" spans="3:6" s="66" customFormat="1" x14ac:dyDescent="0.25">
      <c r="C13876" s="189"/>
      <c r="D13876" s="189"/>
      <c r="E13876" s="189"/>
      <c r="F13876" s="189"/>
    </row>
    <row r="13877" spans="3:6" s="66" customFormat="1" x14ac:dyDescent="0.25">
      <c r="C13877" s="189"/>
      <c r="D13877" s="189"/>
      <c r="E13877" s="189"/>
      <c r="F13877" s="189"/>
    </row>
    <row r="13878" spans="3:6" s="66" customFormat="1" x14ac:dyDescent="0.25">
      <c r="C13878" s="189"/>
      <c r="D13878" s="189"/>
      <c r="E13878" s="189"/>
      <c r="F13878" s="189"/>
    </row>
    <row r="13879" spans="3:6" s="66" customFormat="1" x14ac:dyDescent="0.25">
      <c r="C13879" s="189"/>
      <c r="D13879" s="189"/>
      <c r="E13879" s="189"/>
      <c r="F13879" s="189"/>
    </row>
    <row r="13880" spans="3:6" s="66" customFormat="1" x14ac:dyDescent="0.25">
      <c r="C13880" s="189"/>
      <c r="D13880" s="189"/>
      <c r="E13880" s="189"/>
      <c r="F13880" s="189"/>
    </row>
    <row r="13881" spans="3:6" s="66" customFormat="1" x14ac:dyDescent="0.25">
      <c r="C13881" s="189"/>
      <c r="D13881" s="189"/>
      <c r="E13881" s="189"/>
      <c r="F13881" s="189"/>
    </row>
    <row r="13882" spans="3:6" s="66" customFormat="1" x14ac:dyDescent="0.25">
      <c r="C13882" s="189"/>
      <c r="D13882" s="189"/>
      <c r="E13882" s="189"/>
      <c r="F13882" s="189"/>
    </row>
    <row r="13883" spans="3:6" s="66" customFormat="1" x14ac:dyDescent="0.25">
      <c r="C13883" s="189"/>
      <c r="D13883" s="189"/>
      <c r="E13883" s="189"/>
      <c r="F13883" s="189"/>
    </row>
    <row r="13884" spans="3:6" s="66" customFormat="1" x14ac:dyDescent="0.25">
      <c r="C13884" s="189"/>
      <c r="D13884" s="189"/>
      <c r="E13884" s="189"/>
      <c r="F13884" s="189"/>
    </row>
    <row r="13885" spans="3:6" s="66" customFormat="1" x14ac:dyDescent="0.25">
      <c r="C13885" s="189"/>
      <c r="D13885" s="189"/>
      <c r="E13885" s="189"/>
      <c r="F13885" s="189"/>
    </row>
    <row r="13886" spans="3:6" s="66" customFormat="1" x14ac:dyDescent="0.25">
      <c r="C13886" s="189"/>
      <c r="D13886" s="189"/>
      <c r="E13886" s="189"/>
      <c r="F13886" s="189"/>
    </row>
    <row r="13887" spans="3:6" s="66" customFormat="1" x14ac:dyDescent="0.25">
      <c r="C13887" s="189"/>
      <c r="D13887" s="189"/>
      <c r="E13887" s="189"/>
      <c r="F13887" s="189"/>
    </row>
    <row r="13888" spans="3:6" s="66" customFormat="1" x14ac:dyDescent="0.25">
      <c r="C13888" s="189"/>
      <c r="D13888" s="189"/>
      <c r="E13888" s="189"/>
      <c r="F13888" s="189"/>
    </row>
    <row r="13889" spans="3:6" s="66" customFormat="1" x14ac:dyDescent="0.25">
      <c r="C13889" s="189"/>
      <c r="D13889" s="189"/>
      <c r="E13889" s="189"/>
      <c r="F13889" s="189"/>
    </row>
    <row r="13890" spans="3:6" s="66" customFormat="1" x14ac:dyDescent="0.25">
      <c r="C13890" s="189"/>
      <c r="D13890" s="189"/>
      <c r="E13890" s="189"/>
      <c r="F13890" s="189"/>
    </row>
    <row r="13891" spans="3:6" s="66" customFormat="1" x14ac:dyDescent="0.25">
      <c r="C13891" s="189"/>
      <c r="D13891" s="189"/>
      <c r="E13891" s="189"/>
      <c r="F13891" s="189"/>
    </row>
    <row r="13892" spans="3:6" s="66" customFormat="1" x14ac:dyDescent="0.25">
      <c r="C13892" s="189"/>
      <c r="D13892" s="189"/>
      <c r="E13892" s="189"/>
      <c r="F13892" s="189"/>
    </row>
    <row r="13893" spans="3:6" s="66" customFormat="1" x14ac:dyDescent="0.25">
      <c r="C13893" s="189"/>
      <c r="D13893" s="189"/>
      <c r="E13893" s="189"/>
      <c r="F13893" s="189"/>
    </row>
    <row r="13894" spans="3:6" s="66" customFormat="1" x14ac:dyDescent="0.25">
      <c r="C13894" s="189"/>
      <c r="D13894" s="189"/>
      <c r="E13894" s="189"/>
      <c r="F13894" s="189"/>
    </row>
    <row r="13895" spans="3:6" s="66" customFormat="1" x14ac:dyDescent="0.25">
      <c r="C13895" s="189"/>
      <c r="D13895" s="189"/>
      <c r="E13895" s="189"/>
      <c r="F13895" s="189"/>
    </row>
    <row r="13896" spans="3:6" s="66" customFormat="1" x14ac:dyDescent="0.25">
      <c r="C13896" s="189"/>
      <c r="D13896" s="189"/>
      <c r="E13896" s="189"/>
      <c r="F13896" s="189"/>
    </row>
    <row r="13897" spans="3:6" s="66" customFormat="1" x14ac:dyDescent="0.25">
      <c r="C13897" s="189"/>
      <c r="D13897" s="189"/>
      <c r="E13897" s="189"/>
      <c r="F13897" s="189"/>
    </row>
    <row r="13898" spans="3:6" s="66" customFormat="1" x14ac:dyDescent="0.25">
      <c r="C13898" s="189"/>
      <c r="D13898" s="189"/>
      <c r="E13898" s="189"/>
      <c r="F13898" s="189"/>
    </row>
    <row r="13899" spans="3:6" s="66" customFormat="1" x14ac:dyDescent="0.25">
      <c r="C13899" s="189"/>
      <c r="D13899" s="189"/>
      <c r="E13899" s="189"/>
      <c r="F13899" s="189"/>
    </row>
    <row r="13900" spans="3:6" s="66" customFormat="1" x14ac:dyDescent="0.25">
      <c r="C13900" s="189"/>
      <c r="D13900" s="189"/>
      <c r="E13900" s="189"/>
      <c r="F13900" s="189"/>
    </row>
    <row r="13901" spans="3:6" s="66" customFormat="1" x14ac:dyDescent="0.25">
      <c r="C13901" s="189"/>
      <c r="D13901" s="189"/>
      <c r="E13901" s="189"/>
      <c r="F13901" s="189"/>
    </row>
    <row r="13902" spans="3:6" s="66" customFormat="1" x14ac:dyDescent="0.25">
      <c r="C13902" s="189"/>
      <c r="D13902" s="189"/>
      <c r="E13902" s="189"/>
      <c r="F13902" s="189"/>
    </row>
    <row r="13903" spans="3:6" s="66" customFormat="1" x14ac:dyDescent="0.25">
      <c r="C13903" s="189"/>
      <c r="D13903" s="189"/>
      <c r="E13903" s="189"/>
      <c r="F13903" s="189"/>
    </row>
    <row r="13904" spans="3:6" s="66" customFormat="1" x14ac:dyDescent="0.25">
      <c r="C13904" s="189"/>
      <c r="D13904" s="189"/>
      <c r="E13904" s="189"/>
      <c r="F13904" s="189"/>
    </row>
    <row r="13905" spans="3:6" s="66" customFormat="1" x14ac:dyDescent="0.25">
      <c r="C13905" s="189"/>
      <c r="D13905" s="189"/>
      <c r="E13905" s="189"/>
      <c r="F13905" s="189"/>
    </row>
    <row r="13906" spans="3:6" s="66" customFormat="1" x14ac:dyDescent="0.25">
      <c r="C13906" s="189"/>
      <c r="D13906" s="189"/>
      <c r="E13906" s="189"/>
      <c r="F13906" s="189"/>
    </row>
    <row r="13907" spans="3:6" s="66" customFormat="1" x14ac:dyDescent="0.25">
      <c r="C13907" s="189"/>
      <c r="D13907" s="189"/>
      <c r="E13907" s="189"/>
      <c r="F13907" s="189"/>
    </row>
    <row r="13908" spans="3:6" s="66" customFormat="1" x14ac:dyDescent="0.25">
      <c r="C13908" s="189"/>
      <c r="D13908" s="189"/>
      <c r="E13908" s="189"/>
      <c r="F13908" s="189"/>
    </row>
    <row r="13909" spans="3:6" s="66" customFormat="1" x14ac:dyDescent="0.25">
      <c r="C13909" s="189"/>
      <c r="D13909" s="189"/>
      <c r="E13909" s="189"/>
      <c r="F13909" s="189"/>
    </row>
    <row r="13910" spans="3:6" s="66" customFormat="1" x14ac:dyDescent="0.25">
      <c r="C13910" s="189"/>
      <c r="D13910" s="189"/>
      <c r="E13910" s="189"/>
      <c r="F13910" s="189"/>
    </row>
    <row r="13911" spans="3:6" s="66" customFormat="1" x14ac:dyDescent="0.25">
      <c r="C13911" s="189"/>
      <c r="D13911" s="189"/>
      <c r="E13911" s="189"/>
      <c r="F13911" s="189"/>
    </row>
    <row r="13912" spans="3:6" s="66" customFormat="1" x14ac:dyDescent="0.25">
      <c r="C13912" s="189"/>
      <c r="D13912" s="189"/>
      <c r="E13912" s="189"/>
      <c r="F13912" s="189"/>
    </row>
    <row r="13913" spans="3:6" s="66" customFormat="1" x14ac:dyDescent="0.25">
      <c r="C13913" s="189"/>
      <c r="D13913" s="189"/>
      <c r="E13913" s="189"/>
      <c r="F13913" s="189"/>
    </row>
    <row r="13914" spans="3:6" s="66" customFormat="1" x14ac:dyDescent="0.25">
      <c r="C13914" s="189"/>
      <c r="D13914" s="189"/>
      <c r="E13914" s="189"/>
      <c r="F13914" s="189"/>
    </row>
    <row r="13915" spans="3:6" s="66" customFormat="1" x14ac:dyDescent="0.25">
      <c r="C13915" s="189"/>
      <c r="D13915" s="189"/>
      <c r="E13915" s="189"/>
      <c r="F13915" s="189"/>
    </row>
    <row r="13916" spans="3:6" s="66" customFormat="1" x14ac:dyDescent="0.25">
      <c r="C13916" s="189"/>
      <c r="D13916" s="189"/>
      <c r="E13916" s="189"/>
      <c r="F13916" s="189"/>
    </row>
    <row r="13917" spans="3:6" s="66" customFormat="1" x14ac:dyDescent="0.25">
      <c r="C13917" s="189"/>
      <c r="D13917" s="189"/>
      <c r="E13917" s="189"/>
      <c r="F13917" s="189"/>
    </row>
    <row r="13918" spans="3:6" s="66" customFormat="1" x14ac:dyDescent="0.25">
      <c r="C13918" s="189"/>
      <c r="D13918" s="189"/>
      <c r="E13918" s="189"/>
      <c r="F13918" s="189"/>
    </row>
    <row r="13919" spans="3:6" s="66" customFormat="1" x14ac:dyDescent="0.25">
      <c r="C13919" s="189"/>
      <c r="D13919" s="189"/>
      <c r="E13919" s="189"/>
      <c r="F13919" s="189"/>
    </row>
    <row r="13920" spans="3:6" s="66" customFormat="1" x14ac:dyDescent="0.25">
      <c r="C13920" s="189"/>
      <c r="D13920" s="189"/>
      <c r="E13920" s="189"/>
      <c r="F13920" s="189"/>
    </row>
    <row r="13921" spans="3:6" s="66" customFormat="1" x14ac:dyDescent="0.25">
      <c r="C13921" s="189"/>
      <c r="D13921" s="189"/>
      <c r="E13921" s="189"/>
      <c r="F13921" s="189"/>
    </row>
    <row r="13922" spans="3:6" s="66" customFormat="1" x14ac:dyDescent="0.25">
      <c r="C13922" s="189"/>
      <c r="D13922" s="189"/>
      <c r="E13922" s="189"/>
      <c r="F13922" s="189"/>
    </row>
    <row r="13923" spans="3:6" s="66" customFormat="1" x14ac:dyDescent="0.25">
      <c r="C13923" s="189"/>
      <c r="D13923" s="189"/>
      <c r="E13923" s="189"/>
      <c r="F13923" s="189"/>
    </row>
    <row r="13924" spans="3:6" s="66" customFormat="1" x14ac:dyDescent="0.25">
      <c r="C13924" s="189"/>
      <c r="D13924" s="189"/>
      <c r="E13924" s="189"/>
      <c r="F13924" s="189"/>
    </row>
    <row r="13925" spans="3:6" s="66" customFormat="1" x14ac:dyDescent="0.25">
      <c r="C13925" s="189"/>
      <c r="D13925" s="189"/>
      <c r="E13925" s="189"/>
      <c r="F13925" s="189"/>
    </row>
    <row r="13926" spans="3:6" s="66" customFormat="1" x14ac:dyDescent="0.25">
      <c r="C13926" s="189"/>
      <c r="D13926" s="189"/>
      <c r="E13926" s="189"/>
      <c r="F13926" s="189"/>
    </row>
    <row r="13927" spans="3:6" s="66" customFormat="1" x14ac:dyDescent="0.25">
      <c r="C13927" s="189"/>
      <c r="D13927" s="189"/>
      <c r="E13927" s="189"/>
      <c r="F13927" s="189"/>
    </row>
    <row r="13928" spans="3:6" s="66" customFormat="1" x14ac:dyDescent="0.25">
      <c r="C13928" s="189"/>
      <c r="D13928" s="189"/>
      <c r="E13928" s="189"/>
      <c r="F13928" s="189"/>
    </row>
    <row r="13929" spans="3:6" s="66" customFormat="1" x14ac:dyDescent="0.25">
      <c r="C13929" s="189"/>
      <c r="D13929" s="189"/>
      <c r="E13929" s="189"/>
      <c r="F13929" s="189"/>
    </row>
    <row r="13930" spans="3:6" s="66" customFormat="1" x14ac:dyDescent="0.25">
      <c r="C13930" s="189"/>
      <c r="D13930" s="189"/>
      <c r="E13930" s="189"/>
      <c r="F13930" s="189"/>
    </row>
    <row r="13931" spans="3:6" s="66" customFormat="1" x14ac:dyDescent="0.25">
      <c r="C13931" s="189"/>
      <c r="D13931" s="189"/>
      <c r="E13931" s="189"/>
      <c r="F13931" s="189"/>
    </row>
    <row r="13932" spans="3:6" s="66" customFormat="1" x14ac:dyDescent="0.25">
      <c r="C13932" s="189"/>
      <c r="D13932" s="189"/>
      <c r="E13932" s="189"/>
      <c r="F13932" s="189"/>
    </row>
    <row r="13933" spans="3:6" s="66" customFormat="1" x14ac:dyDescent="0.25">
      <c r="C13933" s="189"/>
      <c r="D13933" s="189"/>
      <c r="E13933" s="189"/>
      <c r="F13933" s="189"/>
    </row>
    <row r="13934" spans="3:6" s="66" customFormat="1" x14ac:dyDescent="0.25">
      <c r="C13934" s="189"/>
      <c r="D13934" s="189"/>
      <c r="E13934" s="189"/>
      <c r="F13934" s="189"/>
    </row>
    <row r="13935" spans="3:6" s="66" customFormat="1" x14ac:dyDescent="0.25">
      <c r="C13935" s="189"/>
      <c r="D13935" s="189"/>
      <c r="E13935" s="189"/>
      <c r="F13935" s="189"/>
    </row>
    <row r="13936" spans="3:6" s="66" customFormat="1" x14ac:dyDescent="0.25">
      <c r="C13936" s="189"/>
      <c r="D13936" s="189"/>
      <c r="E13936" s="189"/>
      <c r="F13936" s="189"/>
    </row>
    <row r="13937" spans="3:6" s="66" customFormat="1" x14ac:dyDescent="0.25">
      <c r="C13937" s="189"/>
      <c r="D13937" s="189"/>
      <c r="E13937" s="189"/>
      <c r="F13937" s="189"/>
    </row>
    <row r="13938" spans="3:6" s="66" customFormat="1" x14ac:dyDescent="0.25">
      <c r="C13938" s="189"/>
      <c r="D13938" s="189"/>
      <c r="E13938" s="189"/>
      <c r="F13938" s="189"/>
    </row>
    <row r="13939" spans="3:6" s="66" customFormat="1" x14ac:dyDescent="0.25">
      <c r="C13939" s="189"/>
      <c r="D13939" s="189"/>
      <c r="E13939" s="189"/>
      <c r="F13939" s="189"/>
    </row>
    <row r="13940" spans="3:6" s="66" customFormat="1" x14ac:dyDescent="0.25">
      <c r="C13940" s="189"/>
      <c r="D13940" s="189"/>
      <c r="E13940" s="189"/>
      <c r="F13940" s="189"/>
    </row>
    <row r="13941" spans="3:6" s="66" customFormat="1" x14ac:dyDescent="0.25">
      <c r="C13941" s="189"/>
      <c r="D13941" s="189"/>
      <c r="E13941" s="189"/>
      <c r="F13941" s="189"/>
    </row>
    <row r="13942" spans="3:6" s="66" customFormat="1" x14ac:dyDescent="0.25">
      <c r="C13942" s="189"/>
      <c r="D13942" s="189"/>
      <c r="E13942" s="189"/>
      <c r="F13942" s="189"/>
    </row>
    <row r="13943" spans="3:6" s="66" customFormat="1" x14ac:dyDescent="0.25">
      <c r="C13943" s="189"/>
      <c r="D13943" s="189"/>
      <c r="E13943" s="189"/>
      <c r="F13943" s="189"/>
    </row>
    <row r="13944" spans="3:6" s="66" customFormat="1" x14ac:dyDescent="0.25">
      <c r="C13944" s="189"/>
      <c r="D13944" s="189"/>
      <c r="E13944" s="189"/>
      <c r="F13944" s="189"/>
    </row>
    <row r="13945" spans="3:6" s="66" customFormat="1" x14ac:dyDescent="0.25">
      <c r="C13945" s="189"/>
      <c r="D13945" s="189"/>
      <c r="E13945" s="189"/>
      <c r="F13945" s="189"/>
    </row>
    <row r="13946" spans="3:6" s="66" customFormat="1" x14ac:dyDescent="0.25">
      <c r="C13946" s="189"/>
      <c r="D13946" s="189"/>
      <c r="E13946" s="189"/>
      <c r="F13946" s="189"/>
    </row>
    <row r="13947" spans="3:6" s="66" customFormat="1" x14ac:dyDescent="0.25">
      <c r="C13947" s="189"/>
      <c r="D13947" s="189"/>
      <c r="E13947" s="189"/>
      <c r="F13947" s="189"/>
    </row>
    <row r="13948" spans="3:6" s="66" customFormat="1" x14ac:dyDescent="0.25">
      <c r="C13948" s="189"/>
      <c r="D13948" s="189"/>
      <c r="E13948" s="189"/>
      <c r="F13948" s="189"/>
    </row>
    <row r="13949" spans="3:6" s="66" customFormat="1" x14ac:dyDescent="0.25">
      <c r="C13949" s="189"/>
      <c r="D13949" s="189"/>
      <c r="E13949" s="189"/>
      <c r="F13949" s="189"/>
    </row>
    <row r="13950" spans="3:6" s="66" customFormat="1" x14ac:dyDescent="0.25">
      <c r="C13950" s="189"/>
      <c r="D13950" s="189"/>
      <c r="E13950" s="189"/>
      <c r="F13950" s="189"/>
    </row>
    <row r="13951" spans="3:6" s="66" customFormat="1" x14ac:dyDescent="0.25">
      <c r="C13951" s="189"/>
      <c r="D13951" s="189"/>
      <c r="E13951" s="189"/>
      <c r="F13951" s="189"/>
    </row>
    <row r="13952" spans="3:6" s="66" customFormat="1" x14ac:dyDescent="0.25">
      <c r="C13952" s="189"/>
      <c r="D13952" s="189"/>
      <c r="E13952" s="189"/>
      <c r="F13952" s="189"/>
    </row>
    <row r="13953" spans="3:6" s="66" customFormat="1" x14ac:dyDescent="0.25">
      <c r="C13953" s="189"/>
      <c r="D13953" s="189"/>
      <c r="E13953" s="189"/>
      <c r="F13953" s="189"/>
    </row>
    <row r="13954" spans="3:6" s="66" customFormat="1" x14ac:dyDescent="0.25">
      <c r="C13954" s="189"/>
      <c r="D13954" s="189"/>
      <c r="E13954" s="189"/>
      <c r="F13954" s="189"/>
    </row>
    <row r="13955" spans="3:6" s="66" customFormat="1" x14ac:dyDescent="0.25">
      <c r="C13955" s="189"/>
      <c r="D13955" s="189"/>
      <c r="E13955" s="189"/>
      <c r="F13955" s="189"/>
    </row>
    <row r="13956" spans="3:6" s="66" customFormat="1" x14ac:dyDescent="0.25">
      <c r="C13956" s="189"/>
      <c r="D13956" s="189"/>
      <c r="E13956" s="189"/>
      <c r="F13956" s="189"/>
    </row>
    <row r="13957" spans="3:6" s="66" customFormat="1" x14ac:dyDescent="0.25">
      <c r="C13957" s="189"/>
      <c r="D13957" s="189"/>
      <c r="E13957" s="189"/>
      <c r="F13957" s="189"/>
    </row>
    <row r="13958" spans="3:6" s="66" customFormat="1" x14ac:dyDescent="0.25">
      <c r="C13958" s="189"/>
      <c r="D13958" s="189"/>
      <c r="E13958" s="189"/>
      <c r="F13958" s="189"/>
    </row>
    <row r="13959" spans="3:6" s="66" customFormat="1" x14ac:dyDescent="0.25">
      <c r="C13959" s="189"/>
      <c r="D13959" s="189"/>
      <c r="E13959" s="189"/>
      <c r="F13959" s="189"/>
    </row>
    <row r="13960" spans="3:6" s="66" customFormat="1" x14ac:dyDescent="0.25">
      <c r="C13960" s="189"/>
      <c r="D13960" s="189"/>
      <c r="E13960" s="189"/>
      <c r="F13960" s="189"/>
    </row>
    <row r="13961" spans="3:6" s="66" customFormat="1" x14ac:dyDescent="0.25">
      <c r="C13961" s="189"/>
      <c r="D13961" s="189"/>
      <c r="E13961" s="189"/>
      <c r="F13961" s="189"/>
    </row>
    <row r="13962" spans="3:6" s="66" customFormat="1" x14ac:dyDescent="0.25">
      <c r="C13962" s="189"/>
      <c r="D13962" s="189"/>
      <c r="E13962" s="189"/>
      <c r="F13962" s="189"/>
    </row>
    <row r="13963" spans="3:6" s="66" customFormat="1" x14ac:dyDescent="0.25">
      <c r="C13963" s="189"/>
      <c r="D13963" s="189"/>
      <c r="E13963" s="189"/>
      <c r="F13963" s="189"/>
    </row>
    <row r="13964" spans="3:6" s="66" customFormat="1" x14ac:dyDescent="0.25">
      <c r="C13964" s="189"/>
      <c r="D13964" s="189"/>
      <c r="E13964" s="189"/>
      <c r="F13964" s="189"/>
    </row>
    <row r="13965" spans="3:6" s="66" customFormat="1" x14ac:dyDescent="0.25">
      <c r="C13965" s="189"/>
      <c r="D13965" s="189"/>
      <c r="E13965" s="189"/>
      <c r="F13965" s="189"/>
    </row>
    <row r="13966" spans="3:6" s="66" customFormat="1" x14ac:dyDescent="0.25">
      <c r="C13966" s="189"/>
      <c r="D13966" s="189"/>
      <c r="E13966" s="189"/>
      <c r="F13966" s="189"/>
    </row>
    <row r="13967" spans="3:6" s="66" customFormat="1" x14ac:dyDescent="0.25">
      <c r="C13967" s="189"/>
      <c r="D13967" s="189"/>
      <c r="E13967" s="189"/>
      <c r="F13967" s="189"/>
    </row>
    <row r="13968" spans="3:6" s="66" customFormat="1" x14ac:dyDescent="0.25">
      <c r="C13968" s="189"/>
      <c r="D13968" s="189"/>
      <c r="E13968" s="189"/>
      <c r="F13968" s="189"/>
    </row>
    <row r="13969" spans="3:6" s="66" customFormat="1" x14ac:dyDescent="0.25">
      <c r="C13969" s="189"/>
      <c r="D13969" s="189"/>
      <c r="E13969" s="189"/>
      <c r="F13969" s="189"/>
    </row>
    <row r="13970" spans="3:6" s="66" customFormat="1" x14ac:dyDescent="0.25">
      <c r="C13970" s="189"/>
      <c r="D13970" s="189"/>
      <c r="E13970" s="189"/>
      <c r="F13970" s="189"/>
    </row>
    <row r="13971" spans="3:6" s="66" customFormat="1" x14ac:dyDescent="0.25">
      <c r="C13971" s="189"/>
      <c r="D13971" s="189"/>
      <c r="E13971" s="189"/>
      <c r="F13971" s="189"/>
    </row>
    <row r="13972" spans="3:6" s="66" customFormat="1" x14ac:dyDescent="0.25">
      <c r="C13972" s="189"/>
      <c r="D13972" s="189"/>
      <c r="E13972" s="189"/>
      <c r="F13972" s="189"/>
    </row>
    <row r="13973" spans="3:6" s="66" customFormat="1" x14ac:dyDescent="0.25">
      <c r="C13973" s="189"/>
      <c r="D13973" s="189"/>
      <c r="E13973" s="189"/>
      <c r="F13973" s="189"/>
    </row>
    <row r="13974" spans="3:6" s="66" customFormat="1" x14ac:dyDescent="0.25">
      <c r="C13974" s="189"/>
      <c r="D13974" s="189"/>
      <c r="E13974" s="189"/>
      <c r="F13974" s="189"/>
    </row>
    <row r="13975" spans="3:6" s="66" customFormat="1" x14ac:dyDescent="0.25">
      <c r="C13975" s="189"/>
      <c r="D13975" s="189"/>
      <c r="E13975" s="189"/>
      <c r="F13975" s="189"/>
    </row>
    <row r="13976" spans="3:6" s="66" customFormat="1" x14ac:dyDescent="0.25">
      <c r="C13976" s="189"/>
      <c r="D13976" s="189"/>
      <c r="E13976" s="189"/>
      <c r="F13976" s="189"/>
    </row>
    <row r="13977" spans="3:6" s="66" customFormat="1" x14ac:dyDescent="0.25">
      <c r="C13977" s="189"/>
      <c r="D13977" s="189"/>
      <c r="E13977" s="189"/>
      <c r="F13977" s="189"/>
    </row>
    <row r="13978" spans="3:6" s="66" customFormat="1" x14ac:dyDescent="0.25">
      <c r="C13978" s="189"/>
      <c r="D13978" s="189"/>
      <c r="E13978" s="189"/>
      <c r="F13978" s="189"/>
    </row>
    <row r="13979" spans="3:6" s="66" customFormat="1" x14ac:dyDescent="0.25">
      <c r="C13979" s="189"/>
      <c r="D13979" s="189"/>
      <c r="E13979" s="189"/>
      <c r="F13979" s="189"/>
    </row>
    <row r="13980" spans="3:6" s="66" customFormat="1" x14ac:dyDescent="0.25">
      <c r="C13980" s="189"/>
      <c r="D13980" s="189"/>
      <c r="E13980" s="189"/>
      <c r="F13980" s="189"/>
    </row>
    <row r="13981" spans="3:6" s="66" customFormat="1" x14ac:dyDescent="0.25">
      <c r="C13981" s="189"/>
      <c r="D13981" s="189"/>
      <c r="E13981" s="189"/>
      <c r="F13981" s="189"/>
    </row>
    <row r="13982" spans="3:6" s="66" customFormat="1" x14ac:dyDescent="0.25">
      <c r="C13982" s="189"/>
      <c r="D13982" s="189"/>
      <c r="E13982" s="189"/>
      <c r="F13982" s="189"/>
    </row>
    <row r="13983" spans="3:6" s="66" customFormat="1" x14ac:dyDescent="0.25">
      <c r="C13983" s="189"/>
      <c r="D13983" s="189"/>
      <c r="E13983" s="189"/>
      <c r="F13983" s="189"/>
    </row>
    <row r="13984" spans="3:6" s="66" customFormat="1" x14ac:dyDescent="0.25">
      <c r="C13984" s="189"/>
      <c r="D13984" s="189"/>
      <c r="E13984" s="189"/>
      <c r="F13984" s="189"/>
    </row>
    <row r="13985" spans="3:6" s="66" customFormat="1" x14ac:dyDescent="0.25">
      <c r="C13985" s="189"/>
      <c r="D13985" s="189"/>
      <c r="E13985" s="189"/>
      <c r="F13985" s="189"/>
    </row>
    <row r="13986" spans="3:6" s="66" customFormat="1" x14ac:dyDescent="0.25">
      <c r="C13986" s="189"/>
      <c r="D13986" s="189"/>
      <c r="E13986" s="189"/>
      <c r="F13986" s="189"/>
    </row>
    <row r="13987" spans="3:6" s="66" customFormat="1" x14ac:dyDescent="0.25">
      <c r="C13987" s="189"/>
      <c r="D13987" s="189"/>
      <c r="E13987" s="189"/>
      <c r="F13987" s="189"/>
    </row>
    <row r="13988" spans="3:6" s="66" customFormat="1" x14ac:dyDescent="0.25">
      <c r="C13988" s="189"/>
      <c r="D13988" s="189"/>
      <c r="E13988" s="189"/>
      <c r="F13988" s="189"/>
    </row>
    <row r="13989" spans="3:6" s="66" customFormat="1" x14ac:dyDescent="0.25">
      <c r="C13989" s="189"/>
      <c r="D13989" s="189"/>
      <c r="E13989" s="189"/>
      <c r="F13989" s="189"/>
    </row>
    <row r="13990" spans="3:6" s="66" customFormat="1" x14ac:dyDescent="0.25">
      <c r="C13990" s="189"/>
      <c r="D13990" s="189"/>
      <c r="E13990" s="189"/>
      <c r="F13990" s="189"/>
    </row>
    <row r="13991" spans="3:6" s="66" customFormat="1" x14ac:dyDescent="0.25">
      <c r="C13991" s="189"/>
      <c r="D13991" s="189"/>
      <c r="E13991" s="189"/>
      <c r="F13991" s="189"/>
    </row>
    <row r="13992" spans="3:6" s="66" customFormat="1" x14ac:dyDescent="0.25">
      <c r="C13992" s="189"/>
      <c r="D13992" s="189"/>
      <c r="E13992" s="189"/>
      <c r="F13992" s="189"/>
    </row>
    <row r="13993" spans="3:6" s="66" customFormat="1" x14ac:dyDescent="0.25">
      <c r="C13993" s="189"/>
      <c r="D13993" s="189"/>
      <c r="E13993" s="189"/>
      <c r="F13993" s="189"/>
    </row>
    <row r="13994" spans="3:6" s="66" customFormat="1" x14ac:dyDescent="0.25">
      <c r="C13994" s="189"/>
      <c r="D13994" s="189"/>
      <c r="E13994" s="189"/>
      <c r="F13994" s="189"/>
    </row>
    <row r="13995" spans="3:6" s="66" customFormat="1" x14ac:dyDescent="0.25">
      <c r="C13995" s="189"/>
      <c r="D13995" s="189"/>
      <c r="E13995" s="189"/>
      <c r="F13995" s="189"/>
    </row>
    <row r="13996" spans="3:6" s="66" customFormat="1" x14ac:dyDescent="0.25">
      <c r="C13996" s="189"/>
      <c r="D13996" s="189"/>
      <c r="E13996" s="189"/>
      <c r="F13996" s="189"/>
    </row>
    <row r="13997" spans="3:6" s="66" customFormat="1" x14ac:dyDescent="0.25">
      <c r="C13997" s="189"/>
      <c r="D13997" s="189"/>
      <c r="E13997" s="189"/>
      <c r="F13997" s="189"/>
    </row>
    <row r="13998" spans="3:6" s="66" customFormat="1" x14ac:dyDescent="0.25">
      <c r="C13998" s="189"/>
      <c r="D13998" s="189"/>
      <c r="E13998" s="189"/>
      <c r="F13998" s="189"/>
    </row>
    <row r="13999" spans="3:6" s="66" customFormat="1" x14ac:dyDescent="0.25">
      <c r="C13999" s="189"/>
      <c r="D13999" s="189"/>
      <c r="E13999" s="189"/>
      <c r="F13999" s="189"/>
    </row>
    <row r="14000" spans="3:6" s="66" customFormat="1" x14ac:dyDescent="0.25">
      <c r="C14000" s="189"/>
      <c r="D14000" s="189"/>
      <c r="E14000" s="189"/>
      <c r="F14000" s="189"/>
    </row>
    <row r="14001" spans="3:6" s="66" customFormat="1" x14ac:dyDescent="0.25">
      <c r="C14001" s="189"/>
      <c r="D14001" s="189"/>
      <c r="E14001" s="189"/>
      <c r="F14001" s="189"/>
    </row>
    <row r="14002" spans="3:6" s="66" customFormat="1" x14ac:dyDescent="0.25">
      <c r="C14002" s="189"/>
      <c r="D14002" s="189"/>
      <c r="E14002" s="189"/>
      <c r="F14002" s="189"/>
    </row>
    <row r="14003" spans="3:6" s="66" customFormat="1" x14ac:dyDescent="0.25">
      <c r="C14003" s="189"/>
      <c r="D14003" s="189"/>
      <c r="E14003" s="189"/>
      <c r="F14003" s="189"/>
    </row>
    <row r="14004" spans="3:6" s="66" customFormat="1" x14ac:dyDescent="0.25">
      <c r="C14004" s="189"/>
      <c r="D14004" s="189"/>
      <c r="E14004" s="189"/>
      <c r="F14004" s="189"/>
    </row>
    <row r="14005" spans="3:6" s="66" customFormat="1" x14ac:dyDescent="0.25">
      <c r="C14005" s="189"/>
      <c r="D14005" s="189"/>
      <c r="E14005" s="189"/>
      <c r="F14005" s="189"/>
    </row>
    <row r="14006" spans="3:6" s="66" customFormat="1" x14ac:dyDescent="0.25">
      <c r="C14006" s="189"/>
      <c r="D14006" s="189"/>
      <c r="E14006" s="189"/>
      <c r="F14006" s="189"/>
    </row>
    <row r="14007" spans="3:6" s="66" customFormat="1" x14ac:dyDescent="0.25">
      <c r="C14007" s="189"/>
      <c r="D14007" s="189"/>
      <c r="E14007" s="189"/>
      <c r="F14007" s="189"/>
    </row>
    <row r="14008" spans="3:6" s="66" customFormat="1" x14ac:dyDescent="0.25">
      <c r="C14008" s="189"/>
      <c r="D14008" s="189"/>
      <c r="E14008" s="189"/>
      <c r="F14008" s="189"/>
    </row>
    <row r="14009" spans="3:6" s="66" customFormat="1" x14ac:dyDescent="0.25">
      <c r="C14009" s="189"/>
      <c r="D14009" s="189"/>
      <c r="E14009" s="189"/>
      <c r="F14009" s="189"/>
    </row>
    <row r="14010" spans="3:6" s="66" customFormat="1" x14ac:dyDescent="0.25">
      <c r="C14010" s="189"/>
      <c r="D14010" s="189"/>
      <c r="E14010" s="189"/>
      <c r="F14010" s="189"/>
    </row>
    <row r="14011" spans="3:6" s="66" customFormat="1" x14ac:dyDescent="0.25">
      <c r="C14011" s="189"/>
      <c r="D14011" s="189"/>
      <c r="E14011" s="189"/>
      <c r="F14011" s="189"/>
    </row>
    <row r="14012" spans="3:6" s="66" customFormat="1" x14ac:dyDescent="0.25">
      <c r="C14012" s="189"/>
      <c r="D14012" s="189"/>
      <c r="E14012" s="189"/>
      <c r="F14012" s="189"/>
    </row>
    <row r="14013" spans="3:6" s="66" customFormat="1" x14ac:dyDescent="0.25">
      <c r="C14013" s="189"/>
      <c r="D14013" s="189"/>
      <c r="E14013" s="189"/>
      <c r="F14013" s="189"/>
    </row>
    <row r="14014" spans="3:6" s="66" customFormat="1" x14ac:dyDescent="0.25">
      <c r="C14014" s="189"/>
      <c r="D14014" s="189"/>
      <c r="E14014" s="189"/>
      <c r="F14014" s="189"/>
    </row>
    <row r="14015" spans="3:6" s="66" customFormat="1" x14ac:dyDescent="0.25">
      <c r="C14015" s="189"/>
      <c r="D14015" s="189"/>
      <c r="E14015" s="189"/>
      <c r="F14015" s="189"/>
    </row>
    <row r="14016" spans="3:6" s="66" customFormat="1" x14ac:dyDescent="0.25">
      <c r="C14016" s="189"/>
      <c r="D14016" s="189"/>
      <c r="E14016" s="189"/>
      <c r="F14016" s="189"/>
    </row>
    <row r="14017" spans="3:6" s="66" customFormat="1" x14ac:dyDescent="0.25">
      <c r="C14017" s="189"/>
      <c r="D14017" s="189"/>
      <c r="E14017" s="189"/>
      <c r="F14017" s="189"/>
    </row>
    <row r="14018" spans="3:6" s="66" customFormat="1" x14ac:dyDescent="0.25">
      <c r="C14018" s="189"/>
      <c r="D14018" s="189"/>
      <c r="E14018" s="189"/>
      <c r="F14018" s="189"/>
    </row>
    <row r="14019" spans="3:6" s="66" customFormat="1" x14ac:dyDescent="0.25">
      <c r="C14019" s="189"/>
      <c r="D14019" s="189"/>
      <c r="E14019" s="189"/>
      <c r="F14019" s="189"/>
    </row>
    <row r="14020" spans="3:6" s="66" customFormat="1" x14ac:dyDescent="0.25">
      <c r="C14020" s="189"/>
      <c r="D14020" s="189"/>
      <c r="E14020" s="189"/>
      <c r="F14020" s="189"/>
    </row>
    <row r="14021" spans="3:6" s="66" customFormat="1" x14ac:dyDescent="0.25">
      <c r="C14021" s="189"/>
      <c r="D14021" s="189"/>
      <c r="E14021" s="189"/>
      <c r="F14021" s="189"/>
    </row>
    <row r="14022" spans="3:6" s="66" customFormat="1" x14ac:dyDescent="0.25">
      <c r="C14022" s="189"/>
      <c r="D14022" s="189"/>
      <c r="E14022" s="189"/>
      <c r="F14022" s="189"/>
    </row>
    <row r="14023" spans="3:6" s="66" customFormat="1" x14ac:dyDescent="0.25">
      <c r="C14023" s="189"/>
      <c r="D14023" s="189"/>
      <c r="E14023" s="189"/>
      <c r="F14023" s="189"/>
    </row>
    <row r="14024" spans="3:6" s="66" customFormat="1" x14ac:dyDescent="0.25">
      <c r="C14024" s="189"/>
      <c r="D14024" s="189"/>
      <c r="E14024" s="189"/>
      <c r="F14024" s="189"/>
    </row>
    <row r="14025" spans="3:6" s="66" customFormat="1" x14ac:dyDescent="0.25">
      <c r="C14025" s="189"/>
      <c r="D14025" s="189"/>
      <c r="E14025" s="189"/>
      <c r="F14025" s="189"/>
    </row>
    <row r="14026" spans="3:6" s="66" customFormat="1" x14ac:dyDescent="0.25">
      <c r="C14026" s="189"/>
      <c r="D14026" s="189"/>
      <c r="E14026" s="189"/>
      <c r="F14026" s="189"/>
    </row>
    <row r="14027" spans="3:6" s="66" customFormat="1" x14ac:dyDescent="0.25">
      <c r="C14027" s="189"/>
      <c r="D14027" s="189"/>
      <c r="E14027" s="189"/>
      <c r="F14027" s="189"/>
    </row>
    <row r="14028" spans="3:6" s="66" customFormat="1" x14ac:dyDescent="0.25">
      <c r="C14028" s="189"/>
      <c r="D14028" s="189"/>
      <c r="E14028" s="189"/>
      <c r="F14028" s="189"/>
    </row>
    <row r="14029" spans="3:6" s="66" customFormat="1" x14ac:dyDescent="0.25">
      <c r="C14029" s="189"/>
      <c r="D14029" s="189"/>
      <c r="E14029" s="189"/>
      <c r="F14029" s="189"/>
    </row>
    <row r="14030" spans="3:6" s="66" customFormat="1" x14ac:dyDescent="0.25">
      <c r="C14030" s="189"/>
      <c r="D14030" s="189"/>
      <c r="E14030" s="189"/>
      <c r="F14030" s="189"/>
    </row>
    <row r="14031" spans="3:6" s="66" customFormat="1" x14ac:dyDescent="0.25">
      <c r="C14031" s="189"/>
      <c r="D14031" s="189"/>
      <c r="E14031" s="189"/>
      <c r="F14031" s="189"/>
    </row>
    <row r="14032" spans="3:6" s="66" customFormat="1" x14ac:dyDescent="0.25">
      <c r="C14032" s="189"/>
      <c r="D14032" s="189"/>
      <c r="E14032" s="189"/>
      <c r="F14032" s="189"/>
    </row>
    <row r="14033" spans="3:6" s="66" customFormat="1" x14ac:dyDescent="0.25">
      <c r="C14033" s="189"/>
      <c r="D14033" s="189"/>
      <c r="E14033" s="189"/>
      <c r="F14033" s="189"/>
    </row>
    <row r="14034" spans="3:6" s="66" customFormat="1" x14ac:dyDescent="0.25">
      <c r="C14034" s="189"/>
      <c r="D14034" s="189"/>
      <c r="E14034" s="189"/>
      <c r="F14034" s="189"/>
    </row>
    <row r="14035" spans="3:6" s="66" customFormat="1" x14ac:dyDescent="0.25">
      <c r="C14035" s="189"/>
      <c r="D14035" s="189"/>
      <c r="E14035" s="189"/>
      <c r="F14035" s="189"/>
    </row>
    <row r="14036" spans="3:6" s="66" customFormat="1" x14ac:dyDescent="0.25">
      <c r="C14036" s="189"/>
      <c r="D14036" s="189"/>
      <c r="E14036" s="189"/>
      <c r="F14036" s="189"/>
    </row>
    <row r="14037" spans="3:6" s="66" customFormat="1" x14ac:dyDescent="0.25">
      <c r="C14037" s="189"/>
      <c r="D14037" s="189"/>
      <c r="E14037" s="189"/>
      <c r="F14037" s="189"/>
    </row>
    <row r="14038" spans="3:6" s="66" customFormat="1" x14ac:dyDescent="0.25">
      <c r="C14038" s="189"/>
      <c r="D14038" s="189"/>
      <c r="E14038" s="189"/>
      <c r="F14038" s="189"/>
    </row>
    <row r="14039" spans="3:6" s="66" customFormat="1" x14ac:dyDescent="0.25">
      <c r="C14039" s="189"/>
      <c r="D14039" s="189"/>
      <c r="E14039" s="189"/>
      <c r="F14039" s="189"/>
    </row>
    <row r="14040" spans="3:6" s="66" customFormat="1" x14ac:dyDescent="0.25">
      <c r="C14040" s="189"/>
      <c r="D14040" s="189"/>
      <c r="E14040" s="189"/>
      <c r="F14040" s="189"/>
    </row>
    <row r="14041" spans="3:6" s="66" customFormat="1" x14ac:dyDescent="0.25">
      <c r="C14041" s="189"/>
      <c r="D14041" s="189"/>
      <c r="E14041" s="189"/>
      <c r="F14041" s="189"/>
    </row>
    <row r="14042" spans="3:6" s="66" customFormat="1" x14ac:dyDescent="0.25">
      <c r="C14042" s="189"/>
      <c r="D14042" s="189"/>
      <c r="E14042" s="189"/>
      <c r="F14042" s="189"/>
    </row>
    <row r="14043" spans="3:6" s="66" customFormat="1" x14ac:dyDescent="0.25">
      <c r="C14043" s="189"/>
      <c r="D14043" s="189"/>
      <c r="E14043" s="189"/>
      <c r="F14043" s="189"/>
    </row>
    <row r="14044" spans="3:6" s="66" customFormat="1" x14ac:dyDescent="0.25">
      <c r="C14044" s="189"/>
      <c r="D14044" s="189"/>
      <c r="E14044" s="189"/>
      <c r="F14044" s="189"/>
    </row>
    <row r="14045" spans="3:6" s="66" customFormat="1" x14ac:dyDescent="0.25">
      <c r="C14045" s="189"/>
      <c r="D14045" s="189"/>
      <c r="E14045" s="189"/>
      <c r="F14045" s="189"/>
    </row>
    <row r="14046" spans="3:6" s="66" customFormat="1" x14ac:dyDescent="0.25">
      <c r="C14046" s="189"/>
      <c r="D14046" s="189"/>
      <c r="E14046" s="189"/>
      <c r="F14046" s="189"/>
    </row>
    <row r="14047" spans="3:6" s="66" customFormat="1" x14ac:dyDescent="0.25">
      <c r="C14047" s="189"/>
      <c r="D14047" s="189"/>
      <c r="E14047" s="189"/>
      <c r="F14047" s="189"/>
    </row>
    <row r="14048" spans="3:6" s="66" customFormat="1" x14ac:dyDescent="0.25">
      <c r="C14048" s="189"/>
      <c r="D14048" s="189"/>
      <c r="E14048" s="189"/>
      <c r="F14048" s="189"/>
    </row>
    <row r="14049" spans="3:6" s="66" customFormat="1" x14ac:dyDescent="0.25">
      <c r="C14049" s="189"/>
      <c r="D14049" s="189"/>
      <c r="E14049" s="189"/>
      <c r="F14049" s="189"/>
    </row>
    <row r="14050" spans="3:6" s="66" customFormat="1" x14ac:dyDescent="0.25">
      <c r="C14050" s="189"/>
      <c r="D14050" s="189"/>
      <c r="E14050" s="189"/>
      <c r="F14050" s="189"/>
    </row>
    <row r="14051" spans="3:6" s="66" customFormat="1" x14ac:dyDescent="0.25">
      <c r="C14051" s="189"/>
      <c r="D14051" s="189"/>
      <c r="E14051" s="189"/>
      <c r="F14051" s="189"/>
    </row>
    <row r="14052" spans="3:6" s="66" customFormat="1" x14ac:dyDescent="0.25">
      <c r="C14052" s="189"/>
      <c r="D14052" s="189"/>
      <c r="E14052" s="189"/>
      <c r="F14052" s="189"/>
    </row>
    <row r="14053" spans="3:6" s="66" customFormat="1" x14ac:dyDescent="0.25">
      <c r="C14053" s="189"/>
      <c r="D14053" s="189"/>
      <c r="E14053" s="189"/>
      <c r="F14053" s="189"/>
    </row>
    <row r="14054" spans="3:6" s="66" customFormat="1" x14ac:dyDescent="0.25">
      <c r="C14054" s="189"/>
      <c r="D14054" s="189"/>
      <c r="E14054" s="189"/>
      <c r="F14054" s="189"/>
    </row>
    <row r="14055" spans="3:6" s="66" customFormat="1" x14ac:dyDescent="0.25">
      <c r="C14055" s="189"/>
      <c r="D14055" s="189"/>
      <c r="E14055" s="189"/>
      <c r="F14055" s="189"/>
    </row>
    <row r="14056" spans="3:6" s="66" customFormat="1" x14ac:dyDescent="0.25">
      <c r="C14056" s="189"/>
      <c r="D14056" s="189"/>
      <c r="E14056" s="189"/>
      <c r="F14056" s="189"/>
    </row>
    <row r="14057" spans="3:6" s="66" customFormat="1" x14ac:dyDescent="0.25">
      <c r="C14057" s="189"/>
      <c r="D14057" s="189"/>
      <c r="E14057" s="189"/>
      <c r="F14057" s="189"/>
    </row>
    <row r="14058" spans="3:6" s="66" customFormat="1" x14ac:dyDescent="0.25">
      <c r="C14058" s="189"/>
      <c r="D14058" s="189"/>
      <c r="E14058" s="189"/>
      <c r="F14058" s="189"/>
    </row>
    <row r="14059" spans="3:6" s="66" customFormat="1" x14ac:dyDescent="0.25">
      <c r="C14059" s="189"/>
      <c r="D14059" s="189"/>
      <c r="E14059" s="189"/>
      <c r="F14059" s="189"/>
    </row>
    <row r="14060" spans="3:6" s="66" customFormat="1" x14ac:dyDescent="0.25">
      <c r="C14060" s="189"/>
      <c r="D14060" s="189"/>
      <c r="E14060" s="189"/>
      <c r="F14060" s="189"/>
    </row>
    <row r="14061" spans="3:6" s="66" customFormat="1" x14ac:dyDescent="0.25">
      <c r="C14061" s="189"/>
      <c r="D14061" s="189"/>
      <c r="E14061" s="189"/>
      <c r="F14061" s="189"/>
    </row>
    <row r="14062" spans="3:6" s="66" customFormat="1" x14ac:dyDescent="0.25">
      <c r="C14062" s="189"/>
      <c r="D14062" s="189"/>
      <c r="E14062" s="189"/>
      <c r="F14062" s="189"/>
    </row>
    <row r="14063" spans="3:6" s="66" customFormat="1" x14ac:dyDescent="0.25">
      <c r="C14063" s="189"/>
      <c r="D14063" s="189"/>
      <c r="E14063" s="189"/>
      <c r="F14063" s="189"/>
    </row>
    <row r="14064" spans="3:6" s="66" customFormat="1" x14ac:dyDescent="0.25">
      <c r="C14064" s="189"/>
      <c r="D14064" s="189"/>
      <c r="E14064" s="189"/>
      <c r="F14064" s="189"/>
    </row>
    <row r="14065" spans="3:6" s="66" customFormat="1" x14ac:dyDescent="0.25">
      <c r="C14065" s="189"/>
      <c r="D14065" s="189"/>
      <c r="E14065" s="189"/>
      <c r="F14065" s="189"/>
    </row>
    <row r="14066" spans="3:6" s="66" customFormat="1" x14ac:dyDescent="0.25">
      <c r="C14066" s="189"/>
      <c r="D14066" s="189"/>
      <c r="E14066" s="189"/>
      <c r="F14066" s="189"/>
    </row>
    <row r="14067" spans="3:6" s="66" customFormat="1" x14ac:dyDescent="0.25">
      <c r="C14067" s="189"/>
      <c r="D14067" s="189"/>
      <c r="E14067" s="189"/>
      <c r="F14067" s="189"/>
    </row>
    <row r="14068" spans="3:6" s="66" customFormat="1" x14ac:dyDescent="0.25">
      <c r="C14068" s="189"/>
      <c r="D14068" s="189"/>
      <c r="E14068" s="189"/>
      <c r="F14068" s="189"/>
    </row>
    <row r="14069" spans="3:6" s="66" customFormat="1" x14ac:dyDescent="0.25">
      <c r="C14069" s="189"/>
      <c r="D14069" s="189"/>
      <c r="E14069" s="189"/>
      <c r="F14069" s="189"/>
    </row>
    <row r="14070" spans="3:6" s="66" customFormat="1" x14ac:dyDescent="0.25">
      <c r="C14070" s="189"/>
      <c r="D14070" s="189"/>
      <c r="E14070" s="189"/>
      <c r="F14070" s="189"/>
    </row>
    <row r="14071" spans="3:6" s="66" customFormat="1" x14ac:dyDescent="0.25">
      <c r="C14071" s="189"/>
      <c r="D14071" s="189"/>
      <c r="E14071" s="189"/>
      <c r="F14071" s="189"/>
    </row>
    <row r="14072" spans="3:6" s="66" customFormat="1" x14ac:dyDescent="0.25">
      <c r="C14072" s="189"/>
      <c r="D14072" s="189"/>
      <c r="E14072" s="189"/>
      <c r="F14072" s="189"/>
    </row>
    <row r="14073" spans="3:6" s="66" customFormat="1" x14ac:dyDescent="0.25">
      <c r="C14073" s="189"/>
      <c r="D14073" s="189"/>
      <c r="E14073" s="189"/>
      <c r="F14073" s="189"/>
    </row>
    <row r="14074" spans="3:6" s="66" customFormat="1" x14ac:dyDescent="0.25">
      <c r="C14074" s="189"/>
      <c r="D14074" s="189"/>
      <c r="E14074" s="189"/>
      <c r="F14074" s="189"/>
    </row>
    <row r="14075" spans="3:6" s="66" customFormat="1" x14ac:dyDescent="0.25">
      <c r="C14075" s="189"/>
      <c r="D14075" s="189"/>
      <c r="E14075" s="189"/>
      <c r="F14075" s="189"/>
    </row>
    <row r="14076" spans="3:6" s="66" customFormat="1" x14ac:dyDescent="0.25">
      <c r="C14076" s="189"/>
      <c r="D14076" s="189"/>
      <c r="E14076" s="189"/>
      <c r="F14076" s="189"/>
    </row>
    <row r="14077" spans="3:6" s="66" customFormat="1" x14ac:dyDescent="0.25">
      <c r="C14077" s="189"/>
      <c r="D14077" s="189"/>
      <c r="E14077" s="189"/>
      <c r="F14077" s="189"/>
    </row>
    <row r="14078" spans="3:6" s="66" customFormat="1" x14ac:dyDescent="0.25">
      <c r="C14078" s="189"/>
      <c r="D14078" s="189"/>
      <c r="E14078" s="189"/>
      <c r="F14078" s="189"/>
    </row>
    <row r="14079" spans="3:6" s="66" customFormat="1" x14ac:dyDescent="0.25">
      <c r="C14079" s="189"/>
      <c r="D14079" s="189"/>
      <c r="E14079" s="189"/>
      <c r="F14079" s="189"/>
    </row>
    <row r="14080" spans="3:6" s="66" customFormat="1" x14ac:dyDescent="0.25">
      <c r="C14080" s="189"/>
      <c r="D14080" s="189"/>
      <c r="E14080" s="189"/>
      <c r="F14080" s="189"/>
    </row>
    <row r="14081" spans="3:6" s="66" customFormat="1" x14ac:dyDescent="0.25">
      <c r="C14081" s="189"/>
      <c r="D14081" s="189"/>
      <c r="E14081" s="189"/>
      <c r="F14081" s="189"/>
    </row>
    <row r="14082" spans="3:6" s="66" customFormat="1" x14ac:dyDescent="0.25">
      <c r="C14082" s="189"/>
      <c r="D14082" s="189"/>
      <c r="E14082" s="189"/>
      <c r="F14082" s="189"/>
    </row>
    <row r="14083" spans="3:6" s="66" customFormat="1" x14ac:dyDescent="0.25">
      <c r="C14083" s="189"/>
      <c r="D14083" s="189"/>
      <c r="E14083" s="189"/>
      <c r="F14083" s="189"/>
    </row>
    <row r="14084" spans="3:6" s="66" customFormat="1" x14ac:dyDescent="0.25">
      <c r="C14084" s="189"/>
      <c r="D14084" s="189"/>
      <c r="E14084" s="189"/>
      <c r="F14084" s="189"/>
    </row>
    <row r="14085" spans="3:6" s="66" customFormat="1" x14ac:dyDescent="0.25">
      <c r="C14085" s="189"/>
      <c r="D14085" s="189"/>
      <c r="E14085" s="189"/>
      <c r="F14085" s="189"/>
    </row>
    <row r="14086" spans="3:6" s="66" customFormat="1" x14ac:dyDescent="0.25">
      <c r="C14086" s="189"/>
      <c r="D14086" s="189"/>
      <c r="E14086" s="189"/>
      <c r="F14086" s="189"/>
    </row>
    <row r="14087" spans="3:6" s="66" customFormat="1" x14ac:dyDescent="0.25">
      <c r="C14087" s="189"/>
      <c r="D14087" s="189"/>
      <c r="E14087" s="189"/>
      <c r="F14087" s="189"/>
    </row>
    <row r="14088" spans="3:6" s="66" customFormat="1" x14ac:dyDescent="0.25">
      <c r="C14088" s="189"/>
      <c r="D14088" s="189"/>
      <c r="E14088" s="189"/>
      <c r="F14088" s="189"/>
    </row>
    <row r="14089" spans="3:6" s="66" customFormat="1" x14ac:dyDescent="0.25">
      <c r="C14089" s="189"/>
      <c r="D14089" s="189"/>
      <c r="E14089" s="189"/>
      <c r="F14089" s="189"/>
    </row>
    <row r="14090" spans="3:6" s="66" customFormat="1" x14ac:dyDescent="0.25">
      <c r="C14090" s="189"/>
      <c r="D14090" s="189"/>
      <c r="E14090" s="189"/>
      <c r="F14090" s="189"/>
    </row>
    <row r="14091" spans="3:6" s="66" customFormat="1" x14ac:dyDescent="0.25">
      <c r="C14091" s="189"/>
      <c r="D14091" s="189"/>
      <c r="E14091" s="189"/>
      <c r="F14091" s="189"/>
    </row>
    <row r="14092" spans="3:6" s="66" customFormat="1" x14ac:dyDescent="0.25">
      <c r="C14092" s="189"/>
      <c r="D14092" s="189"/>
      <c r="E14092" s="189"/>
      <c r="F14092" s="189"/>
    </row>
    <row r="14093" spans="3:6" s="66" customFormat="1" x14ac:dyDescent="0.25">
      <c r="C14093" s="189"/>
      <c r="D14093" s="189"/>
      <c r="E14093" s="189"/>
      <c r="F14093" s="189"/>
    </row>
    <row r="14094" spans="3:6" s="66" customFormat="1" x14ac:dyDescent="0.25">
      <c r="C14094" s="189"/>
      <c r="D14094" s="189"/>
      <c r="E14094" s="189"/>
      <c r="F14094" s="189"/>
    </row>
    <row r="14095" spans="3:6" s="66" customFormat="1" x14ac:dyDescent="0.25">
      <c r="C14095" s="189"/>
      <c r="D14095" s="189"/>
      <c r="E14095" s="189"/>
      <c r="F14095" s="189"/>
    </row>
    <row r="14096" spans="3:6" s="66" customFormat="1" x14ac:dyDescent="0.25">
      <c r="C14096" s="189"/>
      <c r="D14096" s="189"/>
      <c r="E14096" s="189"/>
      <c r="F14096" s="189"/>
    </row>
    <row r="14097" spans="3:6" s="66" customFormat="1" x14ac:dyDescent="0.25">
      <c r="C14097" s="189"/>
      <c r="D14097" s="189"/>
      <c r="E14097" s="189"/>
      <c r="F14097" s="189"/>
    </row>
    <row r="14098" spans="3:6" s="66" customFormat="1" x14ac:dyDescent="0.25">
      <c r="C14098" s="189"/>
      <c r="D14098" s="189"/>
      <c r="E14098" s="189"/>
      <c r="F14098" s="189"/>
    </row>
    <row r="14099" spans="3:6" s="66" customFormat="1" x14ac:dyDescent="0.25">
      <c r="C14099" s="189"/>
      <c r="D14099" s="189"/>
      <c r="E14099" s="189"/>
      <c r="F14099" s="189"/>
    </row>
    <row r="14100" spans="3:6" s="66" customFormat="1" x14ac:dyDescent="0.25">
      <c r="C14100" s="189"/>
      <c r="D14100" s="189"/>
      <c r="E14100" s="189"/>
      <c r="F14100" s="189"/>
    </row>
    <row r="14101" spans="3:6" s="66" customFormat="1" x14ac:dyDescent="0.25">
      <c r="C14101" s="189"/>
      <c r="D14101" s="189"/>
      <c r="E14101" s="189"/>
      <c r="F14101" s="189"/>
    </row>
    <row r="14102" spans="3:6" s="66" customFormat="1" x14ac:dyDescent="0.25">
      <c r="C14102" s="189"/>
      <c r="D14102" s="189"/>
      <c r="E14102" s="189"/>
      <c r="F14102" s="189"/>
    </row>
    <row r="14103" spans="3:6" s="66" customFormat="1" x14ac:dyDescent="0.25">
      <c r="C14103" s="189"/>
      <c r="D14103" s="189"/>
      <c r="E14103" s="189"/>
      <c r="F14103" s="189"/>
    </row>
    <row r="14104" spans="3:6" s="66" customFormat="1" x14ac:dyDescent="0.25">
      <c r="C14104" s="189"/>
      <c r="D14104" s="189"/>
      <c r="E14104" s="189"/>
      <c r="F14104" s="189"/>
    </row>
    <row r="14105" spans="3:6" s="66" customFormat="1" x14ac:dyDescent="0.25">
      <c r="C14105" s="189"/>
      <c r="D14105" s="189"/>
      <c r="E14105" s="189"/>
      <c r="F14105" s="189"/>
    </row>
    <row r="14106" spans="3:6" s="66" customFormat="1" x14ac:dyDescent="0.25">
      <c r="C14106" s="189"/>
      <c r="D14106" s="189"/>
      <c r="E14106" s="189"/>
      <c r="F14106" s="189"/>
    </row>
    <row r="14107" spans="3:6" s="66" customFormat="1" x14ac:dyDescent="0.25">
      <c r="C14107" s="189"/>
      <c r="D14107" s="189"/>
      <c r="E14107" s="189"/>
      <c r="F14107" s="189"/>
    </row>
    <row r="14108" spans="3:6" s="66" customFormat="1" x14ac:dyDescent="0.25">
      <c r="C14108" s="189"/>
      <c r="D14108" s="189"/>
      <c r="E14108" s="189"/>
      <c r="F14108" s="189"/>
    </row>
    <row r="14109" spans="3:6" s="66" customFormat="1" x14ac:dyDescent="0.25">
      <c r="C14109" s="189"/>
      <c r="D14109" s="189"/>
      <c r="E14109" s="189"/>
      <c r="F14109" s="189"/>
    </row>
    <row r="14110" spans="3:6" s="66" customFormat="1" x14ac:dyDescent="0.25">
      <c r="C14110" s="189"/>
      <c r="D14110" s="189"/>
      <c r="E14110" s="189"/>
      <c r="F14110" s="189"/>
    </row>
    <row r="14111" spans="3:6" s="66" customFormat="1" x14ac:dyDescent="0.25">
      <c r="C14111" s="189"/>
      <c r="D14111" s="189"/>
      <c r="E14111" s="189"/>
      <c r="F14111" s="189"/>
    </row>
    <row r="14112" spans="3:6" s="66" customFormat="1" x14ac:dyDescent="0.25">
      <c r="C14112" s="189"/>
      <c r="D14112" s="189"/>
      <c r="E14112" s="189"/>
      <c r="F14112" s="189"/>
    </row>
    <row r="14113" spans="3:6" s="66" customFormat="1" x14ac:dyDescent="0.25">
      <c r="C14113" s="189"/>
      <c r="D14113" s="189"/>
      <c r="E14113" s="189"/>
      <c r="F14113" s="189"/>
    </row>
    <row r="14114" spans="3:6" s="66" customFormat="1" x14ac:dyDescent="0.25">
      <c r="C14114" s="189"/>
      <c r="D14114" s="189"/>
      <c r="E14114" s="189"/>
      <c r="F14114" s="189"/>
    </row>
    <row r="14115" spans="3:6" s="66" customFormat="1" x14ac:dyDescent="0.25">
      <c r="C14115" s="189"/>
      <c r="D14115" s="189"/>
      <c r="E14115" s="189"/>
      <c r="F14115" s="189"/>
    </row>
    <row r="14116" spans="3:6" s="66" customFormat="1" x14ac:dyDescent="0.25">
      <c r="C14116" s="189"/>
      <c r="D14116" s="189"/>
      <c r="E14116" s="189"/>
      <c r="F14116" s="189"/>
    </row>
    <row r="14117" spans="3:6" s="66" customFormat="1" x14ac:dyDescent="0.25">
      <c r="C14117" s="189"/>
      <c r="D14117" s="189"/>
      <c r="E14117" s="189"/>
      <c r="F14117" s="189"/>
    </row>
    <row r="14118" spans="3:6" s="66" customFormat="1" x14ac:dyDescent="0.25">
      <c r="C14118" s="189"/>
      <c r="D14118" s="189"/>
      <c r="E14118" s="189"/>
      <c r="F14118" s="189"/>
    </row>
    <row r="14119" spans="3:6" s="66" customFormat="1" x14ac:dyDescent="0.25">
      <c r="C14119" s="189"/>
      <c r="D14119" s="189"/>
      <c r="E14119" s="189"/>
      <c r="F14119" s="189"/>
    </row>
    <row r="14120" spans="3:6" s="66" customFormat="1" x14ac:dyDescent="0.25">
      <c r="C14120" s="189"/>
      <c r="D14120" s="189"/>
      <c r="E14120" s="189"/>
      <c r="F14120" s="189"/>
    </row>
    <row r="14121" spans="3:6" s="66" customFormat="1" x14ac:dyDescent="0.25">
      <c r="C14121" s="189"/>
      <c r="D14121" s="189"/>
      <c r="E14121" s="189"/>
      <c r="F14121" s="189"/>
    </row>
    <row r="14122" spans="3:6" s="66" customFormat="1" x14ac:dyDescent="0.25">
      <c r="C14122" s="189"/>
      <c r="D14122" s="189"/>
      <c r="E14122" s="189"/>
      <c r="F14122" s="189"/>
    </row>
    <row r="14123" spans="3:6" s="66" customFormat="1" x14ac:dyDescent="0.25">
      <c r="C14123" s="189"/>
      <c r="D14123" s="189"/>
      <c r="E14123" s="189"/>
      <c r="F14123" s="189"/>
    </row>
    <row r="14124" spans="3:6" s="66" customFormat="1" x14ac:dyDescent="0.25">
      <c r="C14124" s="189"/>
      <c r="D14124" s="189"/>
      <c r="E14124" s="189"/>
      <c r="F14124" s="189"/>
    </row>
    <row r="14125" spans="3:6" s="66" customFormat="1" x14ac:dyDescent="0.25">
      <c r="C14125" s="189"/>
      <c r="D14125" s="189"/>
      <c r="E14125" s="189"/>
      <c r="F14125" s="189"/>
    </row>
    <row r="14126" spans="3:6" s="66" customFormat="1" x14ac:dyDescent="0.25">
      <c r="C14126" s="189"/>
      <c r="D14126" s="189"/>
      <c r="E14126" s="189"/>
      <c r="F14126" s="189"/>
    </row>
    <row r="14127" spans="3:6" s="66" customFormat="1" x14ac:dyDescent="0.25">
      <c r="C14127" s="189"/>
      <c r="D14127" s="189"/>
      <c r="E14127" s="189"/>
      <c r="F14127" s="189"/>
    </row>
    <row r="14128" spans="3:6" s="66" customFormat="1" x14ac:dyDescent="0.25">
      <c r="C14128" s="189"/>
      <c r="D14128" s="189"/>
      <c r="E14128" s="189"/>
      <c r="F14128" s="189"/>
    </row>
    <row r="14129" spans="3:6" s="66" customFormat="1" x14ac:dyDescent="0.25">
      <c r="C14129" s="189"/>
      <c r="D14129" s="189"/>
      <c r="E14129" s="189"/>
      <c r="F14129" s="189"/>
    </row>
    <row r="14130" spans="3:6" s="66" customFormat="1" x14ac:dyDescent="0.25">
      <c r="C14130" s="189"/>
      <c r="D14130" s="189"/>
      <c r="E14130" s="189"/>
      <c r="F14130" s="189"/>
    </row>
    <row r="14131" spans="3:6" s="66" customFormat="1" x14ac:dyDescent="0.25">
      <c r="C14131" s="189"/>
      <c r="D14131" s="189"/>
      <c r="E14131" s="189"/>
      <c r="F14131" s="189"/>
    </row>
    <row r="14132" spans="3:6" s="66" customFormat="1" x14ac:dyDescent="0.25">
      <c r="C14132" s="189"/>
      <c r="D14132" s="189"/>
      <c r="E14132" s="189"/>
      <c r="F14132" s="189"/>
    </row>
    <row r="14133" spans="3:6" s="66" customFormat="1" x14ac:dyDescent="0.25">
      <c r="C14133" s="189"/>
      <c r="D14133" s="189"/>
      <c r="E14133" s="189"/>
      <c r="F14133" s="189"/>
    </row>
    <row r="14134" spans="3:6" s="66" customFormat="1" x14ac:dyDescent="0.25">
      <c r="C14134" s="189"/>
      <c r="D14134" s="189"/>
      <c r="E14134" s="189"/>
      <c r="F14134" s="189"/>
    </row>
    <row r="14135" spans="3:6" s="66" customFormat="1" x14ac:dyDescent="0.25">
      <c r="C14135" s="189"/>
      <c r="D14135" s="189"/>
      <c r="E14135" s="189"/>
      <c r="F14135" s="189"/>
    </row>
    <row r="14136" spans="3:6" s="66" customFormat="1" x14ac:dyDescent="0.25">
      <c r="C14136" s="189"/>
      <c r="D14136" s="189"/>
      <c r="E14136" s="189"/>
      <c r="F14136" s="189"/>
    </row>
    <row r="14137" spans="3:6" s="66" customFormat="1" x14ac:dyDescent="0.25">
      <c r="C14137" s="189"/>
      <c r="D14137" s="189"/>
      <c r="E14137" s="189"/>
      <c r="F14137" s="189"/>
    </row>
    <row r="14138" spans="3:6" s="66" customFormat="1" x14ac:dyDescent="0.25">
      <c r="C14138" s="189"/>
      <c r="D14138" s="189"/>
      <c r="E14138" s="189"/>
      <c r="F14138" s="189"/>
    </row>
    <row r="14139" spans="3:6" s="66" customFormat="1" x14ac:dyDescent="0.25">
      <c r="C14139" s="189"/>
      <c r="D14139" s="189"/>
      <c r="E14139" s="189"/>
      <c r="F14139" s="189"/>
    </row>
    <row r="14140" spans="3:6" s="66" customFormat="1" x14ac:dyDescent="0.25">
      <c r="C14140" s="189"/>
      <c r="D14140" s="189"/>
      <c r="E14140" s="189"/>
      <c r="F14140" s="189"/>
    </row>
    <row r="14141" spans="3:6" s="66" customFormat="1" x14ac:dyDescent="0.25">
      <c r="C14141" s="189"/>
      <c r="D14141" s="189"/>
      <c r="E14141" s="189"/>
      <c r="F14141" s="189"/>
    </row>
    <row r="14142" spans="3:6" s="66" customFormat="1" x14ac:dyDescent="0.25">
      <c r="C14142" s="189"/>
      <c r="D14142" s="189"/>
      <c r="E14142" s="189"/>
      <c r="F14142" s="189"/>
    </row>
    <row r="14143" spans="3:6" s="66" customFormat="1" x14ac:dyDescent="0.25">
      <c r="C14143" s="189"/>
      <c r="D14143" s="189"/>
      <c r="E14143" s="189"/>
      <c r="F14143" s="189"/>
    </row>
    <row r="14144" spans="3:6" s="66" customFormat="1" x14ac:dyDescent="0.25">
      <c r="C14144" s="189"/>
      <c r="D14144" s="189"/>
      <c r="E14144" s="189"/>
      <c r="F14144" s="189"/>
    </row>
    <row r="14145" spans="3:6" s="66" customFormat="1" x14ac:dyDescent="0.25">
      <c r="C14145" s="189"/>
      <c r="D14145" s="189"/>
      <c r="E14145" s="189"/>
      <c r="F14145" s="189"/>
    </row>
    <row r="14146" spans="3:6" s="66" customFormat="1" x14ac:dyDescent="0.25">
      <c r="C14146" s="189"/>
      <c r="D14146" s="189"/>
      <c r="E14146" s="189"/>
      <c r="F14146" s="189"/>
    </row>
    <row r="14147" spans="3:6" s="66" customFormat="1" x14ac:dyDescent="0.25">
      <c r="C14147" s="189"/>
      <c r="D14147" s="189"/>
      <c r="E14147" s="189"/>
      <c r="F14147" s="189"/>
    </row>
    <row r="14148" spans="3:6" s="66" customFormat="1" x14ac:dyDescent="0.25">
      <c r="C14148" s="189"/>
      <c r="D14148" s="189"/>
      <c r="E14148" s="189"/>
      <c r="F14148" s="189"/>
    </row>
    <row r="14149" spans="3:6" s="66" customFormat="1" x14ac:dyDescent="0.25">
      <c r="C14149" s="189"/>
      <c r="D14149" s="189"/>
      <c r="E14149" s="189"/>
      <c r="F14149" s="189"/>
    </row>
    <row r="14150" spans="3:6" s="66" customFormat="1" x14ac:dyDescent="0.25">
      <c r="C14150" s="189"/>
      <c r="D14150" s="189"/>
      <c r="E14150" s="189"/>
      <c r="F14150" s="189"/>
    </row>
    <row r="14151" spans="3:6" s="66" customFormat="1" x14ac:dyDescent="0.25">
      <c r="C14151" s="189"/>
      <c r="D14151" s="189"/>
      <c r="E14151" s="189"/>
      <c r="F14151" s="189"/>
    </row>
    <row r="14152" spans="3:6" s="66" customFormat="1" x14ac:dyDescent="0.25">
      <c r="C14152" s="189"/>
      <c r="D14152" s="189"/>
      <c r="E14152" s="189"/>
      <c r="F14152" s="189"/>
    </row>
    <row r="14153" spans="3:6" s="66" customFormat="1" x14ac:dyDescent="0.25">
      <c r="C14153" s="189"/>
      <c r="D14153" s="189"/>
      <c r="E14153" s="189"/>
      <c r="F14153" s="189"/>
    </row>
    <row r="14154" spans="3:6" s="66" customFormat="1" x14ac:dyDescent="0.25">
      <c r="C14154" s="189"/>
      <c r="D14154" s="189"/>
      <c r="E14154" s="189"/>
      <c r="F14154" s="189"/>
    </row>
    <row r="14155" spans="3:6" s="66" customFormat="1" x14ac:dyDescent="0.25">
      <c r="C14155" s="189"/>
      <c r="D14155" s="189"/>
      <c r="E14155" s="189"/>
      <c r="F14155" s="189"/>
    </row>
    <row r="14156" spans="3:6" s="66" customFormat="1" x14ac:dyDescent="0.25">
      <c r="C14156" s="189"/>
      <c r="D14156" s="189"/>
      <c r="E14156" s="189"/>
      <c r="F14156" s="189"/>
    </row>
    <row r="14157" spans="3:6" s="66" customFormat="1" x14ac:dyDescent="0.25">
      <c r="C14157" s="189"/>
      <c r="D14157" s="189"/>
      <c r="E14157" s="189"/>
      <c r="F14157" s="189"/>
    </row>
    <row r="14158" spans="3:6" s="66" customFormat="1" x14ac:dyDescent="0.25">
      <c r="C14158" s="189"/>
      <c r="D14158" s="189"/>
      <c r="E14158" s="189"/>
      <c r="F14158" s="189"/>
    </row>
    <row r="14159" spans="3:6" s="66" customFormat="1" x14ac:dyDescent="0.25">
      <c r="C14159" s="189"/>
      <c r="D14159" s="189"/>
      <c r="E14159" s="189"/>
      <c r="F14159" s="189"/>
    </row>
    <row r="14160" spans="3:6" s="66" customFormat="1" x14ac:dyDescent="0.25">
      <c r="C14160" s="189"/>
      <c r="D14160" s="189"/>
      <c r="E14160" s="189"/>
      <c r="F14160" s="189"/>
    </row>
    <row r="14161" spans="3:6" s="66" customFormat="1" x14ac:dyDescent="0.25">
      <c r="C14161" s="189"/>
      <c r="D14161" s="189"/>
      <c r="E14161" s="189"/>
      <c r="F14161" s="189"/>
    </row>
    <row r="14162" spans="3:6" s="66" customFormat="1" x14ac:dyDescent="0.25">
      <c r="C14162" s="189"/>
      <c r="D14162" s="189"/>
      <c r="E14162" s="189"/>
      <c r="F14162" s="189"/>
    </row>
    <row r="14163" spans="3:6" s="66" customFormat="1" x14ac:dyDescent="0.25">
      <c r="C14163" s="189"/>
      <c r="D14163" s="189"/>
      <c r="E14163" s="189"/>
      <c r="F14163" s="189"/>
    </row>
    <row r="14164" spans="3:6" s="66" customFormat="1" x14ac:dyDescent="0.25">
      <c r="C14164" s="189"/>
      <c r="D14164" s="189"/>
      <c r="E14164" s="189"/>
      <c r="F14164" s="189"/>
    </row>
    <row r="14165" spans="3:6" s="66" customFormat="1" x14ac:dyDescent="0.25">
      <c r="C14165" s="189"/>
      <c r="D14165" s="189"/>
      <c r="E14165" s="189"/>
      <c r="F14165" s="189"/>
    </row>
    <row r="14166" spans="3:6" s="66" customFormat="1" x14ac:dyDescent="0.25">
      <c r="C14166" s="189"/>
      <c r="D14166" s="189"/>
      <c r="E14166" s="189"/>
      <c r="F14166" s="189"/>
    </row>
    <row r="14167" spans="3:6" s="66" customFormat="1" x14ac:dyDescent="0.25">
      <c r="C14167" s="189"/>
      <c r="D14167" s="189"/>
      <c r="E14167" s="189"/>
      <c r="F14167" s="189"/>
    </row>
    <row r="14168" spans="3:6" s="66" customFormat="1" x14ac:dyDescent="0.25">
      <c r="C14168" s="189"/>
      <c r="D14168" s="189"/>
      <c r="E14168" s="189"/>
      <c r="F14168" s="189"/>
    </row>
    <row r="14169" spans="3:6" s="66" customFormat="1" x14ac:dyDescent="0.25">
      <c r="C14169" s="189"/>
      <c r="D14169" s="189"/>
      <c r="E14169" s="189"/>
      <c r="F14169" s="189"/>
    </row>
    <row r="14170" spans="3:6" s="66" customFormat="1" x14ac:dyDescent="0.25">
      <c r="C14170" s="189"/>
      <c r="D14170" s="189"/>
      <c r="E14170" s="189"/>
      <c r="F14170" s="189"/>
    </row>
    <row r="14171" spans="3:6" s="66" customFormat="1" x14ac:dyDescent="0.25">
      <c r="C14171" s="189"/>
      <c r="D14171" s="189"/>
      <c r="E14171" s="189"/>
      <c r="F14171" s="189"/>
    </row>
    <row r="14172" spans="3:6" s="66" customFormat="1" x14ac:dyDescent="0.25">
      <c r="C14172" s="189"/>
      <c r="D14172" s="189"/>
      <c r="E14172" s="189"/>
      <c r="F14172" s="189"/>
    </row>
    <row r="14173" spans="3:6" s="66" customFormat="1" x14ac:dyDescent="0.25">
      <c r="C14173" s="189"/>
      <c r="D14173" s="189"/>
      <c r="E14173" s="189"/>
      <c r="F14173" s="189"/>
    </row>
    <row r="14174" spans="3:6" s="66" customFormat="1" x14ac:dyDescent="0.25">
      <c r="C14174" s="189"/>
      <c r="D14174" s="189"/>
      <c r="E14174" s="189"/>
      <c r="F14174" s="189"/>
    </row>
    <row r="14175" spans="3:6" s="66" customFormat="1" x14ac:dyDescent="0.25">
      <c r="C14175" s="189"/>
      <c r="D14175" s="189"/>
      <c r="E14175" s="189"/>
      <c r="F14175" s="189"/>
    </row>
    <row r="14176" spans="3:6" s="66" customFormat="1" x14ac:dyDescent="0.25">
      <c r="C14176" s="189"/>
      <c r="D14176" s="189"/>
      <c r="E14176" s="189"/>
      <c r="F14176" s="189"/>
    </row>
    <row r="14177" spans="3:6" s="66" customFormat="1" x14ac:dyDescent="0.25">
      <c r="C14177" s="189"/>
      <c r="D14177" s="189"/>
      <c r="E14177" s="189"/>
      <c r="F14177" s="189"/>
    </row>
    <row r="14178" spans="3:6" s="66" customFormat="1" x14ac:dyDescent="0.25">
      <c r="C14178" s="189"/>
      <c r="D14178" s="189"/>
      <c r="E14178" s="189"/>
      <c r="F14178" s="189"/>
    </row>
    <row r="14179" spans="3:6" s="66" customFormat="1" x14ac:dyDescent="0.25">
      <c r="C14179" s="189"/>
      <c r="D14179" s="189"/>
      <c r="E14179" s="189"/>
      <c r="F14179" s="189"/>
    </row>
    <row r="14180" spans="3:6" s="66" customFormat="1" x14ac:dyDescent="0.25">
      <c r="C14180" s="189"/>
      <c r="D14180" s="189"/>
      <c r="E14180" s="189"/>
      <c r="F14180" s="189"/>
    </row>
    <row r="14181" spans="3:6" s="66" customFormat="1" x14ac:dyDescent="0.25">
      <c r="C14181" s="189"/>
      <c r="D14181" s="189"/>
      <c r="E14181" s="189"/>
      <c r="F14181" s="189"/>
    </row>
    <row r="14182" spans="3:6" s="66" customFormat="1" x14ac:dyDescent="0.25">
      <c r="C14182" s="189"/>
      <c r="D14182" s="189"/>
      <c r="E14182" s="189"/>
      <c r="F14182" s="189"/>
    </row>
    <row r="14183" spans="3:6" s="66" customFormat="1" x14ac:dyDescent="0.25">
      <c r="C14183" s="189"/>
      <c r="D14183" s="189"/>
      <c r="E14183" s="189"/>
      <c r="F14183" s="189"/>
    </row>
    <row r="14184" spans="3:6" s="66" customFormat="1" x14ac:dyDescent="0.25">
      <c r="C14184" s="189"/>
      <c r="D14184" s="189"/>
      <c r="E14184" s="189"/>
      <c r="F14184" s="189"/>
    </row>
    <row r="14185" spans="3:6" s="66" customFormat="1" x14ac:dyDescent="0.25">
      <c r="C14185" s="189"/>
      <c r="D14185" s="189"/>
      <c r="E14185" s="189"/>
      <c r="F14185" s="189"/>
    </row>
    <row r="14186" spans="3:6" s="66" customFormat="1" x14ac:dyDescent="0.25">
      <c r="C14186" s="189"/>
      <c r="D14186" s="189"/>
      <c r="E14186" s="189"/>
      <c r="F14186" s="189"/>
    </row>
    <row r="14187" spans="3:6" s="66" customFormat="1" x14ac:dyDescent="0.25">
      <c r="C14187" s="189"/>
      <c r="D14187" s="189"/>
      <c r="E14187" s="189"/>
      <c r="F14187" s="189"/>
    </row>
    <row r="14188" spans="3:6" s="66" customFormat="1" x14ac:dyDescent="0.25">
      <c r="C14188" s="189"/>
      <c r="D14188" s="189"/>
      <c r="E14188" s="189"/>
      <c r="F14188" s="189"/>
    </row>
    <row r="14189" spans="3:6" s="66" customFormat="1" x14ac:dyDescent="0.25">
      <c r="C14189" s="189"/>
      <c r="D14189" s="189"/>
      <c r="E14189" s="189"/>
      <c r="F14189" s="189"/>
    </row>
    <row r="14190" spans="3:6" s="66" customFormat="1" x14ac:dyDescent="0.25">
      <c r="C14190" s="189"/>
      <c r="D14190" s="189"/>
      <c r="E14190" s="189"/>
      <c r="F14190" s="189"/>
    </row>
    <row r="14191" spans="3:6" s="66" customFormat="1" x14ac:dyDescent="0.25">
      <c r="C14191" s="189"/>
      <c r="D14191" s="189"/>
      <c r="E14191" s="189"/>
      <c r="F14191" s="189"/>
    </row>
    <row r="14192" spans="3:6" s="66" customFormat="1" x14ac:dyDescent="0.25">
      <c r="C14192" s="189"/>
      <c r="D14192" s="189"/>
      <c r="E14192" s="189"/>
      <c r="F14192" s="189"/>
    </row>
    <row r="14193" spans="3:6" s="66" customFormat="1" x14ac:dyDescent="0.25">
      <c r="C14193" s="189"/>
      <c r="D14193" s="189"/>
      <c r="E14193" s="189"/>
      <c r="F14193" s="189"/>
    </row>
    <row r="14194" spans="3:6" s="66" customFormat="1" x14ac:dyDescent="0.25">
      <c r="C14194" s="189"/>
      <c r="D14194" s="189"/>
      <c r="E14194" s="189"/>
      <c r="F14194" s="189"/>
    </row>
    <row r="14195" spans="3:6" s="66" customFormat="1" x14ac:dyDescent="0.25">
      <c r="C14195" s="189"/>
      <c r="D14195" s="189"/>
      <c r="E14195" s="189"/>
      <c r="F14195" s="189"/>
    </row>
    <row r="14196" spans="3:6" s="66" customFormat="1" x14ac:dyDescent="0.25">
      <c r="C14196" s="189"/>
      <c r="D14196" s="189"/>
      <c r="E14196" s="189"/>
      <c r="F14196" s="189"/>
    </row>
    <row r="14197" spans="3:6" s="66" customFormat="1" x14ac:dyDescent="0.25">
      <c r="C14197" s="189"/>
      <c r="D14197" s="189"/>
      <c r="E14197" s="189"/>
      <c r="F14197" s="189"/>
    </row>
    <row r="14198" spans="3:6" s="66" customFormat="1" x14ac:dyDescent="0.25">
      <c r="C14198" s="189"/>
      <c r="D14198" s="189"/>
      <c r="E14198" s="189"/>
      <c r="F14198" s="189"/>
    </row>
    <row r="14199" spans="3:6" s="66" customFormat="1" x14ac:dyDescent="0.25">
      <c r="C14199" s="189"/>
      <c r="D14199" s="189"/>
      <c r="E14199" s="189"/>
      <c r="F14199" s="189"/>
    </row>
    <row r="14200" spans="3:6" s="66" customFormat="1" x14ac:dyDescent="0.25">
      <c r="C14200" s="189"/>
      <c r="D14200" s="189"/>
      <c r="E14200" s="189"/>
      <c r="F14200" s="189"/>
    </row>
    <row r="14201" spans="3:6" s="66" customFormat="1" x14ac:dyDescent="0.25">
      <c r="C14201" s="189"/>
      <c r="D14201" s="189"/>
      <c r="E14201" s="189"/>
      <c r="F14201" s="189"/>
    </row>
    <row r="14202" spans="3:6" s="66" customFormat="1" x14ac:dyDescent="0.25">
      <c r="C14202" s="189"/>
      <c r="D14202" s="189"/>
      <c r="E14202" s="189"/>
      <c r="F14202" s="189"/>
    </row>
    <row r="14203" spans="3:6" s="66" customFormat="1" x14ac:dyDescent="0.25">
      <c r="C14203" s="189"/>
      <c r="D14203" s="189"/>
      <c r="E14203" s="189"/>
      <c r="F14203" s="189"/>
    </row>
    <row r="14204" spans="3:6" s="66" customFormat="1" x14ac:dyDescent="0.25">
      <c r="C14204" s="189"/>
      <c r="D14204" s="189"/>
      <c r="E14204" s="189"/>
      <c r="F14204" s="189"/>
    </row>
    <row r="14205" spans="3:6" s="66" customFormat="1" x14ac:dyDescent="0.25">
      <c r="C14205" s="189"/>
      <c r="D14205" s="189"/>
      <c r="E14205" s="189"/>
      <c r="F14205" s="189"/>
    </row>
    <row r="14206" spans="3:6" s="66" customFormat="1" x14ac:dyDescent="0.25">
      <c r="C14206" s="189"/>
      <c r="D14206" s="189"/>
      <c r="E14206" s="189"/>
      <c r="F14206" s="189"/>
    </row>
    <row r="14207" spans="3:6" s="66" customFormat="1" x14ac:dyDescent="0.25">
      <c r="C14207" s="189"/>
      <c r="D14207" s="189"/>
      <c r="E14207" s="189"/>
      <c r="F14207" s="189"/>
    </row>
    <row r="14208" spans="3:6" s="66" customFormat="1" x14ac:dyDescent="0.25">
      <c r="C14208" s="189"/>
      <c r="D14208" s="189"/>
      <c r="E14208" s="189"/>
      <c r="F14208" s="189"/>
    </row>
    <row r="14209" spans="3:6" s="66" customFormat="1" x14ac:dyDescent="0.25">
      <c r="C14209" s="189"/>
      <c r="D14209" s="189"/>
      <c r="E14209" s="189"/>
      <c r="F14209" s="189"/>
    </row>
    <row r="14210" spans="3:6" s="66" customFormat="1" x14ac:dyDescent="0.25">
      <c r="C14210" s="189"/>
      <c r="D14210" s="189"/>
      <c r="E14210" s="189"/>
      <c r="F14210" s="189"/>
    </row>
    <row r="14211" spans="3:6" s="66" customFormat="1" x14ac:dyDescent="0.25">
      <c r="C14211" s="189"/>
      <c r="D14211" s="189"/>
      <c r="E14211" s="189"/>
      <c r="F14211" s="189"/>
    </row>
    <row r="14212" spans="3:6" s="66" customFormat="1" x14ac:dyDescent="0.25">
      <c r="C14212" s="189"/>
      <c r="D14212" s="189"/>
      <c r="E14212" s="189"/>
      <c r="F14212" s="189"/>
    </row>
    <row r="14213" spans="3:6" s="66" customFormat="1" x14ac:dyDescent="0.25">
      <c r="C14213" s="189"/>
      <c r="D14213" s="189"/>
      <c r="E14213" s="189"/>
      <c r="F14213" s="189"/>
    </row>
    <row r="14214" spans="3:6" s="66" customFormat="1" x14ac:dyDescent="0.25">
      <c r="C14214" s="189"/>
      <c r="D14214" s="189"/>
      <c r="E14214" s="189"/>
      <c r="F14214" s="189"/>
    </row>
    <row r="14215" spans="3:6" s="66" customFormat="1" x14ac:dyDescent="0.25">
      <c r="C14215" s="189"/>
      <c r="D14215" s="189"/>
      <c r="E14215" s="189"/>
      <c r="F14215" s="189"/>
    </row>
    <row r="14216" spans="3:6" s="66" customFormat="1" x14ac:dyDescent="0.25">
      <c r="C14216" s="189"/>
      <c r="D14216" s="189"/>
      <c r="E14216" s="189"/>
      <c r="F14216" s="189"/>
    </row>
    <row r="14217" spans="3:6" s="66" customFormat="1" x14ac:dyDescent="0.25">
      <c r="C14217" s="189"/>
      <c r="D14217" s="189"/>
      <c r="E14217" s="189"/>
      <c r="F14217" s="189"/>
    </row>
    <row r="14218" spans="3:6" s="66" customFormat="1" x14ac:dyDescent="0.25">
      <c r="C14218" s="189"/>
      <c r="D14218" s="189"/>
      <c r="E14218" s="189"/>
      <c r="F14218" s="189"/>
    </row>
    <row r="14219" spans="3:6" s="66" customFormat="1" x14ac:dyDescent="0.25">
      <c r="C14219" s="189"/>
      <c r="D14219" s="189"/>
      <c r="E14219" s="189"/>
      <c r="F14219" s="189"/>
    </row>
    <row r="14220" spans="3:6" s="66" customFormat="1" x14ac:dyDescent="0.25">
      <c r="C14220" s="189"/>
      <c r="D14220" s="189"/>
      <c r="E14220" s="189"/>
      <c r="F14220" s="189"/>
    </row>
    <row r="14221" spans="3:6" s="66" customFormat="1" x14ac:dyDescent="0.25">
      <c r="C14221" s="189"/>
      <c r="D14221" s="189"/>
      <c r="E14221" s="189"/>
      <c r="F14221" s="189"/>
    </row>
    <row r="14222" spans="3:6" s="66" customFormat="1" x14ac:dyDescent="0.25">
      <c r="C14222" s="189"/>
      <c r="D14222" s="189"/>
      <c r="E14222" s="189"/>
      <c r="F14222" s="189"/>
    </row>
    <row r="14223" spans="3:6" s="66" customFormat="1" x14ac:dyDescent="0.25">
      <c r="C14223" s="189"/>
      <c r="D14223" s="189"/>
      <c r="E14223" s="189"/>
      <c r="F14223" s="189"/>
    </row>
    <row r="14224" spans="3:6" s="66" customFormat="1" x14ac:dyDescent="0.25">
      <c r="C14224" s="189"/>
      <c r="D14224" s="189"/>
      <c r="E14224" s="189"/>
      <c r="F14224" s="189"/>
    </row>
    <row r="14225" spans="3:6" s="66" customFormat="1" x14ac:dyDescent="0.25">
      <c r="C14225" s="189"/>
      <c r="D14225" s="189"/>
      <c r="E14225" s="189"/>
      <c r="F14225" s="189"/>
    </row>
    <row r="14226" spans="3:6" s="66" customFormat="1" x14ac:dyDescent="0.25">
      <c r="C14226" s="189"/>
      <c r="D14226" s="189"/>
      <c r="E14226" s="189"/>
      <c r="F14226" s="189"/>
    </row>
    <row r="14227" spans="3:6" s="66" customFormat="1" x14ac:dyDescent="0.25">
      <c r="C14227" s="189"/>
      <c r="D14227" s="189"/>
      <c r="E14227" s="189"/>
      <c r="F14227" s="189"/>
    </row>
    <row r="14228" spans="3:6" s="66" customFormat="1" x14ac:dyDescent="0.25">
      <c r="C14228" s="189"/>
      <c r="D14228" s="189"/>
      <c r="E14228" s="189"/>
      <c r="F14228" s="189"/>
    </row>
    <row r="14229" spans="3:6" s="66" customFormat="1" x14ac:dyDescent="0.25">
      <c r="C14229" s="189"/>
      <c r="D14229" s="189"/>
      <c r="E14229" s="189"/>
      <c r="F14229" s="189"/>
    </row>
    <row r="14230" spans="3:6" s="66" customFormat="1" x14ac:dyDescent="0.25">
      <c r="C14230" s="189"/>
      <c r="D14230" s="189"/>
      <c r="E14230" s="189"/>
      <c r="F14230" s="189"/>
    </row>
    <row r="14231" spans="3:6" s="66" customFormat="1" x14ac:dyDescent="0.25">
      <c r="C14231" s="189"/>
      <c r="D14231" s="189"/>
      <c r="E14231" s="189"/>
      <c r="F14231" s="189"/>
    </row>
    <row r="14232" spans="3:6" s="66" customFormat="1" x14ac:dyDescent="0.25">
      <c r="C14232" s="189"/>
      <c r="D14232" s="189"/>
      <c r="E14232" s="189"/>
      <c r="F14232" s="189"/>
    </row>
    <row r="14233" spans="3:6" s="66" customFormat="1" x14ac:dyDescent="0.25">
      <c r="C14233" s="189"/>
      <c r="D14233" s="189"/>
      <c r="E14233" s="189"/>
      <c r="F14233" s="189"/>
    </row>
    <row r="14234" spans="3:6" s="66" customFormat="1" x14ac:dyDescent="0.25">
      <c r="C14234" s="189"/>
      <c r="D14234" s="189"/>
      <c r="E14234" s="189"/>
      <c r="F14234" s="189"/>
    </row>
    <row r="14235" spans="3:6" s="66" customFormat="1" x14ac:dyDescent="0.25">
      <c r="C14235" s="189"/>
      <c r="D14235" s="189"/>
      <c r="E14235" s="189"/>
      <c r="F14235" s="189"/>
    </row>
    <row r="14236" spans="3:6" s="66" customFormat="1" x14ac:dyDescent="0.25">
      <c r="C14236" s="189"/>
      <c r="D14236" s="189"/>
      <c r="E14236" s="189"/>
      <c r="F14236" s="189"/>
    </row>
    <row r="14237" spans="3:6" s="66" customFormat="1" x14ac:dyDescent="0.25">
      <c r="C14237" s="189"/>
      <c r="D14237" s="189"/>
      <c r="E14237" s="189"/>
      <c r="F14237" s="189"/>
    </row>
    <row r="14238" spans="3:6" s="66" customFormat="1" x14ac:dyDescent="0.25">
      <c r="C14238" s="189"/>
      <c r="D14238" s="189"/>
      <c r="E14238" s="189"/>
      <c r="F14238" s="189"/>
    </row>
    <row r="14239" spans="3:6" s="66" customFormat="1" x14ac:dyDescent="0.25">
      <c r="C14239" s="189"/>
      <c r="D14239" s="189"/>
      <c r="E14239" s="189"/>
      <c r="F14239" s="189"/>
    </row>
    <row r="14240" spans="3:6" s="66" customFormat="1" x14ac:dyDescent="0.25">
      <c r="C14240" s="189"/>
      <c r="D14240" s="189"/>
      <c r="E14240" s="189"/>
      <c r="F14240" s="189"/>
    </row>
    <row r="14241" spans="3:6" s="66" customFormat="1" x14ac:dyDescent="0.25">
      <c r="C14241" s="189"/>
      <c r="D14241" s="189"/>
      <c r="E14241" s="189"/>
      <c r="F14241" s="189"/>
    </row>
    <row r="14242" spans="3:6" s="66" customFormat="1" x14ac:dyDescent="0.25">
      <c r="C14242" s="189"/>
      <c r="D14242" s="189"/>
      <c r="E14242" s="189"/>
      <c r="F14242" s="189"/>
    </row>
    <row r="14243" spans="3:6" s="66" customFormat="1" x14ac:dyDescent="0.25">
      <c r="C14243" s="189"/>
      <c r="D14243" s="189"/>
      <c r="E14243" s="189"/>
      <c r="F14243" s="189"/>
    </row>
    <row r="14244" spans="3:6" s="66" customFormat="1" x14ac:dyDescent="0.25">
      <c r="C14244" s="189"/>
      <c r="D14244" s="189"/>
      <c r="E14244" s="189"/>
      <c r="F14244" s="189"/>
    </row>
    <row r="14245" spans="3:6" s="66" customFormat="1" x14ac:dyDescent="0.25">
      <c r="C14245" s="189"/>
      <c r="D14245" s="189"/>
      <c r="E14245" s="189"/>
      <c r="F14245" s="189"/>
    </row>
    <row r="14246" spans="3:6" s="66" customFormat="1" x14ac:dyDescent="0.25">
      <c r="C14246" s="189"/>
      <c r="D14246" s="189"/>
      <c r="E14246" s="189"/>
      <c r="F14246" s="189"/>
    </row>
    <row r="14247" spans="3:6" s="66" customFormat="1" x14ac:dyDescent="0.25">
      <c r="C14247" s="189"/>
      <c r="D14247" s="189"/>
      <c r="E14247" s="189"/>
      <c r="F14247" s="189"/>
    </row>
    <row r="14248" spans="3:6" s="66" customFormat="1" x14ac:dyDescent="0.25">
      <c r="C14248" s="189"/>
      <c r="D14248" s="189"/>
      <c r="E14248" s="189"/>
      <c r="F14248" s="189"/>
    </row>
    <row r="14249" spans="3:6" s="66" customFormat="1" x14ac:dyDescent="0.25">
      <c r="C14249" s="189"/>
      <c r="D14249" s="189"/>
      <c r="E14249" s="189"/>
      <c r="F14249" s="189"/>
    </row>
    <row r="14250" spans="3:6" s="66" customFormat="1" x14ac:dyDescent="0.25">
      <c r="C14250" s="189"/>
      <c r="D14250" s="189"/>
      <c r="E14250" s="189"/>
      <c r="F14250" s="189"/>
    </row>
    <row r="14251" spans="3:6" s="66" customFormat="1" x14ac:dyDescent="0.25">
      <c r="C14251" s="189"/>
      <c r="D14251" s="189"/>
      <c r="E14251" s="189"/>
      <c r="F14251" s="189"/>
    </row>
    <row r="14252" spans="3:6" s="66" customFormat="1" x14ac:dyDescent="0.25">
      <c r="C14252" s="189"/>
      <c r="D14252" s="189"/>
      <c r="E14252" s="189"/>
      <c r="F14252" s="189"/>
    </row>
    <row r="14253" spans="3:6" s="66" customFormat="1" x14ac:dyDescent="0.25">
      <c r="C14253" s="189"/>
      <c r="D14253" s="189"/>
      <c r="E14253" s="189"/>
      <c r="F14253" s="189"/>
    </row>
    <row r="14254" spans="3:6" s="66" customFormat="1" x14ac:dyDescent="0.25">
      <c r="C14254" s="189"/>
      <c r="D14254" s="189"/>
      <c r="E14254" s="189"/>
      <c r="F14254" s="189"/>
    </row>
    <row r="14255" spans="3:6" s="66" customFormat="1" x14ac:dyDescent="0.25">
      <c r="C14255" s="189"/>
      <c r="D14255" s="189"/>
      <c r="E14255" s="189"/>
      <c r="F14255" s="189"/>
    </row>
    <row r="14256" spans="3:6" s="66" customFormat="1" x14ac:dyDescent="0.25">
      <c r="C14256" s="189"/>
      <c r="D14256" s="189"/>
      <c r="E14256" s="189"/>
      <c r="F14256" s="189"/>
    </row>
    <row r="14257" spans="3:6" s="66" customFormat="1" x14ac:dyDescent="0.25">
      <c r="C14257" s="189"/>
      <c r="D14257" s="189"/>
      <c r="E14257" s="189"/>
      <c r="F14257" s="189"/>
    </row>
    <row r="14258" spans="3:6" s="66" customFormat="1" x14ac:dyDescent="0.25">
      <c r="C14258" s="189"/>
      <c r="D14258" s="189"/>
      <c r="E14258" s="189"/>
      <c r="F14258" s="189"/>
    </row>
    <row r="14259" spans="3:6" s="66" customFormat="1" x14ac:dyDescent="0.25">
      <c r="C14259" s="189"/>
      <c r="D14259" s="189"/>
      <c r="E14259" s="189"/>
      <c r="F14259" s="189"/>
    </row>
    <row r="14260" spans="3:6" s="66" customFormat="1" x14ac:dyDescent="0.25">
      <c r="C14260" s="189"/>
      <c r="D14260" s="189"/>
      <c r="E14260" s="189"/>
      <c r="F14260" s="189"/>
    </row>
    <row r="14261" spans="3:6" s="66" customFormat="1" x14ac:dyDescent="0.25">
      <c r="C14261" s="189"/>
      <c r="D14261" s="189"/>
      <c r="E14261" s="189"/>
      <c r="F14261" s="189"/>
    </row>
    <row r="14262" spans="3:6" s="66" customFormat="1" x14ac:dyDescent="0.25">
      <c r="C14262" s="189"/>
      <c r="D14262" s="189"/>
      <c r="E14262" s="189"/>
      <c r="F14262" s="189"/>
    </row>
    <row r="14263" spans="3:6" s="66" customFormat="1" x14ac:dyDescent="0.25">
      <c r="C14263" s="189"/>
      <c r="D14263" s="189"/>
      <c r="E14263" s="189"/>
      <c r="F14263" s="189"/>
    </row>
    <row r="14264" spans="3:6" s="66" customFormat="1" x14ac:dyDescent="0.25">
      <c r="C14264" s="189"/>
      <c r="D14264" s="189"/>
      <c r="E14264" s="189"/>
      <c r="F14264" s="189"/>
    </row>
    <row r="14265" spans="3:6" s="66" customFormat="1" x14ac:dyDescent="0.25">
      <c r="C14265" s="189"/>
      <c r="D14265" s="189"/>
      <c r="E14265" s="189"/>
      <c r="F14265" s="189"/>
    </row>
    <row r="14266" spans="3:6" s="66" customFormat="1" x14ac:dyDescent="0.25">
      <c r="C14266" s="189"/>
      <c r="D14266" s="189"/>
      <c r="E14266" s="189"/>
      <c r="F14266" s="189"/>
    </row>
    <row r="14267" spans="3:6" s="66" customFormat="1" x14ac:dyDescent="0.25">
      <c r="C14267" s="189"/>
      <c r="D14267" s="189"/>
      <c r="E14267" s="189"/>
      <c r="F14267" s="189"/>
    </row>
    <row r="14268" spans="3:6" s="66" customFormat="1" x14ac:dyDescent="0.25">
      <c r="C14268" s="189"/>
      <c r="D14268" s="189"/>
      <c r="E14268" s="189"/>
      <c r="F14268" s="189"/>
    </row>
    <row r="14269" spans="3:6" s="66" customFormat="1" x14ac:dyDescent="0.25">
      <c r="C14269" s="189"/>
      <c r="D14269" s="189"/>
      <c r="E14269" s="189"/>
      <c r="F14269" s="189"/>
    </row>
    <row r="14270" spans="3:6" s="66" customFormat="1" x14ac:dyDescent="0.25">
      <c r="C14270" s="189"/>
      <c r="D14270" s="189"/>
      <c r="E14270" s="189"/>
      <c r="F14270" s="189"/>
    </row>
    <row r="14271" spans="3:6" s="66" customFormat="1" x14ac:dyDescent="0.25">
      <c r="C14271" s="189"/>
      <c r="D14271" s="189"/>
      <c r="E14271" s="189"/>
      <c r="F14271" s="189"/>
    </row>
    <row r="14272" spans="3:6" s="66" customFormat="1" x14ac:dyDescent="0.25">
      <c r="C14272" s="189"/>
      <c r="D14272" s="189"/>
      <c r="E14272" s="189"/>
      <c r="F14272" s="189"/>
    </row>
    <row r="14273" spans="3:6" s="66" customFormat="1" x14ac:dyDescent="0.25">
      <c r="C14273" s="189"/>
      <c r="D14273" s="189"/>
      <c r="E14273" s="189"/>
      <c r="F14273" s="189"/>
    </row>
    <row r="14274" spans="3:6" s="66" customFormat="1" x14ac:dyDescent="0.25">
      <c r="C14274" s="189"/>
      <c r="D14274" s="189"/>
      <c r="E14274" s="189"/>
      <c r="F14274" s="189"/>
    </row>
    <row r="14275" spans="3:6" s="66" customFormat="1" x14ac:dyDescent="0.25">
      <c r="C14275" s="189"/>
      <c r="D14275" s="189"/>
      <c r="E14275" s="189"/>
      <c r="F14275" s="189"/>
    </row>
    <row r="14276" spans="3:6" s="66" customFormat="1" x14ac:dyDescent="0.25">
      <c r="C14276" s="189"/>
      <c r="D14276" s="189"/>
      <c r="E14276" s="189"/>
      <c r="F14276" s="189"/>
    </row>
    <row r="14277" spans="3:6" s="66" customFormat="1" x14ac:dyDescent="0.25">
      <c r="C14277" s="189"/>
      <c r="D14277" s="189"/>
      <c r="E14277" s="189"/>
      <c r="F14277" s="189"/>
    </row>
    <row r="14278" spans="3:6" s="66" customFormat="1" x14ac:dyDescent="0.25">
      <c r="C14278" s="189"/>
      <c r="D14278" s="189"/>
      <c r="E14278" s="189"/>
      <c r="F14278" s="189"/>
    </row>
    <row r="14279" spans="3:6" s="66" customFormat="1" x14ac:dyDescent="0.25">
      <c r="C14279" s="189"/>
      <c r="D14279" s="189"/>
      <c r="E14279" s="189"/>
      <c r="F14279" s="189"/>
    </row>
    <row r="14280" spans="3:6" s="66" customFormat="1" x14ac:dyDescent="0.25">
      <c r="C14280" s="189"/>
      <c r="D14280" s="189"/>
      <c r="E14280" s="189"/>
      <c r="F14280" s="189"/>
    </row>
    <row r="14281" spans="3:6" s="66" customFormat="1" x14ac:dyDescent="0.25">
      <c r="C14281" s="189"/>
      <c r="D14281" s="189"/>
      <c r="E14281" s="189"/>
      <c r="F14281" s="189"/>
    </row>
    <row r="14282" spans="3:6" s="66" customFormat="1" x14ac:dyDescent="0.25">
      <c r="C14282" s="189"/>
      <c r="D14282" s="189"/>
      <c r="E14282" s="189"/>
      <c r="F14282" s="189"/>
    </row>
    <row r="14283" spans="3:6" s="66" customFormat="1" x14ac:dyDescent="0.25">
      <c r="C14283" s="189"/>
      <c r="D14283" s="189"/>
      <c r="E14283" s="189"/>
      <c r="F14283" s="189"/>
    </row>
    <row r="14284" spans="3:6" s="66" customFormat="1" x14ac:dyDescent="0.25">
      <c r="C14284" s="189"/>
      <c r="D14284" s="189"/>
      <c r="E14284" s="189"/>
      <c r="F14284" s="189"/>
    </row>
    <row r="14285" spans="3:6" s="66" customFormat="1" x14ac:dyDescent="0.25">
      <c r="C14285" s="189"/>
      <c r="D14285" s="189"/>
      <c r="E14285" s="189"/>
      <c r="F14285" s="189"/>
    </row>
    <row r="14286" spans="3:6" s="66" customFormat="1" x14ac:dyDescent="0.25">
      <c r="C14286" s="189"/>
      <c r="D14286" s="189"/>
      <c r="E14286" s="189"/>
      <c r="F14286" s="189"/>
    </row>
    <row r="14287" spans="3:6" s="66" customFormat="1" x14ac:dyDescent="0.25">
      <c r="C14287" s="189"/>
      <c r="D14287" s="189"/>
      <c r="E14287" s="189"/>
      <c r="F14287" s="189"/>
    </row>
    <row r="14288" spans="3:6" s="66" customFormat="1" x14ac:dyDescent="0.25">
      <c r="C14288" s="189"/>
      <c r="D14288" s="189"/>
      <c r="E14288" s="189"/>
      <c r="F14288" s="189"/>
    </row>
    <row r="14289" spans="3:6" s="66" customFormat="1" x14ac:dyDescent="0.25">
      <c r="C14289" s="189"/>
      <c r="D14289" s="189"/>
      <c r="E14289" s="189"/>
      <c r="F14289" s="189"/>
    </row>
    <row r="14290" spans="3:6" s="66" customFormat="1" x14ac:dyDescent="0.25">
      <c r="C14290" s="189"/>
      <c r="D14290" s="189"/>
      <c r="E14290" s="189"/>
      <c r="F14290" s="189"/>
    </row>
    <row r="14291" spans="3:6" s="66" customFormat="1" x14ac:dyDescent="0.25">
      <c r="C14291" s="189"/>
      <c r="D14291" s="189"/>
      <c r="E14291" s="189"/>
      <c r="F14291" s="189"/>
    </row>
    <row r="14292" spans="3:6" s="66" customFormat="1" x14ac:dyDescent="0.25">
      <c r="C14292" s="189"/>
      <c r="D14292" s="189"/>
      <c r="E14292" s="189"/>
      <c r="F14292" s="189"/>
    </row>
    <row r="14293" spans="3:6" s="66" customFormat="1" x14ac:dyDescent="0.25">
      <c r="C14293" s="189"/>
      <c r="D14293" s="189"/>
      <c r="E14293" s="189"/>
      <c r="F14293" s="189"/>
    </row>
    <row r="14294" spans="3:6" s="66" customFormat="1" x14ac:dyDescent="0.25">
      <c r="C14294" s="189"/>
      <c r="D14294" s="189"/>
      <c r="E14294" s="189"/>
      <c r="F14294" s="189"/>
    </row>
    <row r="14295" spans="3:6" s="66" customFormat="1" x14ac:dyDescent="0.25">
      <c r="C14295" s="189"/>
      <c r="D14295" s="189"/>
      <c r="E14295" s="189"/>
      <c r="F14295" s="189"/>
    </row>
    <row r="14296" spans="3:6" s="66" customFormat="1" x14ac:dyDescent="0.25">
      <c r="C14296" s="189"/>
      <c r="D14296" s="189"/>
      <c r="E14296" s="189"/>
      <c r="F14296" s="189"/>
    </row>
    <row r="14297" spans="3:6" s="66" customFormat="1" x14ac:dyDescent="0.25">
      <c r="C14297" s="189"/>
      <c r="D14297" s="189"/>
      <c r="E14297" s="189"/>
      <c r="F14297" s="189"/>
    </row>
    <row r="14298" spans="3:6" s="66" customFormat="1" x14ac:dyDescent="0.25">
      <c r="C14298" s="189"/>
      <c r="D14298" s="189"/>
      <c r="E14298" s="189"/>
      <c r="F14298" s="189"/>
    </row>
    <row r="14299" spans="3:6" s="66" customFormat="1" x14ac:dyDescent="0.25">
      <c r="C14299" s="189"/>
      <c r="D14299" s="189"/>
      <c r="E14299" s="189"/>
      <c r="F14299" s="189"/>
    </row>
    <row r="14300" spans="3:6" s="66" customFormat="1" x14ac:dyDescent="0.25">
      <c r="C14300" s="189"/>
      <c r="D14300" s="189"/>
      <c r="E14300" s="189"/>
      <c r="F14300" s="189"/>
    </row>
    <row r="14301" spans="3:6" s="66" customFormat="1" x14ac:dyDescent="0.25">
      <c r="C14301" s="189"/>
      <c r="D14301" s="189"/>
      <c r="E14301" s="189"/>
      <c r="F14301" s="189"/>
    </row>
    <row r="14302" spans="3:6" s="66" customFormat="1" x14ac:dyDescent="0.25">
      <c r="C14302" s="189"/>
      <c r="D14302" s="189"/>
      <c r="E14302" s="189"/>
      <c r="F14302" s="189"/>
    </row>
    <row r="14303" spans="3:6" s="66" customFormat="1" x14ac:dyDescent="0.25">
      <c r="C14303" s="189"/>
      <c r="D14303" s="189"/>
      <c r="E14303" s="189"/>
      <c r="F14303" s="189"/>
    </row>
    <row r="14304" spans="3:6" s="66" customFormat="1" x14ac:dyDescent="0.25">
      <c r="C14304" s="189"/>
      <c r="D14304" s="189"/>
      <c r="E14304" s="189"/>
      <c r="F14304" s="189"/>
    </row>
    <row r="14305" spans="3:6" s="66" customFormat="1" x14ac:dyDescent="0.25">
      <c r="C14305" s="189"/>
      <c r="D14305" s="189"/>
      <c r="E14305" s="189"/>
      <c r="F14305" s="189"/>
    </row>
    <row r="14306" spans="3:6" s="66" customFormat="1" x14ac:dyDescent="0.25">
      <c r="C14306" s="189"/>
      <c r="D14306" s="189"/>
      <c r="E14306" s="189"/>
      <c r="F14306" s="189"/>
    </row>
    <row r="14307" spans="3:6" s="66" customFormat="1" x14ac:dyDescent="0.25">
      <c r="C14307" s="189"/>
      <c r="D14307" s="189"/>
      <c r="E14307" s="189"/>
      <c r="F14307" s="189"/>
    </row>
    <row r="14308" spans="3:6" s="66" customFormat="1" x14ac:dyDescent="0.25">
      <c r="C14308" s="189"/>
      <c r="D14308" s="189"/>
      <c r="E14308" s="189"/>
      <c r="F14308" s="189"/>
    </row>
    <row r="14309" spans="3:6" s="66" customFormat="1" x14ac:dyDescent="0.25">
      <c r="C14309" s="189"/>
      <c r="D14309" s="189"/>
      <c r="E14309" s="189"/>
      <c r="F14309" s="189"/>
    </row>
    <row r="14310" spans="3:6" s="66" customFormat="1" x14ac:dyDescent="0.25">
      <c r="C14310" s="189"/>
      <c r="D14310" s="189"/>
      <c r="E14310" s="189"/>
      <c r="F14310" s="189"/>
    </row>
    <row r="14311" spans="3:6" s="66" customFormat="1" x14ac:dyDescent="0.25">
      <c r="C14311" s="189"/>
      <c r="D14311" s="189"/>
      <c r="E14311" s="189"/>
      <c r="F14311" s="189"/>
    </row>
    <row r="14312" spans="3:6" s="66" customFormat="1" x14ac:dyDescent="0.25">
      <c r="C14312" s="189"/>
      <c r="D14312" s="189"/>
      <c r="E14312" s="189"/>
      <c r="F14312" s="189"/>
    </row>
    <row r="14313" spans="3:6" s="66" customFormat="1" x14ac:dyDescent="0.25">
      <c r="C14313" s="189"/>
      <c r="D14313" s="189"/>
      <c r="E14313" s="189"/>
      <c r="F14313" s="189"/>
    </row>
    <row r="14314" spans="3:6" s="66" customFormat="1" x14ac:dyDescent="0.25">
      <c r="C14314" s="189"/>
      <c r="D14314" s="189"/>
      <c r="E14314" s="189"/>
      <c r="F14314" s="189"/>
    </row>
    <row r="14315" spans="3:6" s="66" customFormat="1" x14ac:dyDescent="0.25">
      <c r="C14315" s="189"/>
      <c r="D14315" s="189"/>
      <c r="E14315" s="189"/>
      <c r="F14315" s="189"/>
    </row>
    <row r="14316" spans="3:6" s="66" customFormat="1" x14ac:dyDescent="0.25">
      <c r="C14316" s="189"/>
      <c r="D14316" s="189"/>
      <c r="E14316" s="189"/>
      <c r="F14316" s="189"/>
    </row>
    <row r="14317" spans="3:6" s="66" customFormat="1" x14ac:dyDescent="0.25">
      <c r="C14317" s="189"/>
      <c r="D14317" s="189"/>
      <c r="E14317" s="189"/>
      <c r="F14317" s="189"/>
    </row>
    <row r="14318" spans="3:6" s="66" customFormat="1" x14ac:dyDescent="0.25">
      <c r="C14318" s="189"/>
      <c r="D14318" s="189"/>
      <c r="E14318" s="189"/>
      <c r="F14318" s="189"/>
    </row>
    <row r="14319" spans="3:6" s="66" customFormat="1" x14ac:dyDescent="0.25">
      <c r="C14319" s="189"/>
      <c r="D14319" s="189"/>
      <c r="E14319" s="189"/>
      <c r="F14319" s="189"/>
    </row>
    <row r="14320" spans="3:6" s="66" customFormat="1" x14ac:dyDescent="0.25">
      <c r="C14320" s="189"/>
      <c r="D14320" s="189"/>
      <c r="E14320" s="189"/>
      <c r="F14320" s="189"/>
    </row>
    <row r="14321" spans="3:6" s="66" customFormat="1" x14ac:dyDescent="0.25">
      <c r="C14321" s="189"/>
      <c r="D14321" s="189"/>
      <c r="E14321" s="189"/>
      <c r="F14321" s="189"/>
    </row>
    <row r="14322" spans="3:6" s="66" customFormat="1" x14ac:dyDescent="0.25">
      <c r="C14322" s="189"/>
      <c r="D14322" s="189"/>
      <c r="E14322" s="189"/>
      <c r="F14322" s="189"/>
    </row>
    <row r="14323" spans="3:6" s="66" customFormat="1" x14ac:dyDescent="0.25">
      <c r="C14323" s="189"/>
      <c r="D14323" s="189"/>
      <c r="E14323" s="189"/>
      <c r="F14323" s="189"/>
    </row>
    <row r="14324" spans="3:6" s="66" customFormat="1" x14ac:dyDescent="0.25">
      <c r="C14324" s="189"/>
      <c r="D14324" s="189"/>
      <c r="E14324" s="189"/>
      <c r="F14324" s="189"/>
    </row>
    <row r="14325" spans="3:6" s="66" customFormat="1" x14ac:dyDescent="0.25">
      <c r="C14325" s="189"/>
      <c r="D14325" s="189"/>
      <c r="E14325" s="189"/>
      <c r="F14325" s="189"/>
    </row>
    <row r="14326" spans="3:6" s="66" customFormat="1" x14ac:dyDescent="0.25">
      <c r="C14326" s="189"/>
      <c r="D14326" s="189"/>
      <c r="E14326" s="189"/>
      <c r="F14326" s="189"/>
    </row>
    <row r="14327" spans="3:6" s="66" customFormat="1" x14ac:dyDescent="0.25">
      <c r="C14327" s="189"/>
      <c r="D14327" s="189"/>
      <c r="E14327" s="189"/>
      <c r="F14327" s="189"/>
    </row>
    <row r="14328" spans="3:6" s="66" customFormat="1" x14ac:dyDescent="0.25">
      <c r="C14328" s="189"/>
      <c r="D14328" s="189"/>
      <c r="E14328" s="189"/>
      <c r="F14328" s="189"/>
    </row>
    <row r="14329" spans="3:6" s="66" customFormat="1" x14ac:dyDescent="0.25">
      <c r="C14329" s="189"/>
      <c r="D14329" s="189"/>
      <c r="E14329" s="189"/>
      <c r="F14329" s="189"/>
    </row>
    <row r="14330" spans="3:6" s="66" customFormat="1" x14ac:dyDescent="0.25">
      <c r="C14330" s="189"/>
      <c r="D14330" s="189"/>
      <c r="E14330" s="189"/>
      <c r="F14330" s="189"/>
    </row>
    <row r="14331" spans="3:6" s="66" customFormat="1" x14ac:dyDescent="0.25">
      <c r="C14331" s="189"/>
      <c r="D14331" s="189"/>
      <c r="E14331" s="189"/>
      <c r="F14331" s="189"/>
    </row>
    <row r="14332" spans="3:6" s="66" customFormat="1" x14ac:dyDescent="0.25">
      <c r="C14332" s="189"/>
      <c r="D14332" s="189"/>
      <c r="E14332" s="189"/>
      <c r="F14332" s="189"/>
    </row>
    <row r="14333" spans="3:6" s="66" customFormat="1" x14ac:dyDescent="0.25">
      <c r="C14333" s="189"/>
      <c r="D14333" s="189"/>
      <c r="E14333" s="189"/>
      <c r="F14333" s="189"/>
    </row>
    <row r="14334" spans="3:6" s="66" customFormat="1" x14ac:dyDescent="0.25">
      <c r="C14334" s="189"/>
      <c r="D14334" s="189"/>
      <c r="E14334" s="189"/>
      <c r="F14334" s="189"/>
    </row>
    <row r="14335" spans="3:6" s="66" customFormat="1" x14ac:dyDescent="0.25">
      <c r="C14335" s="189"/>
      <c r="D14335" s="189"/>
      <c r="E14335" s="189"/>
      <c r="F14335" s="189"/>
    </row>
    <row r="14336" spans="3:6" s="66" customFormat="1" x14ac:dyDescent="0.25">
      <c r="C14336" s="189"/>
      <c r="D14336" s="189"/>
      <c r="E14336" s="189"/>
      <c r="F14336" s="189"/>
    </row>
    <row r="14337" spans="3:6" s="66" customFormat="1" x14ac:dyDescent="0.25">
      <c r="C14337" s="189"/>
      <c r="D14337" s="189"/>
      <c r="E14337" s="189"/>
      <c r="F14337" s="189"/>
    </row>
    <row r="14338" spans="3:6" s="66" customFormat="1" x14ac:dyDescent="0.25">
      <c r="C14338" s="189"/>
      <c r="D14338" s="189"/>
      <c r="E14338" s="189"/>
      <c r="F14338" s="189"/>
    </row>
    <row r="14339" spans="3:6" s="66" customFormat="1" x14ac:dyDescent="0.25">
      <c r="C14339" s="189"/>
      <c r="D14339" s="189"/>
      <c r="E14339" s="189"/>
      <c r="F14339" s="189"/>
    </row>
    <row r="14340" spans="3:6" s="66" customFormat="1" x14ac:dyDescent="0.25">
      <c r="C14340" s="189"/>
      <c r="D14340" s="189"/>
      <c r="E14340" s="189"/>
      <c r="F14340" s="189"/>
    </row>
    <row r="14341" spans="3:6" s="66" customFormat="1" x14ac:dyDescent="0.25">
      <c r="C14341" s="189"/>
      <c r="D14341" s="189"/>
      <c r="E14341" s="189"/>
      <c r="F14341" s="189"/>
    </row>
    <row r="14342" spans="3:6" s="66" customFormat="1" x14ac:dyDescent="0.25">
      <c r="C14342" s="189"/>
      <c r="D14342" s="189"/>
      <c r="E14342" s="189"/>
      <c r="F14342" s="189"/>
    </row>
    <row r="14343" spans="3:6" s="66" customFormat="1" x14ac:dyDescent="0.25">
      <c r="C14343" s="189"/>
      <c r="D14343" s="189"/>
      <c r="E14343" s="189"/>
      <c r="F14343" s="189"/>
    </row>
    <row r="14344" spans="3:6" s="66" customFormat="1" x14ac:dyDescent="0.25">
      <c r="C14344" s="189"/>
      <c r="D14344" s="189"/>
      <c r="E14344" s="189"/>
      <c r="F14344" s="189"/>
    </row>
    <row r="14345" spans="3:6" s="66" customFormat="1" x14ac:dyDescent="0.25">
      <c r="C14345" s="189"/>
      <c r="D14345" s="189"/>
      <c r="E14345" s="189"/>
      <c r="F14345" s="189"/>
    </row>
    <row r="14346" spans="3:6" s="66" customFormat="1" x14ac:dyDescent="0.25">
      <c r="C14346" s="189"/>
      <c r="D14346" s="189"/>
      <c r="E14346" s="189"/>
      <c r="F14346" s="189"/>
    </row>
    <row r="14347" spans="3:6" s="66" customFormat="1" x14ac:dyDescent="0.25">
      <c r="C14347" s="189"/>
      <c r="D14347" s="189"/>
      <c r="E14347" s="189"/>
      <c r="F14347" s="189"/>
    </row>
    <row r="14348" spans="3:6" s="66" customFormat="1" x14ac:dyDescent="0.25">
      <c r="C14348" s="189"/>
      <c r="D14348" s="189"/>
      <c r="E14348" s="189"/>
      <c r="F14348" s="189"/>
    </row>
    <row r="14349" spans="3:6" s="66" customFormat="1" x14ac:dyDescent="0.25">
      <c r="C14349" s="189"/>
      <c r="D14349" s="189"/>
      <c r="E14349" s="189"/>
      <c r="F14349" s="189"/>
    </row>
    <row r="14350" spans="3:6" s="66" customFormat="1" x14ac:dyDescent="0.25">
      <c r="C14350" s="189"/>
      <c r="D14350" s="189"/>
      <c r="E14350" s="189"/>
      <c r="F14350" s="189"/>
    </row>
    <row r="14351" spans="3:6" s="66" customFormat="1" x14ac:dyDescent="0.25">
      <c r="C14351" s="189"/>
      <c r="D14351" s="189"/>
      <c r="E14351" s="189"/>
      <c r="F14351" s="189"/>
    </row>
    <row r="14352" spans="3:6" s="66" customFormat="1" x14ac:dyDescent="0.25">
      <c r="C14352" s="189"/>
      <c r="D14352" s="189"/>
      <c r="E14352" s="189"/>
      <c r="F14352" s="189"/>
    </row>
    <row r="14353" spans="3:6" s="66" customFormat="1" x14ac:dyDescent="0.25">
      <c r="C14353" s="189"/>
      <c r="D14353" s="189"/>
      <c r="E14353" s="189"/>
      <c r="F14353" s="189"/>
    </row>
    <row r="14354" spans="3:6" s="66" customFormat="1" x14ac:dyDescent="0.25">
      <c r="C14354" s="189"/>
      <c r="D14354" s="189"/>
      <c r="E14354" s="189"/>
      <c r="F14354" s="189"/>
    </row>
    <row r="14355" spans="3:6" s="66" customFormat="1" x14ac:dyDescent="0.25">
      <c r="C14355" s="189"/>
      <c r="D14355" s="189"/>
      <c r="E14355" s="189"/>
      <c r="F14355" s="189"/>
    </row>
    <row r="14356" spans="3:6" s="66" customFormat="1" x14ac:dyDescent="0.25">
      <c r="C14356" s="189"/>
      <c r="D14356" s="189"/>
      <c r="E14356" s="189"/>
      <c r="F14356" s="189"/>
    </row>
    <row r="14357" spans="3:6" s="66" customFormat="1" x14ac:dyDescent="0.25">
      <c r="C14357" s="189"/>
      <c r="D14357" s="189"/>
      <c r="E14357" s="189"/>
      <c r="F14357" s="189"/>
    </row>
    <row r="14358" spans="3:6" s="66" customFormat="1" x14ac:dyDescent="0.25">
      <c r="C14358" s="189"/>
      <c r="D14358" s="189"/>
      <c r="E14358" s="189"/>
      <c r="F14358" s="189"/>
    </row>
    <row r="14359" spans="3:6" s="66" customFormat="1" x14ac:dyDescent="0.25">
      <c r="C14359" s="189"/>
      <c r="D14359" s="189"/>
      <c r="E14359" s="189"/>
      <c r="F14359" s="189"/>
    </row>
    <row r="14360" spans="3:6" s="66" customFormat="1" x14ac:dyDescent="0.25">
      <c r="C14360" s="189"/>
      <c r="D14360" s="189"/>
      <c r="E14360" s="189"/>
      <c r="F14360" s="189"/>
    </row>
    <row r="14361" spans="3:6" s="66" customFormat="1" x14ac:dyDescent="0.25">
      <c r="C14361" s="189"/>
      <c r="D14361" s="189"/>
      <c r="E14361" s="189"/>
      <c r="F14361" s="189"/>
    </row>
    <row r="14362" spans="3:6" s="66" customFormat="1" x14ac:dyDescent="0.25">
      <c r="C14362" s="189"/>
      <c r="D14362" s="189"/>
      <c r="E14362" s="189"/>
      <c r="F14362" s="189"/>
    </row>
    <row r="14363" spans="3:6" s="66" customFormat="1" x14ac:dyDescent="0.25">
      <c r="C14363" s="189"/>
      <c r="D14363" s="189"/>
      <c r="E14363" s="189"/>
      <c r="F14363" s="189"/>
    </row>
    <row r="14364" spans="3:6" s="66" customFormat="1" x14ac:dyDescent="0.25">
      <c r="C14364" s="189"/>
      <c r="D14364" s="189"/>
      <c r="E14364" s="189"/>
      <c r="F14364" s="189"/>
    </row>
    <row r="14365" spans="3:6" s="66" customFormat="1" x14ac:dyDescent="0.25">
      <c r="C14365" s="189"/>
      <c r="D14365" s="189"/>
      <c r="E14365" s="189"/>
      <c r="F14365" s="189"/>
    </row>
    <row r="14366" spans="3:6" s="66" customFormat="1" x14ac:dyDescent="0.25">
      <c r="C14366" s="189"/>
      <c r="D14366" s="189"/>
      <c r="E14366" s="189"/>
      <c r="F14366" s="189"/>
    </row>
    <row r="14367" spans="3:6" s="66" customFormat="1" x14ac:dyDescent="0.25">
      <c r="C14367" s="189"/>
      <c r="D14367" s="189"/>
      <c r="E14367" s="189"/>
      <c r="F14367" s="189"/>
    </row>
    <row r="14368" spans="3:6" s="66" customFormat="1" x14ac:dyDescent="0.25">
      <c r="C14368" s="189"/>
      <c r="D14368" s="189"/>
      <c r="E14368" s="189"/>
      <c r="F14368" s="189"/>
    </row>
    <row r="14369" spans="3:6" s="66" customFormat="1" x14ac:dyDescent="0.25">
      <c r="C14369" s="189"/>
      <c r="D14369" s="189"/>
      <c r="E14369" s="189"/>
      <c r="F14369" s="189"/>
    </row>
    <row r="14370" spans="3:6" s="66" customFormat="1" x14ac:dyDescent="0.25">
      <c r="C14370" s="189"/>
      <c r="D14370" s="189"/>
      <c r="E14370" s="189"/>
      <c r="F14370" s="189"/>
    </row>
    <row r="14371" spans="3:6" s="66" customFormat="1" x14ac:dyDescent="0.25">
      <c r="C14371" s="189"/>
      <c r="D14371" s="189"/>
      <c r="E14371" s="189"/>
      <c r="F14371" s="189"/>
    </row>
    <row r="14372" spans="3:6" s="66" customFormat="1" x14ac:dyDescent="0.25">
      <c r="C14372" s="189"/>
      <c r="D14372" s="189"/>
      <c r="E14372" s="189"/>
      <c r="F14372" s="189"/>
    </row>
    <row r="14373" spans="3:6" s="66" customFormat="1" x14ac:dyDescent="0.25">
      <c r="C14373" s="189"/>
      <c r="D14373" s="189"/>
      <c r="E14373" s="189"/>
      <c r="F14373" s="189"/>
    </row>
    <row r="14374" spans="3:6" s="66" customFormat="1" x14ac:dyDescent="0.25">
      <c r="C14374" s="189"/>
      <c r="D14374" s="189"/>
      <c r="E14374" s="189"/>
      <c r="F14374" s="189"/>
    </row>
    <row r="14375" spans="3:6" s="66" customFormat="1" x14ac:dyDescent="0.25">
      <c r="C14375" s="189"/>
      <c r="D14375" s="189"/>
      <c r="E14375" s="189"/>
      <c r="F14375" s="189"/>
    </row>
    <row r="14376" spans="3:6" s="66" customFormat="1" x14ac:dyDescent="0.25">
      <c r="C14376" s="189"/>
      <c r="D14376" s="189"/>
      <c r="E14376" s="189"/>
      <c r="F14376" s="189"/>
    </row>
    <row r="14377" spans="3:6" s="66" customFormat="1" x14ac:dyDescent="0.25">
      <c r="C14377" s="189"/>
      <c r="D14377" s="189"/>
      <c r="E14377" s="189"/>
      <c r="F14377" s="189"/>
    </row>
    <row r="14378" spans="3:6" s="66" customFormat="1" x14ac:dyDescent="0.25">
      <c r="C14378" s="189"/>
      <c r="D14378" s="189"/>
      <c r="E14378" s="189"/>
      <c r="F14378" s="189"/>
    </row>
    <row r="14379" spans="3:6" s="66" customFormat="1" x14ac:dyDescent="0.25">
      <c r="C14379" s="189"/>
      <c r="D14379" s="189"/>
      <c r="E14379" s="189"/>
      <c r="F14379" s="189"/>
    </row>
    <row r="14380" spans="3:6" s="66" customFormat="1" x14ac:dyDescent="0.25">
      <c r="C14380" s="189"/>
      <c r="D14380" s="189"/>
      <c r="E14380" s="189"/>
      <c r="F14380" s="189"/>
    </row>
    <row r="14381" spans="3:6" s="66" customFormat="1" x14ac:dyDescent="0.25">
      <c r="C14381" s="189"/>
      <c r="D14381" s="189"/>
      <c r="E14381" s="189"/>
      <c r="F14381" s="189"/>
    </row>
    <row r="14382" spans="3:6" s="66" customFormat="1" x14ac:dyDescent="0.25">
      <c r="C14382" s="189"/>
      <c r="D14382" s="189"/>
      <c r="E14382" s="189"/>
      <c r="F14382" s="189"/>
    </row>
    <row r="14383" spans="3:6" s="66" customFormat="1" x14ac:dyDescent="0.25">
      <c r="C14383" s="189"/>
      <c r="D14383" s="189"/>
      <c r="E14383" s="189"/>
      <c r="F14383" s="189"/>
    </row>
    <row r="14384" spans="3:6" s="66" customFormat="1" x14ac:dyDescent="0.25">
      <c r="C14384" s="189"/>
      <c r="D14384" s="189"/>
      <c r="E14384" s="189"/>
      <c r="F14384" s="189"/>
    </row>
    <row r="14385" spans="3:6" s="66" customFormat="1" x14ac:dyDescent="0.25">
      <c r="C14385" s="189"/>
      <c r="D14385" s="189"/>
      <c r="E14385" s="189"/>
      <c r="F14385" s="189"/>
    </row>
    <row r="14386" spans="3:6" s="66" customFormat="1" x14ac:dyDescent="0.25">
      <c r="C14386" s="189"/>
      <c r="D14386" s="189"/>
      <c r="E14386" s="189"/>
      <c r="F14386" s="189"/>
    </row>
    <row r="14387" spans="3:6" s="66" customFormat="1" x14ac:dyDescent="0.25">
      <c r="C14387" s="189"/>
      <c r="D14387" s="189"/>
      <c r="E14387" s="189"/>
      <c r="F14387" s="189"/>
    </row>
    <row r="14388" spans="3:6" s="66" customFormat="1" x14ac:dyDescent="0.25">
      <c r="C14388" s="189"/>
      <c r="D14388" s="189"/>
      <c r="E14388" s="189"/>
      <c r="F14388" s="189"/>
    </row>
    <row r="14389" spans="3:6" s="66" customFormat="1" x14ac:dyDescent="0.25">
      <c r="C14389" s="189"/>
      <c r="D14389" s="189"/>
      <c r="E14389" s="189"/>
      <c r="F14389" s="189"/>
    </row>
    <row r="14390" spans="3:6" s="66" customFormat="1" x14ac:dyDescent="0.25">
      <c r="C14390" s="189"/>
      <c r="D14390" s="189"/>
      <c r="E14390" s="189"/>
      <c r="F14390" s="189"/>
    </row>
    <row r="14391" spans="3:6" s="66" customFormat="1" x14ac:dyDescent="0.25">
      <c r="C14391" s="189"/>
      <c r="D14391" s="189"/>
      <c r="E14391" s="189"/>
      <c r="F14391" s="189"/>
    </row>
    <row r="14392" spans="3:6" s="66" customFormat="1" x14ac:dyDescent="0.25">
      <c r="C14392" s="189"/>
      <c r="D14392" s="189"/>
      <c r="E14392" s="189"/>
      <c r="F14392" s="189"/>
    </row>
    <row r="14393" spans="3:6" s="66" customFormat="1" x14ac:dyDescent="0.25">
      <c r="C14393" s="189"/>
      <c r="D14393" s="189"/>
      <c r="E14393" s="189"/>
      <c r="F14393" s="189"/>
    </row>
    <row r="14394" spans="3:6" s="66" customFormat="1" x14ac:dyDescent="0.25">
      <c r="C14394" s="189"/>
      <c r="D14394" s="189"/>
      <c r="E14394" s="189"/>
      <c r="F14394" s="189"/>
    </row>
    <row r="14395" spans="3:6" s="66" customFormat="1" x14ac:dyDescent="0.25">
      <c r="C14395" s="189"/>
      <c r="D14395" s="189"/>
      <c r="E14395" s="189"/>
      <c r="F14395" s="189"/>
    </row>
    <row r="14396" spans="3:6" s="66" customFormat="1" x14ac:dyDescent="0.25">
      <c r="C14396" s="189"/>
      <c r="D14396" s="189"/>
      <c r="E14396" s="189"/>
      <c r="F14396" s="189"/>
    </row>
    <row r="14397" spans="3:6" s="66" customFormat="1" x14ac:dyDescent="0.25">
      <c r="C14397" s="189"/>
      <c r="D14397" s="189"/>
      <c r="E14397" s="189"/>
      <c r="F14397" s="189"/>
    </row>
    <row r="14398" spans="3:6" s="66" customFormat="1" x14ac:dyDescent="0.25">
      <c r="C14398" s="189"/>
      <c r="D14398" s="189"/>
      <c r="E14398" s="189"/>
      <c r="F14398" s="189"/>
    </row>
    <row r="14399" spans="3:6" s="66" customFormat="1" x14ac:dyDescent="0.25">
      <c r="C14399" s="189"/>
      <c r="D14399" s="189"/>
      <c r="E14399" s="189"/>
      <c r="F14399" s="189"/>
    </row>
    <row r="14400" spans="3:6" s="66" customFormat="1" x14ac:dyDescent="0.25">
      <c r="C14400" s="189"/>
      <c r="D14400" s="189"/>
      <c r="E14400" s="189"/>
      <c r="F14400" s="189"/>
    </row>
    <row r="14401" spans="3:6" s="66" customFormat="1" x14ac:dyDescent="0.25">
      <c r="C14401" s="189"/>
      <c r="D14401" s="189"/>
      <c r="E14401" s="189"/>
      <c r="F14401" s="189"/>
    </row>
    <row r="14402" spans="3:6" s="66" customFormat="1" x14ac:dyDescent="0.25">
      <c r="C14402" s="189"/>
      <c r="D14402" s="189"/>
      <c r="E14402" s="189"/>
      <c r="F14402" s="189"/>
    </row>
    <row r="14403" spans="3:6" s="66" customFormat="1" x14ac:dyDescent="0.25">
      <c r="C14403" s="189"/>
      <c r="D14403" s="189"/>
      <c r="E14403" s="189"/>
      <c r="F14403" s="189"/>
    </row>
    <row r="14404" spans="3:6" s="66" customFormat="1" x14ac:dyDescent="0.25">
      <c r="C14404" s="189"/>
      <c r="D14404" s="189"/>
      <c r="E14404" s="189"/>
      <c r="F14404" s="189"/>
    </row>
    <row r="14405" spans="3:6" s="66" customFormat="1" x14ac:dyDescent="0.25">
      <c r="C14405" s="189"/>
      <c r="D14405" s="189"/>
      <c r="E14405" s="189"/>
      <c r="F14405" s="189"/>
    </row>
    <row r="14406" spans="3:6" s="66" customFormat="1" x14ac:dyDescent="0.25">
      <c r="C14406" s="189"/>
      <c r="D14406" s="189"/>
      <c r="E14406" s="189"/>
      <c r="F14406" s="189"/>
    </row>
    <row r="14407" spans="3:6" s="66" customFormat="1" x14ac:dyDescent="0.25">
      <c r="C14407" s="189"/>
      <c r="D14407" s="189"/>
      <c r="E14407" s="189"/>
      <c r="F14407" s="189"/>
    </row>
    <row r="14408" spans="3:6" s="66" customFormat="1" x14ac:dyDescent="0.25">
      <c r="C14408" s="189"/>
      <c r="D14408" s="189"/>
      <c r="E14408" s="189"/>
      <c r="F14408" s="189"/>
    </row>
    <row r="14409" spans="3:6" s="66" customFormat="1" x14ac:dyDescent="0.25">
      <c r="C14409" s="189"/>
      <c r="D14409" s="189"/>
      <c r="E14409" s="189"/>
      <c r="F14409" s="189"/>
    </row>
    <row r="14410" spans="3:6" s="66" customFormat="1" x14ac:dyDescent="0.25">
      <c r="C14410" s="189"/>
      <c r="D14410" s="189"/>
      <c r="E14410" s="189"/>
      <c r="F14410" s="189"/>
    </row>
    <row r="14411" spans="3:6" s="66" customFormat="1" x14ac:dyDescent="0.25">
      <c r="C14411" s="189"/>
      <c r="D14411" s="189"/>
      <c r="E14411" s="189"/>
      <c r="F14411" s="189"/>
    </row>
    <row r="14412" spans="3:6" s="66" customFormat="1" x14ac:dyDescent="0.25">
      <c r="C14412" s="189"/>
      <c r="D14412" s="189"/>
      <c r="E14412" s="189"/>
      <c r="F14412" s="189"/>
    </row>
    <row r="14413" spans="3:6" s="66" customFormat="1" x14ac:dyDescent="0.25">
      <c r="C14413" s="189"/>
      <c r="D14413" s="189"/>
      <c r="E14413" s="189"/>
      <c r="F14413" s="189"/>
    </row>
    <row r="14414" spans="3:6" s="66" customFormat="1" x14ac:dyDescent="0.25">
      <c r="C14414" s="189"/>
      <c r="D14414" s="189"/>
      <c r="E14414" s="189"/>
      <c r="F14414" s="189"/>
    </row>
    <row r="14415" spans="3:6" s="66" customFormat="1" x14ac:dyDescent="0.25">
      <c r="C14415" s="189"/>
      <c r="D14415" s="189"/>
      <c r="E14415" s="189"/>
      <c r="F14415" s="189"/>
    </row>
    <row r="14416" spans="3:6" s="66" customFormat="1" x14ac:dyDescent="0.25">
      <c r="C14416" s="189"/>
      <c r="D14416" s="189"/>
      <c r="E14416" s="189"/>
      <c r="F14416" s="189"/>
    </row>
    <row r="14417" spans="3:6" s="66" customFormat="1" x14ac:dyDescent="0.25">
      <c r="C14417" s="189"/>
      <c r="D14417" s="189"/>
      <c r="E14417" s="189"/>
      <c r="F14417" s="189"/>
    </row>
    <row r="14418" spans="3:6" s="66" customFormat="1" x14ac:dyDescent="0.25">
      <c r="C14418" s="189"/>
      <c r="D14418" s="189"/>
      <c r="E14418" s="189"/>
      <c r="F14418" s="189"/>
    </row>
    <row r="14419" spans="3:6" s="66" customFormat="1" x14ac:dyDescent="0.25">
      <c r="C14419" s="189"/>
      <c r="D14419" s="189"/>
      <c r="E14419" s="189"/>
      <c r="F14419" s="189"/>
    </row>
    <row r="14420" spans="3:6" s="66" customFormat="1" x14ac:dyDescent="0.25">
      <c r="C14420" s="189"/>
      <c r="D14420" s="189"/>
      <c r="E14420" s="189"/>
      <c r="F14420" s="189"/>
    </row>
    <row r="14421" spans="3:6" s="66" customFormat="1" x14ac:dyDescent="0.25">
      <c r="C14421" s="189"/>
      <c r="D14421" s="189"/>
      <c r="E14421" s="189"/>
      <c r="F14421" s="189"/>
    </row>
    <row r="14422" spans="3:6" s="66" customFormat="1" x14ac:dyDescent="0.25">
      <c r="C14422" s="189"/>
      <c r="D14422" s="189"/>
      <c r="E14422" s="189"/>
      <c r="F14422" s="189"/>
    </row>
    <row r="14423" spans="3:6" s="66" customFormat="1" x14ac:dyDescent="0.25">
      <c r="C14423" s="189"/>
      <c r="D14423" s="189"/>
      <c r="E14423" s="189"/>
      <c r="F14423" s="189"/>
    </row>
    <row r="14424" spans="3:6" s="66" customFormat="1" x14ac:dyDescent="0.25">
      <c r="C14424" s="189"/>
      <c r="D14424" s="189"/>
      <c r="E14424" s="189"/>
      <c r="F14424" s="189"/>
    </row>
    <row r="14425" spans="3:6" s="66" customFormat="1" x14ac:dyDescent="0.25">
      <c r="C14425" s="189"/>
      <c r="D14425" s="189"/>
      <c r="E14425" s="189"/>
      <c r="F14425" s="189"/>
    </row>
    <row r="14426" spans="3:6" s="66" customFormat="1" x14ac:dyDescent="0.25">
      <c r="C14426" s="189"/>
      <c r="D14426" s="189"/>
      <c r="E14426" s="189"/>
      <c r="F14426" s="189"/>
    </row>
    <row r="14427" spans="3:6" s="66" customFormat="1" x14ac:dyDescent="0.25">
      <c r="C14427" s="189"/>
      <c r="D14427" s="189"/>
      <c r="E14427" s="189"/>
      <c r="F14427" s="189"/>
    </row>
    <row r="14428" spans="3:6" s="66" customFormat="1" x14ac:dyDescent="0.25">
      <c r="C14428" s="189"/>
      <c r="D14428" s="189"/>
      <c r="E14428" s="189"/>
      <c r="F14428" s="189"/>
    </row>
    <row r="14429" spans="3:6" s="66" customFormat="1" x14ac:dyDescent="0.25">
      <c r="C14429" s="189"/>
      <c r="D14429" s="189"/>
      <c r="E14429" s="189"/>
      <c r="F14429" s="189"/>
    </row>
    <row r="14430" spans="3:6" s="66" customFormat="1" x14ac:dyDescent="0.25">
      <c r="C14430" s="189"/>
      <c r="D14430" s="189"/>
      <c r="E14430" s="189"/>
      <c r="F14430" s="189"/>
    </row>
    <row r="14431" spans="3:6" s="66" customFormat="1" x14ac:dyDescent="0.25">
      <c r="C14431" s="189"/>
      <c r="D14431" s="189"/>
      <c r="E14431" s="189"/>
      <c r="F14431" s="189"/>
    </row>
    <row r="14432" spans="3:6" s="66" customFormat="1" x14ac:dyDescent="0.25">
      <c r="C14432" s="189"/>
      <c r="D14432" s="189"/>
      <c r="E14432" s="189"/>
      <c r="F14432" s="189"/>
    </row>
    <row r="14433" spans="3:6" s="66" customFormat="1" x14ac:dyDescent="0.25">
      <c r="C14433" s="189"/>
      <c r="D14433" s="189"/>
      <c r="E14433" s="189"/>
      <c r="F14433" s="189"/>
    </row>
    <row r="14434" spans="3:6" s="66" customFormat="1" x14ac:dyDescent="0.25">
      <c r="C14434" s="189"/>
      <c r="D14434" s="189"/>
      <c r="E14434" s="189"/>
      <c r="F14434" s="189"/>
    </row>
    <row r="14435" spans="3:6" s="66" customFormat="1" x14ac:dyDescent="0.25">
      <c r="C14435" s="189"/>
      <c r="D14435" s="189"/>
      <c r="E14435" s="189"/>
      <c r="F14435" s="189"/>
    </row>
    <row r="14436" spans="3:6" s="66" customFormat="1" x14ac:dyDescent="0.25">
      <c r="C14436" s="189"/>
      <c r="D14436" s="189"/>
      <c r="E14436" s="189"/>
      <c r="F14436" s="189"/>
    </row>
    <row r="14437" spans="3:6" s="66" customFormat="1" x14ac:dyDescent="0.25">
      <c r="C14437" s="189"/>
      <c r="D14437" s="189"/>
      <c r="E14437" s="189"/>
      <c r="F14437" s="189"/>
    </row>
    <row r="14438" spans="3:6" s="66" customFormat="1" x14ac:dyDescent="0.25">
      <c r="C14438" s="189"/>
      <c r="D14438" s="189"/>
      <c r="E14438" s="189"/>
      <c r="F14438" s="189"/>
    </row>
    <row r="14439" spans="3:6" s="66" customFormat="1" x14ac:dyDescent="0.25">
      <c r="C14439" s="189"/>
      <c r="D14439" s="189"/>
      <c r="E14439" s="189"/>
      <c r="F14439" s="189"/>
    </row>
    <row r="14440" spans="3:6" s="66" customFormat="1" x14ac:dyDescent="0.25">
      <c r="C14440" s="189"/>
      <c r="D14440" s="189"/>
      <c r="E14440" s="189"/>
      <c r="F14440" s="189"/>
    </row>
    <row r="14441" spans="3:6" s="66" customFormat="1" x14ac:dyDescent="0.25">
      <c r="C14441" s="189"/>
      <c r="D14441" s="189"/>
      <c r="E14441" s="189"/>
      <c r="F14441" s="189"/>
    </row>
    <row r="14442" spans="3:6" s="66" customFormat="1" x14ac:dyDescent="0.25">
      <c r="C14442" s="189"/>
      <c r="D14442" s="189"/>
      <c r="E14442" s="189"/>
      <c r="F14442" s="189"/>
    </row>
    <row r="14443" spans="3:6" s="66" customFormat="1" x14ac:dyDescent="0.25">
      <c r="C14443" s="189"/>
      <c r="D14443" s="189"/>
      <c r="E14443" s="189"/>
      <c r="F14443" s="189"/>
    </row>
    <row r="14444" spans="3:6" s="66" customFormat="1" x14ac:dyDescent="0.25">
      <c r="C14444" s="189"/>
      <c r="D14444" s="189"/>
      <c r="E14444" s="189"/>
      <c r="F14444" s="189"/>
    </row>
    <row r="14445" spans="3:6" s="66" customFormat="1" x14ac:dyDescent="0.25">
      <c r="C14445" s="189"/>
      <c r="D14445" s="189"/>
      <c r="E14445" s="189"/>
      <c r="F14445" s="189"/>
    </row>
    <row r="14446" spans="3:6" s="66" customFormat="1" x14ac:dyDescent="0.25">
      <c r="C14446" s="189"/>
      <c r="D14446" s="189"/>
      <c r="E14446" s="189"/>
      <c r="F14446" s="189"/>
    </row>
    <row r="14447" spans="3:6" s="66" customFormat="1" x14ac:dyDescent="0.25">
      <c r="C14447" s="189"/>
      <c r="D14447" s="189"/>
      <c r="E14447" s="189"/>
      <c r="F14447" s="189"/>
    </row>
    <row r="14448" spans="3:6" s="66" customFormat="1" x14ac:dyDescent="0.25">
      <c r="C14448" s="189"/>
      <c r="D14448" s="189"/>
      <c r="E14448" s="189"/>
      <c r="F14448" s="189"/>
    </row>
    <row r="14449" spans="3:6" s="66" customFormat="1" x14ac:dyDescent="0.25">
      <c r="C14449" s="189"/>
      <c r="D14449" s="189"/>
      <c r="E14449" s="189"/>
      <c r="F14449" s="189"/>
    </row>
    <row r="14450" spans="3:6" s="66" customFormat="1" x14ac:dyDescent="0.25">
      <c r="C14450" s="189"/>
      <c r="D14450" s="189"/>
      <c r="E14450" s="189"/>
      <c r="F14450" s="189"/>
    </row>
    <row r="14451" spans="3:6" s="66" customFormat="1" x14ac:dyDescent="0.25">
      <c r="C14451" s="189"/>
      <c r="D14451" s="189"/>
      <c r="E14451" s="189"/>
      <c r="F14451" s="189"/>
    </row>
    <row r="14452" spans="3:6" s="66" customFormat="1" x14ac:dyDescent="0.25">
      <c r="C14452" s="189"/>
      <c r="D14452" s="189"/>
      <c r="E14452" s="189"/>
      <c r="F14452" s="189"/>
    </row>
    <row r="14453" spans="3:6" s="66" customFormat="1" x14ac:dyDescent="0.25">
      <c r="C14453" s="189"/>
      <c r="D14453" s="189"/>
      <c r="E14453" s="189"/>
      <c r="F14453" s="189"/>
    </row>
    <row r="14454" spans="3:6" s="66" customFormat="1" x14ac:dyDescent="0.25">
      <c r="C14454" s="189"/>
      <c r="D14454" s="189"/>
      <c r="E14454" s="189"/>
      <c r="F14454" s="189"/>
    </row>
    <row r="14455" spans="3:6" s="66" customFormat="1" x14ac:dyDescent="0.25">
      <c r="C14455" s="189"/>
      <c r="D14455" s="189"/>
      <c r="E14455" s="189"/>
      <c r="F14455" s="189"/>
    </row>
    <row r="14456" spans="3:6" s="66" customFormat="1" x14ac:dyDescent="0.25">
      <c r="C14456" s="189"/>
      <c r="D14456" s="189"/>
      <c r="E14456" s="189"/>
      <c r="F14456" s="189"/>
    </row>
    <row r="14457" spans="3:6" s="66" customFormat="1" x14ac:dyDescent="0.25">
      <c r="C14457" s="189"/>
      <c r="D14457" s="189"/>
      <c r="E14457" s="189"/>
      <c r="F14457" s="189"/>
    </row>
    <row r="14458" spans="3:6" s="66" customFormat="1" x14ac:dyDescent="0.25">
      <c r="C14458" s="189"/>
      <c r="D14458" s="189"/>
      <c r="E14458" s="189"/>
      <c r="F14458" s="189"/>
    </row>
    <row r="14459" spans="3:6" s="66" customFormat="1" x14ac:dyDescent="0.25">
      <c r="C14459" s="189"/>
      <c r="D14459" s="189"/>
      <c r="E14459" s="189"/>
      <c r="F14459" s="189"/>
    </row>
    <row r="14460" spans="3:6" s="66" customFormat="1" x14ac:dyDescent="0.25">
      <c r="C14460" s="189"/>
      <c r="D14460" s="189"/>
      <c r="E14460" s="189"/>
      <c r="F14460" s="189"/>
    </row>
    <row r="14461" spans="3:6" s="66" customFormat="1" x14ac:dyDescent="0.25">
      <c r="C14461" s="189"/>
      <c r="D14461" s="189"/>
      <c r="E14461" s="189"/>
      <c r="F14461" s="189"/>
    </row>
    <row r="14462" spans="3:6" s="66" customFormat="1" x14ac:dyDescent="0.25">
      <c r="C14462" s="189"/>
      <c r="D14462" s="189"/>
      <c r="E14462" s="189"/>
      <c r="F14462" s="189"/>
    </row>
    <row r="14463" spans="3:6" s="66" customFormat="1" x14ac:dyDescent="0.25">
      <c r="C14463" s="189"/>
      <c r="D14463" s="189"/>
      <c r="E14463" s="189"/>
      <c r="F14463" s="189"/>
    </row>
    <row r="14464" spans="3:6" s="66" customFormat="1" x14ac:dyDescent="0.25">
      <c r="C14464" s="189"/>
      <c r="D14464" s="189"/>
      <c r="E14464" s="189"/>
      <c r="F14464" s="189"/>
    </row>
    <row r="14465" spans="3:6" s="66" customFormat="1" x14ac:dyDescent="0.25">
      <c r="C14465" s="189"/>
      <c r="D14465" s="189"/>
      <c r="E14465" s="189"/>
      <c r="F14465" s="189"/>
    </row>
    <row r="14466" spans="3:6" s="66" customFormat="1" x14ac:dyDescent="0.25">
      <c r="C14466" s="189"/>
      <c r="D14466" s="189"/>
      <c r="E14466" s="189"/>
      <c r="F14466" s="189"/>
    </row>
    <row r="14467" spans="3:6" s="66" customFormat="1" x14ac:dyDescent="0.25">
      <c r="C14467" s="189"/>
      <c r="D14467" s="189"/>
      <c r="E14467" s="189"/>
      <c r="F14467" s="189"/>
    </row>
    <row r="14468" spans="3:6" s="66" customFormat="1" x14ac:dyDescent="0.25">
      <c r="C14468" s="189"/>
      <c r="D14468" s="189"/>
      <c r="E14468" s="189"/>
      <c r="F14468" s="189"/>
    </row>
    <row r="14469" spans="3:6" s="66" customFormat="1" x14ac:dyDescent="0.25">
      <c r="C14469" s="189"/>
      <c r="D14469" s="189"/>
      <c r="E14469" s="189"/>
      <c r="F14469" s="189"/>
    </row>
    <row r="14470" spans="3:6" s="66" customFormat="1" x14ac:dyDescent="0.25">
      <c r="C14470" s="189"/>
      <c r="D14470" s="189"/>
      <c r="E14470" s="189"/>
      <c r="F14470" s="189"/>
    </row>
    <row r="14471" spans="3:6" s="66" customFormat="1" x14ac:dyDescent="0.25">
      <c r="C14471" s="189"/>
      <c r="D14471" s="189"/>
      <c r="E14471" s="189"/>
      <c r="F14471" s="189"/>
    </row>
    <row r="14472" spans="3:6" s="66" customFormat="1" x14ac:dyDescent="0.25">
      <c r="C14472" s="189"/>
      <c r="D14472" s="189"/>
      <c r="E14472" s="189"/>
      <c r="F14472" s="189"/>
    </row>
    <row r="14473" spans="3:6" s="66" customFormat="1" x14ac:dyDescent="0.25">
      <c r="C14473" s="189"/>
      <c r="D14473" s="189"/>
      <c r="E14473" s="189"/>
      <c r="F14473" s="189"/>
    </row>
    <row r="14474" spans="3:6" s="66" customFormat="1" x14ac:dyDescent="0.25">
      <c r="C14474" s="189"/>
      <c r="D14474" s="189"/>
      <c r="E14474" s="189"/>
      <c r="F14474" s="189"/>
    </row>
    <row r="14475" spans="3:6" s="66" customFormat="1" x14ac:dyDescent="0.25">
      <c r="C14475" s="189"/>
      <c r="D14475" s="189"/>
      <c r="E14475" s="189"/>
      <c r="F14475" s="189"/>
    </row>
    <row r="14476" spans="3:6" s="66" customFormat="1" x14ac:dyDescent="0.25">
      <c r="C14476" s="189"/>
      <c r="D14476" s="189"/>
      <c r="E14476" s="189"/>
      <c r="F14476" s="189"/>
    </row>
    <row r="14477" spans="3:6" s="66" customFormat="1" x14ac:dyDescent="0.25">
      <c r="C14477" s="189"/>
      <c r="D14477" s="189"/>
      <c r="E14477" s="189"/>
      <c r="F14477" s="189"/>
    </row>
    <row r="14478" spans="3:6" s="66" customFormat="1" x14ac:dyDescent="0.25">
      <c r="C14478" s="189"/>
      <c r="D14478" s="189"/>
      <c r="E14478" s="189"/>
      <c r="F14478" s="189"/>
    </row>
    <row r="14479" spans="3:6" s="66" customFormat="1" x14ac:dyDescent="0.25">
      <c r="C14479" s="189"/>
      <c r="D14479" s="189"/>
      <c r="E14479" s="189"/>
      <c r="F14479" s="189"/>
    </row>
    <row r="14480" spans="3:6" s="66" customFormat="1" x14ac:dyDescent="0.25">
      <c r="C14480" s="189"/>
      <c r="D14480" s="189"/>
      <c r="E14480" s="189"/>
      <c r="F14480" s="189"/>
    </row>
    <row r="14481" spans="3:6" s="66" customFormat="1" x14ac:dyDescent="0.25">
      <c r="C14481" s="189"/>
      <c r="D14481" s="189"/>
      <c r="E14481" s="189"/>
      <c r="F14481" s="189"/>
    </row>
    <row r="14482" spans="3:6" s="66" customFormat="1" x14ac:dyDescent="0.25">
      <c r="C14482" s="189"/>
      <c r="D14482" s="189"/>
      <c r="E14482" s="189"/>
      <c r="F14482" s="189"/>
    </row>
    <row r="14483" spans="3:6" s="66" customFormat="1" x14ac:dyDescent="0.25">
      <c r="C14483" s="189"/>
      <c r="D14483" s="189"/>
      <c r="E14483" s="189"/>
      <c r="F14483" s="189"/>
    </row>
    <row r="14484" spans="3:6" s="66" customFormat="1" x14ac:dyDescent="0.25">
      <c r="C14484" s="189"/>
      <c r="D14484" s="189"/>
      <c r="E14484" s="189"/>
      <c r="F14484" s="189"/>
    </row>
    <row r="14485" spans="3:6" s="66" customFormat="1" x14ac:dyDescent="0.25">
      <c r="C14485" s="189"/>
      <c r="D14485" s="189"/>
      <c r="E14485" s="189"/>
      <c r="F14485" s="189"/>
    </row>
    <row r="14486" spans="3:6" s="66" customFormat="1" x14ac:dyDescent="0.25">
      <c r="C14486" s="189"/>
      <c r="D14486" s="189"/>
      <c r="E14486" s="189"/>
      <c r="F14486" s="189"/>
    </row>
    <row r="14487" spans="3:6" s="66" customFormat="1" x14ac:dyDescent="0.25">
      <c r="C14487" s="189"/>
      <c r="D14487" s="189"/>
      <c r="E14487" s="189"/>
      <c r="F14487" s="189"/>
    </row>
    <row r="14488" spans="3:6" s="66" customFormat="1" x14ac:dyDescent="0.25">
      <c r="C14488" s="189"/>
      <c r="D14488" s="189"/>
      <c r="E14488" s="189"/>
      <c r="F14488" s="189"/>
    </row>
    <row r="14489" spans="3:6" s="66" customFormat="1" x14ac:dyDescent="0.25">
      <c r="C14489" s="189"/>
      <c r="D14489" s="189"/>
      <c r="E14489" s="189"/>
      <c r="F14489" s="189"/>
    </row>
    <row r="14490" spans="3:6" s="66" customFormat="1" x14ac:dyDescent="0.25">
      <c r="C14490" s="189"/>
      <c r="D14490" s="189"/>
      <c r="E14490" s="189"/>
      <c r="F14490" s="189"/>
    </row>
    <row r="14491" spans="3:6" s="66" customFormat="1" x14ac:dyDescent="0.25">
      <c r="C14491" s="189"/>
      <c r="D14491" s="189"/>
      <c r="E14491" s="189"/>
      <c r="F14491" s="189"/>
    </row>
    <row r="14492" spans="3:6" s="66" customFormat="1" x14ac:dyDescent="0.25">
      <c r="C14492" s="189"/>
      <c r="D14492" s="189"/>
      <c r="E14492" s="189"/>
      <c r="F14492" s="189"/>
    </row>
    <row r="14493" spans="3:6" s="66" customFormat="1" x14ac:dyDescent="0.25">
      <c r="C14493" s="189"/>
      <c r="D14493" s="189"/>
      <c r="E14493" s="189"/>
      <c r="F14493" s="189"/>
    </row>
    <row r="14494" spans="3:6" s="66" customFormat="1" x14ac:dyDescent="0.25">
      <c r="C14494" s="189"/>
      <c r="D14494" s="189"/>
      <c r="E14494" s="189"/>
      <c r="F14494" s="189"/>
    </row>
    <row r="14495" spans="3:6" s="66" customFormat="1" x14ac:dyDescent="0.25">
      <c r="C14495" s="189"/>
      <c r="D14495" s="189"/>
      <c r="E14495" s="189"/>
      <c r="F14495" s="189"/>
    </row>
    <row r="14496" spans="3:6" s="66" customFormat="1" x14ac:dyDescent="0.25">
      <c r="C14496" s="189"/>
      <c r="D14496" s="189"/>
      <c r="E14496" s="189"/>
      <c r="F14496" s="189"/>
    </row>
    <row r="14497" spans="3:6" s="66" customFormat="1" x14ac:dyDescent="0.25">
      <c r="C14497" s="189"/>
      <c r="D14497" s="189"/>
      <c r="E14497" s="189"/>
      <c r="F14497" s="189"/>
    </row>
    <row r="14498" spans="3:6" s="66" customFormat="1" x14ac:dyDescent="0.25">
      <c r="C14498" s="189"/>
      <c r="D14498" s="189"/>
      <c r="E14498" s="189"/>
      <c r="F14498" s="189"/>
    </row>
    <row r="14499" spans="3:6" s="66" customFormat="1" x14ac:dyDescent="0.25">
      <c r="C14499" s="189"/>
      <c r="D14499" s="189"/>
      <c r="E14499" s="189"/>
      <c r="F14499" s="189"/>
    </row>
    <row r="14500" spans="3:6" s="66" customFormat="1" x14ac:dyDescent="0.25">
      <c r="C14500" s="189"/>
      <c r="D14500" s="189"/>
      <c r="E14500" s="189"/>
      <c r="F14500" s="189"/>
    </row>
    <row r="14501" spans="3:6" s="66" customFormat="1" x14ac:dyDescent="0.25">
      <c r="C14501" s="189"/>
      <c r="D14501" s="189"/>
      <c r="E14501" s="189"/>
      <c r="F14501" s="189"/>
    </row>
    <row r="14502" spans="3:6" s="66" customFormat="1" x14ac:dyDescent="0.25">
      <c r="C14502" s="189"/>
      <c r="D14502" s="189"/>
      <c r="E14502" s="189"/>
      <c r="F14502" s="189"/>
    </row>
    <row r="14503" spans="3:6" s="66" customFormat="1" x14ac:dyDescent="0.25">
      <c r="C14503" s="189"/>
      <c r="D14503" s="189"/>
      <c r="E14503" s="189"/>
      <c r="F14503" s="189"/>
    </row>
    <row r="14504" spans="3:6" s="66" customFormat="1" x14ac:dyDescent="0.25">
      <c r="C14504" s="189"/>
      <c r="D14504" s="189"/>
      <c r="E14504" s="189"/>
      <c r="F14504" s="189"/>
    </row>
    <row r="14505" spans="3:6" s="66" customFormat="1" x14ac:dyDescent="0.25">
      <c r="C14505" s="189"/>
      <c r="D14505" s="189"/>
      <c r="E14505" s="189"/>
      <c r="F14505" s="189"/>
    </row>
    <row r="14506" spans="3:6" s="66" customFormat="1" x14ac:dyDescent="0.25">
      <c r="C14506" s="189"/>
      <c r="D14506" s="189"/>
      <c r="E14506" s="189"/>
      <c r="F14506" s="189"/>
    </row>
    <row r="14507" spans="3:6" s="66" customFormat="1" x14ac:dyDescent="0.25">
      <c r="C14507" s="189"/>
      <c r="D14507" s="189"/>
      <c r="E14507" s="189"/>
      <c r="F14507" s="189"/>
    </row>
    <row r="14508" spans="3:6" s="66" customFormat="1" x14ac:dyDescent="0.25">
      <c r="C14508" s="189"/>
      <c r="D14508" s="189"/>
      <c r="E14508" s="189"/>
      <c r="F14508" s="189"/>
    </row>
    <row r="14509" spans="3:6" s="66" customFormat="1" x14ac:dyDescent="0.25">
      <c r="C14509" s="189"/>
      <c r="D14509" s="189"/>
      <c r="E14509" s="189"/>
      <c r="F14509" s="189"/>
    </row>
    <row r="14510" spans="3:6" s="66" customFormat="1" x14ac:dyDescent="0.25">
      <c r="C14510" s="189"/>
      <c r="D14510" s="189"/>
      <c r="E14510" s="189"/>
      <c r="F14510" s="189"/>
    </row>
    <row r="14511" spans="3:6" s="66" customFormat="1" x14ac:dyDescent="0.25">
      <c r="C14511" s="189"/>
      <c r="D14511" s="189"/>
      <c r="E14511" s="189"/>
      <c r="F14511" s="189"/>
    </row>
    <row r="14512" spans="3:6" s="66" customFormat="1" x14ac:dyDescent="0.25">
      <c r="C14512" s="189"/>
      <c r="D14512" s="189"/>
      <c r="E14512" s="189"/>
      <c r="F14512" s="189"/>
    </row>
    <row r="14513" spans="3:6" s="66" customFormat="1" x14ac:dyDescent="0.25">
      <c r="C14513" s="189"/>
      <c r="D14513" s="189"/>
      <c r="E14513" s="189"/>
      <c r="F14513" s="189"/>
    </row>
    <row r="14514" spans="3:6" s="66" customFormat="1" x14ac:dyDescent="0.25">
      <c r="C14514" s="189"/>
      <c r="D14514" s="189"/>
      <c r="E14514" s="189"/>
      <c r="F14514" s="189"/>
    </row>
    <row r="14515" spans="3:6" s="66" customFormat="1" x14ac:dyDescent="0.25">
      <c r="C14515" s="189"/>
      <c r="D14515" s="189"/>
      <c r="E14515" s="189"/>
      <c r="F14515" s="189"/>
    </row>
    <row r="14516" spans="3:6" s="66" customFormat="1" x14ac:dyDescent="0.25">
      <c r="C14516" s="189"/>
      <c r="D14516" s="189"/>
      <c r="E14516" s="189"/>
      <c r="F14516" s="189"/>
    </row>
    <row r="14517" spans="3:6" s="66" customFormat="1" x14ac:dyDescent="0.25">
      <c r="C14517" s="189"/>
      <c r="D14517" s="189"/>
      <c r="E14517" s="189"/>
      <c r="F14517" s="189"/>
    </row>
    <row r="14518" spans="3:6" s="66" customFormat="1" x14ac:dyDescent="0.25">
      <c r="C14518" s="189"/>
      <c r="D14518" s="189"/>
      <c r="E14518" s="189"/>
      <c r="F14518" s="189"/>
    </row>
    <row r="14519" spans="3:6" s="66" customFormat="1" x14ac:dyDescent="0.25">
      <c r="C14519" s="189"/>
      <c r="D14519" s="189"/>
      <c r="E14519" s="189"/>
      <c r="F14519" s="189"/>
    </row>
    <row r="14520" spans="3:6" s="66" customFormat="1" x14ac:dyDescent="0.25">
      <c r="C14520" s="189"/>
      <c r="D14520" s="189"/>
      <c r="E14520" s="189"/>
      <c r="F14520" s="189"/>
    </row>
    <row r="14521" spans="3:6" s="66" customFormat="1" x14ac:dyDescent="0.25">
      <c r="C14521" s="189"/>
      <c r="D14521" s="189"/>
      <c r="E14521" s="189"/>
      <c r="F14521" s="189"/>
    </row>
    <row r="14522" spans="3:6" s="66" customFormat="1" x14ac:dyDescent="0.25">
      <c r="C14522" s="189"/>
      <c r="D14522" s="189"/>
      <c r="E14522" s="189"/>
      <c r="F14522" s="189"/>
    </row>
    <row r="14523" spans="3:6" s="66" customFormat="1" x14ac:dyDescent="0.25">
      <c r="C14523" s="189"/>
      <c r="D14523" s="189"/>
      <c r="E14523" s="189"/>
      <c r="F14523" s="189"/>
    </row>
    <row r="14524" spans="3:6" s="66" customFormat="1" x14ac:dyDescent="0.25">
      <c r="C14524" s="189"/>
      <c r="D14524" s="189"/>
      <c r="E14524" s="189"/>
      <c r="F14524" s="189"/>
    </row>
    <row r="14525" spans="3:6" s="66" customFormat="1" x14ac:dyDescent="0.25">
      <c r="C14525" s="189"/>
      <c r="D14525" s="189"/>
      <c r="E14525" s="189"/>
      <c r="F14525" s="189"/>
    </row>
    <row r="14526" spans="3:6" s="66" customFormat="1" x14ac:dyDescent="0.25">
      <c r="C14526" s="189"/>
      <c r="D14526" s="189"/>
      <c r="E14526" s="189"/>
      <c r="F14526" s="189"/>
    </row>
    <row r="14527" spans="3:6" s="66" customFormat="1" x14ac:dyDescent="0.25">
      <c r="C14527" s="189"/>
      <c r="D14527" s="189"/>
      <c r="E14527" s="189"/>
      <c r="F14527" s="189"/>
    </row>
    <row r="14528" spans="3:6" s="66" customFormat="1" x14ac:dyDescent="0.25">
      <c r="C14528" s="189"/>
      <c r="D14528" s="189"/>
      <c r="E14528" s="189"/>
      <c r="F14528" s="189"/>
    </row>
    <row r="14529" spans="3:6" s="66" customFormat="1" x14ac:dyDescent="0.25">
      <c r="C14529" s="189"/>
      <c r="D14529" s="189"/>
      <c r="E14529" s="189"/>
      <c r="F14529" s="189"/>
    </row>
    <row r="14530" spans="3:6" s="66" customFormat="1" x14ac:dyDescent="0.25">
      <c r="C14530" s="189"/>
      <c r="D14530" s="189"/>
      <c r="E14530" s="189"/>
      <c r="F14530" s="189"/>
    </row>
    <row r="14531" spans="3:6" s="66" customFormat="1" x14ac:dyDescent="0.25">
      <c r="C14531" s="189"/>
      <c r="D14531" s="189"/>
      <c r="E14531" s="189"/>
      <c r="F14531" s="189"/>
    </row>
    <row r="14532" spans="3:6" s="66" customFormat="1" x14ac:dyDescent="0.25">
      <c r="C14532" s="189"/>
      <c r="D14532" s="189"/>
      <c r="E14532" s="189"/>
      <c r="F14532" s="189"/>
    </row>
    <row r="14533" spans="3:6" s="66" customFormat="1" x14ac:dyDescent="0.25">
      <c r="C14533" s="189"/>
      <c r="D14533" s="189"/>
      <c r="E14533" s="189"/>
      <c r="F14533" s="189"/>
    </row>
    <row r="14534" spans="3:6" s="66" customFormat="1" x14ac:dyDescent="0.25">
      <c r="C14534" s="189"/>
      <c r="D14534" s="189"/>
      <c r="E14534" s="189"/>
      <c r="F14534" s="189"/>
    </row>
    <row r="14535" spans="3:6" s="66" customFormat="1" x14ac:dyDescent="0.25">
      <c r="C14535" s="189"/>
      <c r="D14535" s="189"/>
      <c r="E14535" s="189"/>
      <c r="F14535" s="189"/>
    </row>
    <row r="14536" spans="3:6" s="66" customFormat="1" x14ac:dyDescent="0.25">
      <c r="C14536" s="189"/>
      <c r="D14536" s="189"/>
      <c r="E14536" s="189"/>
      <c r="F14536" s="189"/>
    </row>
    <row r="14537" spans="3:6" s="66" customFormat="1" x14ac:dyDescent="0.25">
      <c r="C14537" s="189"/>
      <c r="D14537" s="189"/>
      <c r="E14537" s="189"/>
      <c r="F14537" s="189"/>
    </row>
    <row r="14538" spans="3:6" s="66" customFormat="1" x14ac:dyDescent="0.25">
      <c r="C14538" s="189"/>
      <c r="D14538" s="189"/>
      <c r="E14538" s="189"/>
      <c r="F14538" s="189"/>
    </row>
    <row r="14539" spans="3:6" s="66" customFormat="1" x14ac:dyDescent="0.25">
      <c r="C14539" s="189"/>
      <c r="D14539" s="189"/>
      <c r="E14539" s="189"/>
      <c r="F14539" s="189"/>
    </row>
    <row r="14540" spans="3:6" s="66" customFormat="1" x14ac:dyDescent="0.25">
      <c r="C14540" s="189"/>
      <c r="D14540" s="189"/>
      <c r="E14540" s="189"/>
      <c r="F14540" s="189"/>
    </row>
    <row r="14541" spans="3:6" s="66" customFormat="1" x14ac:dyDescent="0.25">
      <c r="C14541" s="189"/>
      <c r="D14541" s="189"/>
      <c r="E14541" s="189"/>
      <c r="F14541" s="189"/>
    </row>
    <row r="14542" spans="3:6" s="66" customFormat="1" x14ac:dyDescent="0.25">
      <c r="C14542" s="189"/>
      <c r="D14542" s="189"/>
      <c r="E14542" s="189"/>
      <c r="F14542" s="189"/>
    </row>
    <row r="14543" spans="3:6" s="66" customFormat="1" x14ac:dyDescent="0.25">
      <c r="C14543" s="189"/>
      <c r="D14543" s="189"/>
      <c r="E14543" s="189"/>
      <c r="F14543" s="189"/>
    </row>
    <row r="14544" spans="3:6" s="66" customFormat="1" x14ac:dyDescent="0.25">
      <c r="C14544" s="189"/>
      <c r="D14544" s="189"/>
      <c r="E14544" s="189"/>
      <c r="F14544" s="189"/>
    </row>
    <row r="14545" spans="3:6" s="66" customFormat="1" x14ac:dyDescent="0.25">
      <c r="C14545" s="189"/>
      <c r="D14545" s="189"/>
      <c r="E14545" s="189"/>
      <c r="F14545" s="189"/>
    </row>
    <row r="14546" spans="3:6" s="66" customFormat="1" x14ac:dyDescent="0.25">
      <c r="C14546" s="189"/>
      <c r="D14546" s="189"/>
      <c r="E14546" s="189"/>
      <c r="F14546" s="189"/>
    </row>
    <row r="14547" spans="3:6" s="66" customFormat="1" x14ac:dyDescent="0.25">
      <c r="C14547" s="189"/>
      <c r="D14547" s="189"/>
      <c r="E14547" s="189"/>
      <c r="F14547" s="189"/>
    </row>
    <row r="14548" spans="3:6" s="66" customFormat="1" x14ac:dyDescent="0.25">
      <c r="C14548" s="189"/>
      <c r="D14548" s="189"/>
      <c r="E14548" s="189"/>
      <c r="F14548" s="189"/>
    </row>
    <row r="14549" spans="3:6" s="66" customFormat="1" x14ac:dyDescent="0.25">
      <c r="C14549" s="189"/>
      <c r="D14549" s="189"/>
      <c r="E14549" s="189"/>
      <c r="F14549" s="189"/>
    </row>
    <row r="14550" spans="3:6" s="66" customFormat="1" x14ac:dyDescent="0.25">
      <c r="C14550" s="189"/>
      <c r="D14550" s="189"/>
      <c r="E14550" s="189"/>
      <c r="F14550" s="189"/>
    </row>
    <row r="14551" spans="3:6" s="66" customFormat="1" x14ac:dyDescent="0.25">
      <c r="C14551" s="189"/>
      <c r="D14551" s="189"/>
      <c r="E14551" s="189"/>
      <c r="F14551" s="189"/>
    </row>
    <row r="14552" spans="3:6" s="66" customFormat="1" x14ac:dyDescent="0.25">
      <c r="C14552" s="189"/>
      <c r="D14552" s="189"/>
      <c r="E14552" s="189"/>
      <c r="F14552" s="189"/>
    </row>
    <row r="14553" spans="3:6" s="66" customFormat="1" x14ac:dyDescent="0.25">
      <c r="C14553" s="189"/>
      <c r="D14553" s="189"/>
      <c r="E14553" s="189"/>
      <c r="F14553" s="189"/>
    </row>
    <row r="14554" spans="3:6" s="66" customFormat="1" x14ac:dyDescent="0.25">
      <c r="C14554" s="189"/>
      <c r="D14554" s="189"/>
      <c r="E14554" s="189"/>
      <c r="F14554" s="189"/>
    </row>
    <row r="14555" spans="3:6" s="66" customFormat="1" x14ac:dyDescent="0.25">
      <c r="C14555" s="189"/>
      <c r="D14555" s="189"/>
      <c r="E14555" s="189"/>
      <c r="F14555" s="189"/>
    </row>
    <row r="14556" spans="3:6" s="66" customFormat="1" x14ac:dyDescent="0.25">
      <c r="C14556" s="189"/>
      <c r="D14556" s="189"/>
      <c r="E14556" s="189"/>
      <c r="F14556" s="189"/>
    </row>
    <row r="14557" spans="3:6" s="66" customFormat="1" x14ac:dyDescent="0.25">
      <c r="C14557" s="189"/>
      <c r="D14557" s="189"/>
      <c r="E14557" s="189"/>
      <c r="F14557" s="189"/>
    </row>
    <row r="14558" spans="3:6" s="66" customFormat="1" x14ac:dyDescent="0.25">
      <c r="C14558" s="189"/>
      <c r="D14558" s="189"/>
      <c r="E14558" s="189"/>
      <c r="F14558" s="189"/>
    </row>
    <row r="14559" spans="3:6" s="66" customFormat="1" x14ac:dyDescent="0.25">
      <c r="C14559" s="189"/>
      <c r="D14559" s="189"/>
      <c r="E14559" s="189"/>
      <c r="F14559" s="189"/>
    </row>
    <row r="14560" spans="3:6" s="66" customFormat="1" x14ac:dyDescent="0.25">
      <c r="C14560" s="189"/>
      <c r="D14560" s="189"/>
      <c r="E14560" s="189"/>
      <c r="F14560" s="189"/>
    </row>
    <row r="14561" spans="3:6" s="66" customFormat="1" x14ac:dyDescent="0.25">
      <c r="C14561" s="189"/>
      <c r="D14561" s="189"/>
      <c r="E14561" s="189"/>
      <c r="F14561" s="189"/>
    </row>
    <row r="14562" spans="3:6" s="66" customFormat="1" x14ac:dyDescent="0.25">
      <c r="C14562" s="189"/>
      <c r="D14562" s="189"/>
      <c r="E14562" s="189"/>
      <c r="F14562" s="189"/>
    </row>
    <row r="14563" spans="3:6" s="66" customFormat="1" x14ac:dyDescent="0.25">
      <c r="C14563" s="189"/>
      <c r="D14563" s="189"/>
      <c r="E14563" s="189"/>
      <c r="F14563" s="189"/>
    </row>
    <row r="14564" spans="3:6" s="66" customFormat="1" x14ac:dyDescent="0.25">
      <c r="C14564" s="189"/>
      <c r="D14564" s="189"/>
      <c r="E14564" s="189"/>
      <c r="F14564" s="189"/>
    </row>
    <row r="14565" spans="3:6" s="66" customFormat="1" x14ac:dyDescent="0.25">
      <c r="C14565" s="189"/>
      <c r="D14565" s="189"/>
      <c r="E14565" s="189"/>
      <c r="F14565" s="189"/>
    </row>
    <row r="14566" spans="3:6" s="66" customFormat="1" x14ac:dyDescent="0.25">
      <c r="C14566" s="189"/>
      <c r="D14566" s="189"/>
      <c r="E14566" s="189"/>
      <c r="F14566" s="189"/>
    </row>
    <row r="14567" spans="3:6" s="66" customFormat="1" x14ac:dyDescent="0.25">
      <c r="C14567" s="189"/>
      <c r="D14567" s="189"/>
      <c r="E14567" s="189"/>
      <c r="F14567" s="189"/>
    </row>
    <row r="14568" spans="3:6" s="66" customFormat="1" x14ac:dyDescent="0.25">
      <c r="C14568" s="189"/>
      <c r="D14568" s="189"/>
      <c r="E14568" s="189"/>
      <c r="F14568" s="189"/>
    </row>
    <row r="14569" spans="3:6" s="66" customFormat="1" x14ac:dyDescent="0.25">
      <c r="C14569" s="189"/>
      <c r="D14569" s="189"/>
      <c r="E14569" s="189"/>
      <c r="F14569" s="189"/>
    </row>
    <row r="14570" spans="3:6" s="66" customFormat="1" x14ac:dyDescent="0.25">
      <c r="C14570" s="189"/>
      <c r="D14570" s="189"/>
      <c r="E14570" s="189"/>
      <c r="F14570" s="189"/>
    </row>
    <row r="14571" spans="3:6" s="66" customFormat="1" x14ac:dyDescent="0.25">
      <c r="C14571" s="189"/>
      <c r="D14571" s="189"/>
      <c r="E14571" s="189"/>
      <c r="F14571" s="189"/>
    </row>
    <row r="14572" spans="3:6" s="66" customFormat="1" x14ac:dyDescent="0.25">
      <c r="C14572" s="189"/>
      <c r="D14572" s="189"/>
      <c r="E14572" s="189"/>
      <c r="F14572" s="189"/>
    </row>
    <row r="14573" spans="3:6" s="66" customFormat="1" x14ac:dyDescent="0.25">
      <c r="C14573" s="189"/>
      <c r="D14573" s="189"/>
      <c r="E14573" s="189"/>
      <c r="F14573" s="189"/>
    </row>
    <row r="14574" spans="3:6" s="66" customFormat="1" x14ac:dyDescent="0.25">
      <c r="C14574" s="189"/>
      <c r="D14574" s="189"/>
      <c r="E14574" s="189"/>
      <c r="F14574" s="189"/>
    </row>
    <row r="14575" spans="3:6" s="66" customFormat="1" x14ac:dyDescent="0.25">
      <c r="C14575" s="189"/>
      <c r="D14575" s="189"/>
      <c r="E14575" s="189"/>
      <c r="F14575" s="189"/>
    </row>
    <row r="14576" spans="3:6" s="66" customFormat="1" x14ac:dyDescent="0.25">
      <c r="C14576" s="189"/>
      <c r="D14576" s="189"/>
      <c r="E14576" s="189"/>
      <c r="F14576" s="189"/>
    </row>
    <row r="14577" spans="3:6" s="66" customFormat="1" x14ac:dyDescent="0.25">
      <c r="C14577" s="189"/>
      <c r="D14577" s="189"/>
      <c r="E14577" s="189"/>
      <c r="F14577" s="189"/>
    </row>
    <row r="14578" spans="3:6" s="66" customFormat="1" x14ac:dyDescent="0.25">
      <c r="C14578" s="189"/>
      <c r="D14578" s="189"/>
      <c r="E14578" s="189"/>
      <c r="F14578" s="189"/>
    </row>
    <row r="14579" spans="3:6" s="66" customFormat="1" x14ac:dyDescent="0.25">
      <c r="C14579" s="189"/>
      <c r="D14579" s="189"/>
      <c r="E14579" s="189"/>
      <c r="F14579" s="189"/>
    </row>
    <row r="14580" spans="3:6" s="66" customFormat="1" x14ac:dyDescent="0.25">
      <c r="C14580" s="189"/>
      <c r="D14580" s="189"/>
      <c r="E14580" s="189"/>
      <c r="F14580" s="189"/>
    </row>
    <row r="14581" spans="3:6" s="66" customFormat="1" x14ac:dyDescent="0.25">
      <c r="C14581" s="189"/>
      <c r="D14581" s="189"/>
      <c r="E14581" s="189"/>
      <c r="F14581" s="189"/>
    </row>
    <row r="14582" spans="3:6" s="66" customFormat="1" x14ac:dyDescent="0.25">
      <c r="C14582" s="189"/>
      <c r="D14582" s="189"/>
      <c r="E14582" s="189"/>
      <c r="F14582" s="189"/>
    </row>
    <row r="14583" spans="3:6" s="66" customFormat="1" x14ac:dyDescent="0.25">
      <c r="C14583" s="189"/>
      <c r="D14583" s="189"/>
      <c r="E14583" s="189"/>
      <c r="F14583" s="189"/>
    </row>
    <row r="14584" spans="3:6" s="66" customFormat="1" x14ac:dyDescent="0.25">
      <c r="C14584" s="189"/>
      <c r="D14584" s="189"/>
      <c r="E14584" s="189"/>
      <c r="F14584" s="189"/>
    </row>
    <row r="14585" spans="3:6" s="66" customFormat="1" x14ac:dyDescent="0.25">
      <c r="C14585" s="189"/>
      <c r="D14585" s="189"/>
      <c r="E14585" s="189"/>
      <c r="F14585" s="189"/>
    </row>
    <row r="14586" spans="3:6" s="66" customFormat="1" x14ac:dyDescent="0.25">
      <c r="C14586" s="189"/>
      <c r="D14586" s="189"/>
      <c r="E14586" s="189"/>
      <c r="F14586" s="189"/>
    </row>
    <row r="14587" spans="3:6" s="66" customFormat="1" x14ac:dyDescent="0.25">
      <c r="C14587" s="189"/>
      <c r="D14587" s="189"/>
      <c r="E14587" s="189"/>
      <c r="F14587" s="189"/>
    </row>
    <row r="14588" spans="3:6" s="66" customFormat="1" x14ac:dyDescent="0.25">
      <c r="C14588" s="189"/>
      <c r="D14588" s="189"/>
      <c r="E14588" s="189"/>
      <c r="F14588" s="189"/>
    </row>
    <row r="14589" spans="3:6" s="66" customFormat="1" x14ac:dyDescent="0.25">
      <c r="C14589" s="189"/>
      <c r="D14589" s="189"/>
      <c r="E14589" s="189"/>
      <c r="F14589" s="189"/>
    </row>
    <row r="14590" spans="3:6" s="66" customFormat="1" x14ac:dyDescent="0.25">
      <c r="C14590" s="189"/>
      <c r="D14590" s="189"/>
      <c r="E14590" s="189"/>
      <c r="F14590" s="189"/>
    </row>
    <row r="14591" spans="3:6" s="66" customFormat="1" x14ac:dyDescent="0.25">
      <c r="C14591" s="189"/>
      <c r="D14591" s="189"/>
      <c r="E14591" s="189"/>
      <c r="F14591" s="189"/>
    </row>
    <row r="14592" spans="3:6" s="66" customFormat="1" x14ac:dyDescent="0.25">
      <c r="C14592" s="189"/>
      <c r="D14592" s="189"/>
      <c r="E14592" s="189"/>
      <c r="F14592" s="189"/>
    </row>
    <row r="14593" spans="3:6" s="66" customFormat="1" x14ac:dyDescent="0.25">
      <c r="C14593" s="189"/>
      <c r="D14593" s="189"/>
      <c r="E14593" s="189"/>
      <c r="F14593" s="189"/>
    </row>
    <row r="14594" spans="3:6" s="66" customFormat="1" x14ac:dyDescent="0.25">
      <c r="C14594" s="189"/>
      <c r="D14594" s="189"/>
      <c r="E14594" s="189"/>
      <c r="F14594" s="189"/>
    </row>
    <row r="14595" spans="3:6" s="66" customFormat="1" x14ac:dyDescent="0.25">
      <c r="C14595" s="189"/>
      <c r="D14595" s="189"/>
      <c r="E14595" s="189"/>
      <c r="F14595" s="189"/>
    </row>
    <row r="14596" spans="3:6" s="66" customFormat="1" x14ac:dyDescent="0.25">
      <c r="C14596" s="189"/>
      <c r="D14596" s="189"/>
      <c r="E14596" s="189"/>
      <c r="F14596" s="189"/>
    </row>
    <row r="14597" spans="3:6" s="66" customFormat="1" x14ac:dyDescent="0.25">
      <c r="C14597" s="189"/>
      <c r="D14597" s="189"/>
      <c r="E14597" s="189"/>
      <c r="F14597" s="189"/>
    </row>
    <row r="14598" spans="3:6" s="66" customFormat="1" x14ac:dyDescent="0.25">
      <c r="C14598" s="189"/>
      <c r="D14598" s="189"/>
      <c r="E14598" s="189"/>
      <c r="F14598" s="189"/>
    </row>
    <row r="14599" spans="3:6" s="66" customFormat="1" x14ac:dyDescent="0.25">
      <c r="C14599" s="189"/>
      <c r="D14599" s="189"/>
      <c r="E14599" s="189"/>
      <c r="F14599" s="189"/>
    </row>
    <row r="14600" spans="3:6" s="66" customFormat="1" x14ac:dyDescent="0.25">
      <c r="C14600" s="189"/>
      <c r="D14600" s="189"/>
      <c r="E14600" s="189"/>
      <c r="F14600" s="189"/>
    </row>
    <row r="14601" spans="3:6" s="66" customFormat="1" x14ac:dyDescent="0.25">
      <c r="C14601" s="189"/>
      <c r="D14601" s="189"/>
      <c r="E14601" s="189"/>
      <c r="F14601" s="189"/>
    </row>
    <row r="14602" spans="3:6" s="66" customFormat="1" x14ac:dyDescent="0.25">
      <c r="C14602" s="189"/>
      <c r="D14602" s="189"/>
      <c r="E14602" s="189"/>
      <c r="F14602" s="189"/>
    </row>
    <row r="14603" spans="3:6" s="66" customFormat="1" x14ac:dyDescent="0.25">
      <c r="C14603" s="189"/>
      <c r="D14603" s="189"/>
      <c r="E14603" s="189"/>
      <c r="F14603" s="189"/>
    </row>
    <row r="14604" spans="3:6" s="66" customFormat="1" x14ac:dyDescent="0.25">
      <c r="C14604" s="189"/>
      <c r="D14604" s="189"/>
      <c r="E14604" s="189"/>
      <c r="F14604" s="189"/>
    </row>
    <row r="14605" spans="3:6" s="66" customFormat="1" x14ac:dyDescent="0.25">
      <c r="C14605" s="189"/>
      <c r="D14605" s="189"/>
      <c r="E14605" s="189"/>
      <c r="F14605" s="189"/>
    </row>
    <row r="14606" spans="3:6" s="66" customFormat="1" x14ac:dyDescent="0.25">
      <c r="C14606" s="189"/>
      <c r="D14606" s="189"/>
      <c r="E14606" s="189"/>
      <c r="F14606" s="189"/>
    </row>
    <row r="14607" spans="3:6" s="66" customFormat="1" x14ac:dyDescent="0.25">
      <c r="C14607" s="189"/>
      <c r="D14607" s="189"/>
      <c r="E14607" s="189"/>
      <c r="F14607" s="189"/>
    </row>
    <row r="14608" spans="3:6" s="66" customFormat="1" x14ac:dyDescent="0.25">
      <c r="C14608" s="189"/>
      <c r="D14608" s="189"/>
      <c r="E14608" s="189"/>
      <c r="F14608" s="189"/>
    </row>
    <row r="14609" spans="3:6" s="66" customFormat="1" x14ac:dyDescent="0.25">
      <c r="C14609" s="189"/>
      <c r="D14609" s="189"/>
      <c r="E14609" s="189"/>
      <c r="F14609" s="189"/>
    </row>
    <row r="14610" spans="3:6" s="66" customFormat="1" x14ac:dyDescent="0.25">
      <c r="C14610" s="189"/>
      <c r="D14610" s="189"/>
      <c r="E14610" s="189"/>
      <c r="F14610" s="189"/>
    </row>
    <row r="14611" spans="3:6" s="66" customFormat="1" x14ac:dyDescent="0.25">
      <c r="C14611" s="189"/>
      <c r="D14611" s="189"/>
      <c r="E14611" s="189"/>
      <c r="F14611" s="189"/>
    </row>
    <row r="14612" spans="3:6" s="66" customFormat="1" x14ac:dyDescent="0.25">
      <c r="C14612" s="189"/>
      <c r="D14612" s="189"/>
      <c r="E14612" s="189"/>
      <c r="F14612" s="189"/>
    </row>
    <row r="14613" spans="3:6" s="66" customFormat="1" x14ac:dyDescent="0.25">
      <c r="C14613" s="189"/>
      <c r="D14613" s="189"/>
      <c r="E14613" s="189"/>
      <c r="F14613" s="189"/>
    </row>
    <row r="14614" spans="3:6" s="66" customFormat="1" x14ac:dyDescent="0.25">
      <c r="C14614" s="189"/>
      <c r="D14614" s="189"/>
      <c r="E14614" s="189"/>
      <c r="F14614" s="189"/>
    </row>
    <row r="14615" spans="3:6" s="66" customFormat="1" x14ac:dyDescent="0.25">
      <c r="C14615" s="189"/>
      <c r="D14615" s="189"/>
      <c r="E14615" s="189"/>
      <c r="F14615" s="189"/>
    </row>
    <row r="14616" spans="3:6" s="66" customFormat="1" x14ac:dyDescent="0.25">
      <c r="C14616" s="189"/>
      <c r="D14616" s="189"/>
      <c r="E14616" s="189"/>
      <c r="F14616" s="189"/>
    </row>
    <row r="14617" spans="3:6" s="66" customFormat="1" x14ac:dyDescent="0.25">
      <c r="C14617" s="189"/>
      <c r="D14617" s="189"/>
      <c r="E14617" s="189"/>
      <c r="F14617" s="189"/>
    </row>
    <row r="14618" spans="3:6" s="66" customFormat="1" x14ac:dyDescent="0.25">
      <c r="C14618" s="189"/>
      <c r="D14618" s="189"/>
      <c r="E14618" s="189"/>
      <c r="F14618" s="189"/>
    </row>
    <row r="14619" spans="3:6" s="66" customFormat="1" x14ac:dyDescent="0.25">
      <c r="C14619" s="189"/>
      <c r="D14619" s="189"/>
      <c r="E14619" s="189"/>
      <c r="F14619" s="189"/>
    </row>
    <row r="14620" spans="3:6" s="66" customFormat="1" x14ac:dyDescent="0.25">
      <c r="C14620" s="189"/>
      <c r="D14620" s="189"/>
      <c r="E14620" s="189"/>
      <c r="F14620" s="189"/>
    </row>
    <row r="14621" spans="3:6" s="66" customFormat="1" x14ac:dyDescent="0.25">
      <c r="C14621" s="189"/>
      <c r="D14621" s="189"/>
      <c r="E14621" s="189"/>
      <c r="F14621" s="189"/>
    </row>
    <row r="14622" spans="3:6" s="66" customFormat="1" x14ac:dyDescent="0.25">
      <c r="C14622" s="189"/>
      <c r="D14622" s="189"/>
      <c r="E14622" s="189"/>
      <c r="F14622" s="189"/>
    </row>
    <row r="14623" spans="3:6" s="66" customFormat="1" x14ac:dyDescent="0.25">
      <c r="C14623" s="189"/>
      <c r="D14623" s="189"/>
      <c r="E14623" s="189"/>
      <c r="F14623" s="189"/>
    </row>
    <row r="14624" spans="3:6" s="66" customFormat="1" x14ac:dyDescent="0.25">
      <c r="C14624" s="189"/>
      <c r="D14624" s="189"/>
      <c r="E14624" s="189"/>
      <c r="F14624" s="189"/>
    </row>
    <row r="14625" spans="3:6" s="66" customFormat="1" x14ac:dyDescent="0.25">
      <c r="C14625" s="189"/>
      <c r="D14625" s="189"/>
      <c r="E14625" s="189"/>
      <c r="F14625" s="189"/>
    </row>
    <row r="14626" spans="3:6" s="66" customFormat="1" x14ac:dyDescent="0.25">
      <c r="C14626" s="189"/>
      <c r="D14626" s="189"/>
      <c r="E14626" s="189"/>
      <c r="F14626" s="189"/>
    </row>
    <row r="14627" spans="3:6" s="66" customFormat="1" x14ac:dyDescent="0.25">
      <c r="C14627" s="189"/>
      <c r="D14627" s="189"/>
      <c r="E14627" s="189"/>
      <c r="F14627" s="189"/>
    </row>
    <row r="14628" spans="3:6" s="66" customFormat="1" x14ac:dyDescent="0.25">
      <c r="C14628" s="189"/>
      <c r="D14628" s="189"/>
      <c r="E14628" s="189"/>
      <c r="F14628" s="189"/>
    </row>
    <row r="14629" spans="3:6" s="66" customFormat="1" x14ac:dyDescent="0.25">
      <c r="C14629" s="189"/>
      <c r="D14629" s="189"/>
      <c r="E14629" s="189"/>
      <c r="F14629" s="189"/>
    </row>
    <row r="14630" spans="3:6" s="66" customFormat="1" x14ac:dyDescent="0.25">
      <c r="C14630" s="189"/>
      <c r="D14630" s="189"/>
      <c r="E14630" s="189"/>
      <c r="F14630" s="189"/>
    </row>
    <row r="14631" spans="3:6" s="66" customFormat="1" x14ac:dyDescent="0.25">
      <c r="C14631" s="189"/>
      <c r="D14631" s="189"/>
      <c r="E14631" s="189"/>
      <c r="F14631" s="189"/>
    </row>
    <row r="14632" spans="3:6" s="66" customFormat="1" x14ac:dyDescent="0.25">
      <c r="C14632" s="189"/>
      <c r="D14632" s="189"/>
      <c r="E14632" s="189"/>
      <c r="F14632" s="189"/>
    </row>
    <row r="14633" spans="3:6" s="66" customFormat="1" x14ac:dyDescent="0.25">
      <c r="C14633" s="189"/>
      <c r="D14633" s="189"/>
      <c r="E14633" s="189"/>
      <c r="F14633" s="189"/>
    </row>
    <row r="14634" spans="3:6" s="66" customFormat="1" x14ac:dyDescent="0.25">
      <c r="C14634" s="189"/>
      <c r="D14634" s="189"/>
      <c r="E14634" s="189"/>
      <c r="F14634" s="189"/>
    </row>
    <row r="14635" spans="3:6" s="66" customFormat="1" x14ac:dyDescent="0.25">
      <c r="C14635" s="189"/>
      <c r="D14635" s="189"/>
      <c r="E14635" s="189"/>
      <c r="F14635" s="189"/>
    </row>
    <row r="14636" spans="3:6" s="66" customFormat="1" x14ac:dyDescent="0.25">
      <c r="C14636" s="189"/>
      <c r="D14636" s="189"/>
      <c r="E14636" s="189"/>
      <c r="F14636" s="189"/>
    </row>
    <row r="14637" spans="3:6" s="66" customFormat="1" x14ac:dyDescent="0.25">
      <c r="C14637" s="189"/>
      <c r="D14637" s="189"/>
      <c r="E14637" s="189"/>
      <c r="F14637" s="189"/>
    </row>
    <row r="14638" spans="3:6" s="66" customFormat="1" x14ac:dyDescent="0.25">
      <c r="C14638" s="189"/>
      <c r="D14638" s="189"/>
      <c r="E14638" s="189"/>
      <c r="F14638" s="189"/>
    </row>
    <row r="14639" spans="3:6" s="66" customFormat="1" x14ac:dyDescent="0.25">
      <c r="C14639" s="189"/>
      <c r="D14639" s="189"/>
      <c r="E14639" s="189"/>
      <c r="F14639" s="189"/>
    </row>
    <row r="14640" spans="3:6" s="66" customFormat="1" x14ac:dyDescent="0.25">
      <c r="C14640" s="189"/>
      <c r="D14640" s="189"/>
      <c r="E14640" s="189"/>
      <c r="F14640" s="189"/>
    </row>
    <row r="14641" spans="3:6" s="66" customFormat="1" x14ac:dyDescent="0.25">
      <c r="C14641" s="189"/>
      <c r="D14641" s="189"/>
      <c r="E14641" s="189"/>
      <c r="F14641" s="189"/>
    </row>
    <row r="14642" spans="3:6" s="66" customFormat="1" x14ac:dyDescent="0.25">
      <c r="C14642" s="189"/>
      <c r="D14642" s="189"/>
      <c r="E14642" s="189"/>
      <c r="F14642" s="189"/>
    </row>
    <row r="14643" spans="3:6" s="66" customFormat="1" x14ac:dyDescent="0.25">
      <c r="C14643" s="189"/>
      <c r="D14643" s="189"/>
      <c r="E14643" s="189"/>
      <c r="F14643" s="189"/>
    </row>
    <row r="14644" spans="3:6" s="66" customFormat="1" x14ac:dyDescent="0.25">
      <c r="C14644" s="189"/>
      <c r="D14644" s="189"/>
      <c r="E14644" s="189"/>
      <c r="F14644" s="189"/>
    </row>
    <row r="14645" spans="3:6" s="66" customFormat="1" x14ac:dyDescent="0.25">
      <c r="C14645" s="189"/>
      <c r="D14645" s="189"/>
      <c r="E14645" s="189"/>
      <c r="F14645" s="189"/>
    </row>
    <row r="14646" spans="3:6" s="66" customFormat="1" x14ac:dyDescent="0.25">
      <c r="C14646" s="189"/>
      <c r="D14646" s="189"/>
      <c r="E14646" s="189"/>
      <c r="F14646" s="189"/>
    </row>
    <row r="14647" spans="3:6" s="66" customFormat="1" x14ac:dyDescent="0.25">
      <c r="C14647" s="189"/>
      <c r="D14647" s="189"/>
      <c r="E14647" s="189"/>
      <c r="F14647" s="189"/>
    </row>
    <row r="14648" spans="3:6" s="66" customFormat="1" x14ac:dyDescent="0.25">
      <c r="C14648" s="189"/>
      <c r="D14648" s="189"/>
      <c r="E14648" s="189"/>
      <c r="F14648" s="189"/>
    </row>
    <row r="14649" spans="3:6" s="66" customFormat="1" x14ac:dyDescent="0.25">
      <c r="C14649" s="189"/>
      <c r="D14649" s="189"/>
      <c r="E14649" s="189"/>
      <c r="F14649" s="189"/>
    </row>
    <row r="14650" spans="3:6" s="66" customFormat="1" x14ac:dyDescent="0.25">
      <c r="C14650" s="189"/>
      <c r="D14650" s="189"/>
      <c r="E14650" s="189"/>
      <c r="F14650" s="189"/>
    </row>
    <row r="14651" spans="3:6" s="66" customFormat="1" x14ac:dyDescent="0.25">
      <c r="C14651" s="189"/>
      <c r="D14651" s="189"/>
      <c r="E14651" s="189"/>
      <c r="F14651" s="189"/>
    </row>
    <row r="14652" spans="3:6" s="66" customFormat="1" x14ac:dyDescent="0.25">
      <c r="C14652" s="189"/>
      <c r="D14652" s="189"/>
      <c r="E14652" s="189"/>
      <c r="F14652" s="189"/>
    </row>
    <row r="14653" spans="3:6" s="66" customFormat="1" x14ac:dyDescent="0.25">
      <c r="C14653" s="189"/>
      <c r="D14653" s="189"/>
      <c r="E14653" s="189"/>
      <c r="F14653" s="189"/>
    </row>
    <row r="14654" spans="3:6" s="66" customFormat="1" x14ac:dyDescent="0.25">
      <c r="C14654" s="189"/>
      <c r="D14654" s="189"/>
      <c r="E14654" s="189"/>
      <c r="F14654" s="189"/>
    </row>
    <row r="14655" spans="3:6" s="66" customFormat="1" x14ac:dyDescent="0.25">
      <c r="C14655" s="189"/>
      <c r="D14655" s="189"/>
      <c r="E14655" s="189"/>
      <c r="F14655" s="189"/>
    </row>
    <row r="14656" spans="3:6" s="66" customFormat="1" x14ac:dyDescent="0.25">
      <c r="C14656" s="189"/>
      <c r="D14656" s="189"/>
      <c r="E14656" s="189"/>
      <c r="F14656" s="189"/>
    </row>
    <row r="14657" spans="3:6" s="66" customFormat="1" x14ac:dyDescent="0.25">
      <c r="C14657" s="189"/>
      <c r="D14657" s="189"/>
      <c r="E14657" s="189"/>
      <c r="F14657" s="189"/>
    </row>
    <row r="14658" spans="3:6" s="66" customFormat="1" x14ac:dyDescent="0.25">
      <c r="C14658" s="189"/>
      <c r="D14658" s="189"/>
      <c r="E14658" s="189"/>
      <c r="F14658" s="189"/>
    </row>
    <row r="14659" spans="3:6" s="66" customFormat="1" x14ac:dyDescent="0.25">
      <c r="C14659" s="189"/>
      <c r="D14659" s="189"/>
      <c r="E14659" s="189"/>
      <c r="F14659" s="189"/>
    </row>
    <row r="14660" spans="3:6" s="66" customFormat="1" x14ac:dyDescent="0.25">
      <c r="C14660" s="189"/>
      <c r="D14660" s="189"/>
      <c r="E14660" s="189"/>
      <c r="F14660" s="189"/>
    </row>
    <row r="14661" spans="3:6" s="66" customFormat="1" x14ac:dyDescent="0.25">
      <c r="C14661" s="189"/>
      <c r="D14661" s="189"/>
      <c r="E14661" s="189"/>
      <c r="F14661" s="189"/>
    </row>
    <row r="14662" spans="3:6" s="66" customFormat="1" x14ac:dyDescent="0.25">
      <c r="C14662" s="189"/>
      <c r="D14662" s="189"/>
      <c r="E14662" s="189"/>
      <c r="F14662" s="189"/>
    </row>
    <row r="14663" spans="3:6" s="66" customFormat="1" x14ac:dyDescent="0.25">
      <c r="C14663" s="189"/>
      <c r="D14663" s="189"/>
      <c r="E14663" s="189"/>
      <c r="F14663" s="189"/>
    </row>
    <row r="14664" spans="3:6" s="66" customFormat="1" x14ac:dyDescent="0.25">
      <c r="C14664" s="189"/>
      <c r="D14664" s="189"/>
      <c r="E14664" s="189"/>
      <c r="F14664" s="189"/>
    </row>
    <row r="14665" spans="3:6" s="66" customFormat="1" x14ac:dyDescent="0.25">
      <c r="C14665" s="189"/>
      <c r="D14665" s="189"/>
      <c r="E14665" s="189"/>
      <c r="F14665" s="189"/>
    </row>
    <row r="14666" spans="3:6" s="66" customFormat="1" x14ac:dyDescent="0.25">
      <c r="C14666" s="189"/>
      <c r="D14666" s="189"/>
      <c r="E14666" s="189"/>
      <c r="F14666" s="189"/>
    </row>
    <row r="14667" spans="3:6" s="66" customFormat="1" x14ac:dyDescent="0.25">
      <c r="C14667" s="189"/>
      <c r="D14667" s="189"/>
      <c r="E14667" s="189"/>
      <c r="F14667" s="189"/>
    </row>
    <row r="14668" spans="3:6" s="66" customFormat="1" x14ac:dyDescent="0.25">
      <c r="C14668" s="189"/>
      <c r="D14668" s="189"/>
      <c r="E14668" s="189"/>
      <c r="F14668" s="189"/>
    </row>
    <row r="14669" spans="3:6" s="66" customFormat="1" x14ac:dyDescent="0.25">
      <c r="C14669" s="189"/>
      <c r="D14669" s="189"/>
      <c r="E14669" s="189"/>
      <c r="F14669" s="189"/>
    </row>
    <row r="14670" spans="3:6" s="66" customFormat="1" x14ac:dyDescent="0.25">
      <c r="C14670" s="189"/>
      <c r="D14670" s="189"/>
      <c r="E14670" s="189"/>
      <c r="F14670" s="189"/>
    </row>
    <row r="14671" spans="3:6" s="66" customFormat="1" x14ac:dyDescent="0.25">
      <c r="C14671" s="189"/>
      <c r="D14671" s="189"/>
      <c r="E14671" s="189"/>
      <c r="F14671" s="189"/>
    </row>
    <row r="14672" spans="3:6" s="66" customFormat="1" x14ac:dyDescent="0.25">
      <c r="C14672" s="189"/>
      <c r="D14672" s="189"/>
      <c r="E14672" s="189"/>
      <c r="F14672" s="189"/>
    </row>
    <row r="14673" spans="3:6" s="66" customFormat="1" x14ac:dyDescent="0.25">
      <c r="C14673" s="189"/>
      <c r="D14673" s="189"/>
      <c r="E14673" s="189"/>
      <c r="F14673" s="189"/>
    </row>
    <row r="14674" spans="3:6" s="66" customFormat="1" x14ac:dyDescent="0.25">
      <c r="C14674" s="189"/>
      <c r="D14674" s="189"/>
      <c r="E14674" s="189"/>
      <c r="F14674" s="189"/>
    </row>
    <row r="14675" spans="3:6" s="66" customFormat="1" x14ac:dyDescent="0.25">
      <c r="C14675" s="189"/>
      <c r="D14675" s="189"/>
      <c r="E14675" s="189"/>
      <c r="F14675" s="189"/>
    </row>
    <row r="14676" spans="3:6" s="66" customFormat="1" x14ac:dyDescent="0.25">
      <c r="C14676" s="189"/>
      <c r="D14676" s="189"/>
      <c r="E14676" s="189"/>
      <c r="F14676" s="189"/>
    </row>
    <row r="14677" spans="3:6" s="66" customFormat="1" x14ac:dyDescent="0.25">
      <c r="C14677" s="189"/>
      <c r="D14677" s="189"/>
      <c r="E14677" s="189"/>
      <c r="F14677" s="189"/>
    </row>
    <row r="14678" spans="3:6" s="66" customFormat="1" x14ac:dyDescent="0.25">
      <c r="C14678" s="189"/>
      <c r="D14678" s="189"/>
      <c r="E14678" s="189"/>
      <c r="F14678" s="189"/>
    </row>
    <row r="14679" spans="3:6" s="66" customFormat="1" x14ac:dyDescent="0.25">
      <c r="C14679" s="189"/>
      <c r="D14679" s="189"/>
      <c r="E14679" s="189"/>
      <c r="F14679" s="189"/>
    </row>
    <row r="14680" spans="3:6" s="66" customFormat="1" x14ac:dyDescent="0.25">
      <c r="C14680" s="189"/>
      <c r="D14680" s="189"/>
      <c r="E14680" s="189"/>
      <c r="F14680" s="189"/>
    </row>
    <row r="14681" spans="3:6" s="66" customFormat="1" x14ac:dyDescent="0.25">
      <c r="C14681" s="189"/>
      <c r="D14681" s="189"/>
      <c r="E14681" s="189"/>
      <c r="F14681" s="189"/>
    </row>
    <row r="14682" spans="3:6" s="66" customFormat="1" x14ac:dyDescent="0.25">
      <c r="C14682" s="189"/>
      <c r="D14682" s="189"/>
      <c r="E14682" s="189"/>
      <c r="F14682" s="189"/>
    </row>
    <row r="14683" spans="3:6" s="66" customFormat="1" x14ac:dyDescent="0.25">
      <c r="C14683" s="189"/>
      <c r="D14683" s="189"/>
      <c r="E14683" s="189"/>
      <c r="F14683" s="189"/>
    </row>
    <row r="14684" spans="3:6" s="66" customFormat="1" x14ac:dyDescent="0.25">
      <c r="C14684" s="189"/>
      <c r="D14684" s="189"/>
      <c r="E14684" s="189"/>
      <c r="F14684" s="189"/>
    </row>
    <row r="14685" spans="3:6" s="66" customFormat="1" x14ac:dyDescent="0.25">
      <c r="C14685" s="189"/>
      <c r="D14685" s="189"/>
      <c r="E14685" s="189"/>
      <c r="F14685" s="189"/>
    </row>
    <row r="14686" spans="3:6" s="66" customFormat="1" x14ac:dyDescent="0.25">
      <c r="C14686" s="189"/>
      <c r="D14686" s="189"/>
      <c r="E14686" s="189"/>
      <c r="F14686" s="189"/>
    </row>
    <row r="14687" spans="3:6" s="66" customFormat="1" x14ac:dyDescent="0.25">
      <c r="C14687" s="189"/>
      <c r="D14687" s="189"/>
      <c r="E14687" s="189"/>
      <c r="F14687" s="189"/>
    </row>
    <row r="14688" spans="3:6" s="66" customFormat="1" x14ac:dyDescent="0.25">
      <c r="C14688" s="189"/>
      <c r="D14688" s="189"/>
      <c r="E14688" s="189"/>
      <c r="F14688" s="189"/>
    </row>
    <row r="14689" spans="3:6" s="66" customFormat="1" x14ac:dyDescent="0.25">
      <c r="C14689" s="189"/>
      <c r="D14689" s="189"/>
      <c r="E14689" s="189"/>
      <c r="F14689" s="189"/>
    </row>
    <row r="14690" spans="3:6" s="66" customFormat="1" x14ac:dyDescent="0.25">
      <c r="C14690" s="189"/>
      <c r="D14690" s="189"/>
      <c r="E14690" s="189"/>
      <c r="F14690" s="189"/>
    </row>
    <row r="14691" spans="3:6" s="66" customFormat="1" x14ac:dyDescent="0.25">
      <c r="C14691" s="189"/>
      <c r="D14691" s="189"/>
      <c r="E14691" s="189"/>
      <c r="F14691" s="189"/>
    </row>
    <row r="14692" spans="3:6" s="66" customFormat="1" x14ac:dyDescent="0.25">
      <c r="C14692" s="189"/>
      <c r="D14692" s="189"/>
      <c r="E14692" s="189"/>
      <c r="F14692" s="189"/>
    </row>
    <row r="14693" spans="3:6" s="66" customFormat="1" x14ac:dyDescent="0.25">
      <c r="C14693" s="189"/>
      <c r="D14693" s="189"/>
      <c r="E14693" s="189"/>
      <c r="F14693" s="189"/>
    </row>
    <row r="14694" spans="3:6" s="66" customFormat="1" x14ac:dyDescent="0.25">
      <c r="C14694" s="189"/>
      <c r="D14694" s="189"/>
      <c r="E14694" s="189"/>
      <c r="F14694" s="189"/>
    </row>
    <row r="14695" spans="3:6" s="66" customFormat="1" x14ac:dyDescent="0.25">
      <c r="C14695" s="189"/>
      <c r="D14695" s="189"/>
      <c r="E14695" s="189"/>
      <c r="F14695" s="189"/>
    </row>
    <row r="14696" spans="3:6" s="66" customFormat="1" x14ac:dyDescent="0.25">
      <c r="C14696" s="189"/>
      <c r="D14696" s="189"/>
      <c r="E14696" s="189"/>
      <c r="F14696" s="189"/>
    </row>
    <row r="14697" spans="3:6" s="66" customFormat="1" x14ac:dyDescent="0.25">
      <c r="C14697" s="189"/>
      <c r="D14697" s="189"/>
      <c r="E14697" s="189"/>
      <c r="F14697" s="189"/>
    </row>
    <row r="14698" spans="3:6" s="66" customFormat="1" x14ac:dyDescent="0.25">
      <c r="C14698" s="189"/>
      <c r="D14698" s="189"/>
      <c r="E14698" s="189"/>
      <c r="F14698" s="189"/>
    </row>
    <row r="14699" spans="3:6" s="66" customFormat="1" x14ac:dyDescent="0.25">
      <c r="C14699" s="189"/>
      <c r="D14699" s="189"/>
      <c r="E14699" s="189"/>
      <c r="F14699" s="189"/>
    </row>
    <row r="14700" spans="3:6" s="66" customFormat="1" x14ac:dyDescent="0.25">
      <c r="C14700" s="189"/>
      <c r="D14700" s="189"/>
      <c r="E14700" s="189"/>
      <c r="F14700" s="189"/>
    </row>
    <row r="14701" spans="3:6" s="66" customFormat="1" x14ac:dyDescent="0.25">
      <c r="C14701" s="189"/>
      <c r="D14701" s="189"/>
      <c r="E14701" s="189"/>
      <c r="F14701" s="189"/>
    </row>
    <row r="14702" spans="3:6" s="66" customFormat="1" x14ac:dyDescent="0.25">
      <c r="C14702" s="189"/>
      <c r="D14702" s="189"/>
      <c r="E14702" s="189"/>
      <c r="F14702" s="189"/>
    </row>
    <row r="14703" spans="3:6" s="66" customFormat="1" x14ac:dyDescent="0.25">
      <c r="C14703" s="189"/>
      <c r="D14703" s="189"/>
      <c r="E14703" s="189"/>
      <c r="F14703" s="189"/>
    </row>
    <row r="14704" spans="3:6" s="66" customFormat="1" x14ac:dyDescent="0.25">
      <c r="C14704" s="189"/>
      <c r="D14704" s="189"/>
      <c r="E14704" s="189"/>
      <c r="F14704" s="189"/>
    </row>
    <row r="14705" spans="3:6" s="66" customFormat="1" x14ac:dyDescent="0.25">
      <c r="C14705" s="189"/>
      <c r="D14705" s="189"/>
      <c r="E14705" s="189"/>
      <c r="F14705" s="189"/>
    </row>
    <row r="14706" spans="3:6" s="66" customFormat="1" x14ac:dyDescent="0.25">
      <c r="C14706" s="189"/>
      <c r="D14706" s="189"/>
      <c r="E14706" s="189"/>
      <c r="F14706" s="189"/>
    </row>
    <row r="14707" spans="3:6" s="66" customFormat="1" x14ac:dyDescent="0.25">
      <c r="C14707" s="189"/>
      <c r="D14707" s="189"/>
      <c r="E14707" s="189"/>
      <c r="F14707" s="189"/>
    </row>
    <row r="14708" spans="3:6" s="66" customFormat="1" x14ac:dyDescent="0.25">
      <c r="C14708" s="189"/>
      <c r="D14708" s="189"/>
      <c r="E14708" s="189"/>
      <c r="F14708" s="189"/>
    </row>
    <row r="14709" spans="3:6" s="66" customFormat="1" x14ac:dyDescent="0.25">
      <c r="C14709" s="189"/>
      <c r="D14709" s="189"/>
      <c r="E14709" s="189"/>
      <c r="F14709" s="189"/>
    </row>
    <row r="14710" spans="3:6" s="66" customFormat="1" x14ac:dyDescent="0.25">
      <c r="C14710" s="189"/>
      <c r="D14710" s="189"/>
      <c r="E14710" s="189"/>
      <c r="F14710" s="189"/>
    </row>
    <row r="14711" spans="3:6" s="66" customFormat="1" x14ac:dyDescent="0.25">
      <c r="C14711" s="189"/>
      <c r="D14711" s="189"/>
      <c r="E14711" s="189"/>
      <c r="F14711" s="189"/>
    </row>
    <row r="14712" spans="3:6" s="66" customFormat="1" x14ac:dyDescent="0.25">
      <c r="C14712" s="189"/>
      <c r="D14712" s="189"/>
      <c r="E14712" s="189"/>
      <c r="F14712" s="189"/>
    </row>
    <row r="14713" spans="3:6" s="66" customFormat="1" x14ac:dyDescent="0.25">
      <c r="C14713" s="189"/>
      <c r="D14713" s="189"/>
      <c r="E14713" s="189"/>
      <c r="F14713" s="189"/>
    </row>
    <row r="14714" spans="3:6" s="66" customFormat="1" x14ac:dyDescent="0.25">
      <c r="C14714" s="189"/>
      <c r="D14714" s="189"/>
      <c r="E14714" s="189"/>
      <c r="F14714" s="189"/>
    </row>
    <row r="14715" spans="3:6" s="66" customFormat="1" x14ac:dyDescent="0.25">
      <c r="C14715" s="189"/>
      <c r="D14715" s="189"/>
      <c r="E14715" s="189"/>
      <c r="F14715" s="189"/>
    </row>
    <row r="14716" spans="3:6" s="66" customFormat="1" x14ac:dyDescent="0.25">
      <c r="C14716" s="189"/>
      <c r="D14716" s="189"/>
      <c r="E14716" s="189"/>
      <c r="F14716" s="189"/>
    </row>
    <row r="14717" spans="3:6" s="66" customFormat="1" x14ac:dyDescent="0.25">
      <c r="C14717" s="189"/>
      <c r="D14717" s="189"/>
      <c r="E14717" s="189"/>
      <c r="F14717" s="189"/>
    </row>
    <row r="14718" spans="3:6" s="66" customFormat="1" x14ac:dyDescent="0.25">
      <c r="C14718" s="189"/>
      <c r="D14718" s="189"/>
      <c r="E14718" s="189"/>
      <c r="F14718" s="189"/>
    </row>
    <row r="14719" spans="3:6" s="66" customFormat="1" x14ac:dyDescent="0.25">
      <c r="C14719" s="189"/>
      <c r="D14719" s="189"/>
      <c r="E14719" s="189"/>
      <c r="F14719" s="189"/>
    </row>
    <row r="14720" spans="3:6" s="66" customFormat="1" x14ac:dyDescent="0.25">
      <c r="C14720" s="189"/>
      <c r="D14720" s="189"/>
      <c r="E14720" s="189"/>
      <c r="F14720" s="189"/>
    </row>
    <row r="14721" spans="3:6" s="66" customFormat="1" x14ac:dyDescent="0.25">
      <c r="C14721" s="189"/>
      <c r="D14721" s="189"/>
      <c r="E14721" s="189"/>
      <c r="F14721" s="189"/>
    </row>
    <row r="14722" spans="3:6" s="66" customFormat="1" x14ac:dyDescent="0.25">
      <c r="C14722" s="189"/>
      <c r="D14722" s="189"/>
      <c r="E14722" s="189"/>
      <c r="F14722" s="189"/>
    </row>
    <row r="14723" spans="3:6" s="66" customFormat="1" x14ac:dyDescent="0.25">
      <c r="C14723" s="189"/>
      <c r="D14723" s="189"/>
      <c r="E14723" s="189"/>
      <c r="F14723" s="189"/>
    </row>
    <row r="14724" spans="3:6" s="66" customFormat="1" x14ac:dyDescent="0.25">
      <c r="C14724" s="189"/>
      <c r="D14724" s="189"/>
      <c r="E14724" s="189"/>
      <c r="F14724" s="189"/>
    </row>
    <row r="14725" spans="3:6" s="66" customFormat="1" x14ac:dyDescent="0.25">
      <c r="C14725" s="189"/>
      <c r="D14725" s="189"/>
      <c r="E14725" s="189"/>
      <c r="F14725" s="189"/>
    </row>
    <row r="14726" spans="3:6" s="66" customFormat="1" x14ac:dyDescent="0.25">
      <c r="C14726" s="189"/>
      <c r="D14726" s="189"/>
      <c r="E14726" s="189"/>
      <c r="F14726" s="189"/>
    </row>
    <row r="14727" spans="3:6" s="66" customFormat="1" x14ac:dyDescent="0.25">
      <c r="C14727" s="189"/>
      <c r="D14727" s="189"/>
      <c r="E14727" s="189"/>
      <c r="F14727" s="189"/>
    </row>
    <row r="14728" spans="3:6" s="66" customFormat="1" x14ac:dyDescent="0.25">
      <c r="C14728" s="189"/>
      <c r="D14728" s="189"/>
      <c r="E14728" s="189"/>
      <c r="F14728" s="189"/>
    </row>
    <row r="14729" spans="3:6" s="66" customFormat="1" x14ac:dyDescent="0.25">
      <c r="C14729" s="189"/>
      <c r="D14729" s="189"/>
      <c r="E14729" s="189"/>
      <c r="F14729" s="189"/>
    </row>
    <row r="14730" spans="3:6" s="66" customFormat="1" x14ac:dyDescent="0.25">
      <c r="C14730" s="189"/>
      <c r="D14730" s="189"/>
      <c r="E14730" s="189"/>
      <c r="F14730" s="189"/>
    </row>
    <row r="14731" spans="3:6" s="66" customFormat="1" x14ac:dyDescent="0.25">
      <c r="C14731" s="189"/>
      <c r="D14731" s="189"/>
      <c r="E14731" s="189"/>
      <c r="F14731" s="189"/>
    </row>
    <row r="14732" spans="3:6" s="66" customFormat="1" x14ac:dyDescent="0.25">
      <c r="C14732" s="189"/>
      <c r="D14732" s="189"/>
      <c r="E14732" s="189"/>
      <c r="F14732" s="189"/>
    </row>
    <row r="14733" spans="3:6" s="66" customFormat="1" x14ac:dyDescent="0.25">
      <c r="C14733" s="189"/>
      <c r="D14733" s="189"/>
      <c r="E14733" s="189"/>
      <c r="F14733" s="189"/>
    </row>
    <row r="14734" spans="3:6" s="66" customFormat="1" x14ac:dyDescent="0.25">
      <c r="C14734" s="189"/>
      <c r="D14734" s="189"/>
      <c r="E14734" s="189"/>
      <c r="F14734" s="189"/>
    </row>
    <row r="14735" spans="3:6" s="66" customFormat="1" x14ac:dyDescent="0.25">
      <c r="C14735" s="189"/>
      <c r="D14735" s="189"/>
      <c r="E14735" s="189"/>
      <c r="F14735" s="189"/>
    </row>
    <row r="14736" spans="3:6" s="66" customFormat="1" x14ac:dyDescent="0.25">
      <c r="C14736" s="189"/>
      <c r="D14736" s="189"/>
      <c r="E14736" s="189"/>
      <c r="F14736" s="189"/>
    </row>
    <row r="14737" spans="3:6" s="66" customFormat="1" x14ac:dyDescent="0.25">
      <c r="C14737" s="189"/>
      <c r="D14737" s="189"/>
      <c r="E14737" s="189"/>
      <c r="F14737" s="189"/>
    </row>
    <row r="14738" spans="3:6" s="66" customFormat="1" x14ac:dyDescent="0.25">
      <c r="C14738" s="189"/>
      <c r="D14738" s="189"/>
      <c r="E14738" s="189"/>
      <c r="F14738" s="189"/>
    </row>
    <row r="14739" spans="3:6" s="66" customFormat="1" x14ac:dyDescent="0.25">
      <c r="C14739" s="189"/>
      <c r="D14739" s="189"/>
      <c r="E14739" s="189"/>
      <c r="F14739" s="189"/>
    </row>
    <row r="14740" spans="3:6" s="66" customFormat="1" x14ac:dyDescent="0.25">
      <c r="C14740" s="189"/>
      <c r="D14740" s="189"/>
      <c r="E14740" s="189"/>
      <c r="F14740" s="189"/>
    </row>
    <row r="14741" spans="3:6" s="66" customFormat="1" x14ac:dyDescent="0.25">
      <c r="C14741" s="189"/>
      <c r="D14741" s="189"/>
      <c r="E14741" s="189"/>
      <c r="F14741" s="189"/>
    </row>
    <row r="14742" spans="3:6" s="66" customFormat="1" x14ac:dyDescent="0.25">
      <c r="C14742" s="189"/>
      <c r="D14742" s="189"/>
      <c r="E14742" s="189"/>
      <c r="F14742" s="189"/>
    </row>
    <row r="14743" spans="3:6" s="66" customFormat="1" x14ac:dyDescent="0.25">
      <c r="C14743" s="189"/>
      <c r="D14743" s="189"/>
      <c r="E14743" s="189"/>
      <c r="F14743" s="189"/>
    </row>
    <row r="14744" spans="3:6" s="66" customFormat="1" x14ac:dyDescent="0.25">
      <c r="C14744" s="189"/>
      <c r="D14744" s="189"/>
      <c r="E14744" s="189"/>
      <c r="F14744" s="189"/>
    </row>
    <row r="14745" spans="3:6" s="66" customFormat="1" x14ac:dyDescent="0.25">
      <c r="C14745" s="189"/>
      <c r="D14745" s="189"/>
      <c r="E14745" s="189"/>
      <c r="F14745" s="189"/>
    </row>
    <row r="14746" spans="3:6" s="66" customFormat="1" x14ac:dyDescent="0.25">
      <c r="C14746" s="189"/>
      <c r="D14746" s="189"/>
      <c r="E14746" s="189"/>
      <c r="F14746" s="189"/>
    </row>
    <row r="14747" spans="3:6" s="66" customFormat="1" x14ac:dyDescent="0.25">
      <c r="C14747" s="189"/>
      <c r="D14747" s="189"/>
      <c r="E14747" s="189"/>
      <c r="F14747" s="189"/>
    </row>
    <row r="14748" spans="3:6" s="66" customFormat="1" x14ac:dyDescent="0.25">
      <c r="C14748" s="189"/>
      <c r="D14748" s="189"/>
      <c r="E14748" s="189"/>
      <c r="F14748" s="189"/>
    </row>
    <row r="14749" spans="3:6" s="66" customFormat="1" x14ac:dyDescent="0.25">
      <c r="C14749" s="189"/>
      <c r="D14749" s="189"/>
      <c r="E14749" s="189"/>
      <c r="F14749" s="189"/>
    </row>
    <row r="14750" spans="3:6" s="66" customFormat="1" x14ac:dyDescent="0.25">
      <c r="C14750" s="189"/>
      <c r="D14750" s="189"/>
      <c r="E14750" s="189"/>
      <c r="F14750" s="189"/>
    </row>
    <row r="14751" spans="3:6" s="66" customFormat="1" x14ac:dyDescent="0.25">
      <c r="C14751" s="189"/>
      <c r="D14751" s="189"/>
      <c r="E14751" s="189"/>
      <c r="F14751" s="189"/>
    </row>
    <row r="14752" spans="3:6" s="66" customFormat="1" x14ac:dyDescent="0.25">
      <c r="C14752" s="189"/>
      <c r="D14752" s="189"/>
      <c r="E14752" s="189"/>
      <c r="F14752" s="189"/>
    </row>
    <row r="14753" spans="3:6" s="66" customFormat="1" x14ac:dyDescent="0.25">
      <c r="C14753" s="189"/>
      <c r="D14753" s="189"/>
      <c r="E14753" s="189"/>
      <c r="F14753" s="189"/>
    </row>
    <row r="14754" spans="3:6" s="66" customFormat="1" x14ac:dyDescent="0.25">
      <c r="C14754" s="189"/>
      <c r="D14754" s="189"/>
      <c r="E14754" s="189"/>
      <c r="F14754" s="189"/>
    </row>
    <row r="14755" spans="3:6" s="66" customFormat="1" x14ac:dyDescent="0.25">
      <c r="C14755" s="189"/>
      <c r="D14755" s="189"/>
      <c r="E14755" s="189"/>
      <c r="F14755" s="189"/>
    </row>
    <row r="14756" spans="3:6" s="66" customFormat="1" x14ac:dyDescent="0.25">
      <c r="C14756" s="189"/>
      <c r="D14756" s="189"/>
      <c r="E14756" s="189"/>
      <c r="F14756" s="189"/>
    </row>
    <row r="14757" spans="3:6" s="66" customFormat="1" x14ac:dyDescent="0.25">
      <c r="C14757" s="189"/>
      <c r="D14757" s="189"/>
      <c r="E14757" s="189"/>
      <c r="F14757" s="189"/>
    </row>
    <row r="14758" spans="3:6" s="66" customFormat="1" x14ac:dyDescent="0.25">
      <c r="C14758" s="189"/>
      <c r="D14758" s="189"/>
      <c r="E14758" s="189"/>
      <c r="F14758" s="189"/>
    </row>
    <row r="14759" spans="3:6" s="66" customFormat="1" x14ac:dyDescent="0.25">
      <c r="C14759" s="189"/>
      <c r="D14759" s="189"/>
      <c r="E14759" s="189"/>
      <c r="F14759" s="189"/>
    </row>
    <row r="14760" spans="3:6" s="66" customFormat="1" x14ac:dyDescent="0.25">
      <c r="C14760" s="189"/>
      <c r="D14760" s="189"/>
      <c r="E14760" s="189"/>
      <c r="F14760" s="189"/>
    </row>
    <row r="14761" spans="3:6" s="66" customFormat="1" x14ac:dyDescent="0.25">
      <c r="C14761" s="189"/>
      <c r="D14761" s="189"/>
      <c r="E14761" s="189"/>
      <c r="F14761" s="189"/>
    </row>
    <row r="14762" spans="3:6" s="66" customFormat="1" x14ac:dyDescent="0.25">
      <c r="C14762" s="189"/>
      <c r="D14762" s="189"/>
      <c r="E14762" s="189"/>
      <c r="F14762" s="189"/>
    </row>
    <row r="14763" spans="3:6" s="66" customFormat="1" x14ac:dyDescent="0.25">
      <c r="C14763" s="189"/>
      <c r="D14763" s="189"/>
      <c r="E14763" s="189"/>
      <c r="F14763" s="189"/>
    </row>
    <row r="14764" spans="3:6" s="66" customFormat="1" x14ac:dyDescent="0.25">
      <c r="C14764" s="189"/>
      <c r="D14764" s="189"/>
      <c r="E14764" s="189"/>
      <c r="F14764" s="189"/>
    </row>
    <row r="14765" spans="3:6" s="66" customFormat="1" x14ac:dyDescent="0.25">
      <c r="C14765" s="189"/>
      <c r="D14765" s="189"/>
      <c r="E14765" s="189"/>
      <c r="F14765" s="189"/>
    </row>
    <row r="14766" spans="3:6" s="66" customFormat="1" x14ac:dyDescent="0.25">
      <c r="C14766" s="189"/>
      <c r="D14766" s="189"/>
      <c r="E14766" s="189"/>
      <c r="F14766" s="189"/>
    </row>
    <row r="14767" spans="3:6" s="66" customFormat="1" x14ac:dyDescent="0.25">
      <c r="C14767" s="189"/>
      <c r="D14767" s="189"/>
      <c r="E14767" s="189"/>
      <c r="F14767" s="189"/>
    </row>
    <row r="14768" spans="3:6" s="66" customFormat="1" x14ac:dyDescent="0.25">
      <c r="C14768" s="189"/>
      <c r="D14768" s="189"/>
      <c r="E14768" s="189"/>
      <c r="F14768" s="189"/>
    </row>
    <row r="14769" spans="3:6" s="66" customFormat="1" x14ac:dyDescent="0.25">
      <c r="C14769" s="189"/>
      <c r="D14769" s="189"/>
      <c r="E14769" s="189"/>
      <c r="F14769" s="189"/>
    </row>
    <row r="14770" spans="3:6" s="66" customFormat="1" x14ac:dyDescent="0.25">
      <c r="C14770" s="189"/>
      <c r="D14770" s="189"/>
      <c r="E14770" s="189"/>
      <c r="F14770" s="189"/>
    </row>
    <row r="14771" spans="3:6" s="66" customFormat="1" x14ac:dyDescent="0.25">
      <c r="C14771" s="189"/>
      <c r="D14771" s="189"/>
      <c r="E14771" s="189"/>
      <c r="F14771" s="189"/>
    </row>
    <row r="14772" spans="3:6" s="66" customFormat="1" x14ac:dyDescent="0.25">
      <c r="C14772" s="189"/>
      <c r="D14772" s="189"/>
      <c r="E14772" s="189"/>
      <c r="F14772" s="189"/>
    </row>
    <row r="14773" spans="3:6" s="66" customFormat="1" x14ac:dyDescent="0.25">
      <c r="C14773" s="189"/>
      <c r="D14773" s="189"/>
      <c r="E14773" s="189"/>
      <c r="F14773" s="189"/>
    </row>
    <row r="14774" spans="3:6" s="66" customFormat="1" x14ac:dyDescent="0.25">
      <c r="C14774" s="189"/>
      <c r="D14774" s="189"/>
      <c r="E14774" s="189"/>
      <c r="F14774" s="189"/>
    </row>
    <row r="14775" spans="3:6" s="66" customFormat="1" x14ac:dyDescent="0.25">
      <c r="C14775" s="189"/>
      <c r="D14775" s="189"/>
      <c r="E14775" s="189"/>
      <c r="F14775" s="189"/>
    </row>
    <row r="14776" spans="3:6" s="66" customFormat="1" x14ac:dyDescent="0.25">
      <c r="C14776" s="189"/>
      <c r="D14776" s="189"/>
      <c r="E14776" s="189"/>
      <c r="F14776" s="189"/>
    </row>
    <row r="14777" spans="3:6" s="66" customFormat="1" x14ac:dyDescent="0.25">
      <c r="C14777" s="189"/>
      <c r="D14777" s="189"/>
      <c r="E14777" s="189"/>
      <c r="F14777" s="189"/>
    </row>
    <row r="14778" spans="3:6" s="66" customFormat="1" x14ac:dyDescent="0.25">
      <c r="C14778" s="189"/>
      <c r="D14778" s="189"/>
      <c r="E14778" s="189"/>
      <c r="F14778" s="189"/>
    </row>
    <row r="14779" spans="3:6" s="66" customFormat="1" x14ac:dyDescent="0.25">
      <c r="C14779" s="189"/>
      <c r="D14779" s="189"/>
      <c r="E14779" s="189"/>
      <c r="F14779" s="189"/>
    </row>
    <row r="14780" spans="3:6" s="66" customFormat="1" x14ac:dyDescent="0.25">
      <c r="C14780" s="189"/>
      <c r="D14780" s="189"/>
      <c r="E14780" s="189"/>
      <c r="F14780" s="189"/>
    </row>
    <row r="14781" spans="3:6" s="66" customFormat="1" x14ac:dyDescent="0.25">
      <c r="C14781" s="189"/>
      <c r="D14781" s="189"/>
      <c r="E14781" s="189"/>
      <c r="F14781" s="189"/>
    </row>
    <row r="14782" spans="3:6" s="66" customFormat="1" x14ac:dyDescent="0.25">
      <c r="C14782" s="189"/>
      <c r="D14782" s="189"/>
      <c r="E14782" s="189"/>
      <c r="F14782" s="189"/>
    </row>
    <row r="14783" spans="3:6" s="66" customFormat="1" x14ac:dyDescent="0.25">
      <c r="C14783" s="189"/>
      <c r="D14783" s="189"/>
      <c r="E14783" s="189"/>
      <c r="F14783" s="189"/>
    </row>
    <row r="14784" spans="3:6" s="66" customFormat="1" x14ac:dyDescent="0.25">
      <c r="C14784" s="189"/>
      <c r="D14784" s="189"/>
      <c r="E14784" s="189"/>
      <c r="F14784" s="189"/>
    </row>
    <row r="14785" spans="3:6" s="66" customFormat="1" x14ac:dyDescent="0.25">
      <c r="C14785" s="189"/>
      <c r="D14785" s="189"/>
      <c r="E14785" s="189"/>
      <c r="F14785" s="189"/>
    </row>
    <row r="14786" spans="3:6" s="66" customFormat="1" x14ac:dyDescent="0.25">
      <c r="C14786" s="189"/>
      <c r="D14786" s="189"/>
      <c r="E14786" s="189"/>
      <c r="F14786" s="189"/>
    </row>
    <row r="14787" spans="3:6" s="66" customFormat="1" x14ac:dyDescent="0.25">
      <c r="C14787" s="189"/>
      <c r="D14787" s="189"/>
      <c r="E14787" s="189"/>
      <c r="F14787" s="189"/>
    </row>
    <row r="14788" spans="3:6" s="66" customFormat="1" x14ac:dyDescent="0.25">
      <c r="C14788" s="189"/>
      <c r="D14788" s="189"/>
      <c r="E14788" s="189"/>
      <c r="F14788" s="189"/>
    </row>
    <row r="14789" spans="3:6" s="66" customFormat="1" x14ac:dyDescent="0.25">
      <c r="C14789" s="189"/>
      <c r="D14789" s="189"/>
      <c r="E14789" s="189"/>
      <c r="F14789" s="189"/>
    </row>
    <row r="14790" spans="3:6" s="66" customFormat="1" x14ac:dyDescent="0.25">
      <c r="C14790" s="189"/>
      <c r="D14790" s="189"/>
      <c r="E14790" s="189"/>
      <c r="F14790" s="189"/>
    </row>
    <row r="14791" spans="3:6" s="66" customFormat="1" x14ac:dyDescent="0.25">
      <c r="C14791" s="189"/>
      <c r="D14791" s="189"/>
      <c r="E14791" s="189"/>
      <c r="F14791" s="189"/>
    </row>
    <row r="14792" spans="3:6" s="66" customFormat="1" x14ac:dyDescent="0.25">
      <c r="C14792" s="189"/>
      <c r="D14792" s="189"/>
      <c r="E14792" s="189"/>
      <c r="F14792" s="189"/>
    </row>
    <row r="14793" spans="3:6" s="66" customFormat="1" x14ac:dyDescent="0.25">
      <c r="C14793" s="189"/>
      <c r="D14793" s="189"/>
      <c r="E14793" s="189"/>
      <c r="F14793" s="189"/>
    </row>
    <row r="14794" spans="3:6" s="66" customFormat="1" x14ac:dyDescent="0.25">
      <c r="C14794" s="189"/>
      <c r="D14794" s="189"/>
      <c r="E14794" s="189"/>
      <c r="F14794" s="189"/>
    </row>
    <row r="14795" spans="3:6" s="66" customFormat="1" x14ac:dyDescent="0.25">
      <c r="C14795" s="189"/>
      <c r="D14795" s="189"/>
      <c r="E14795" s="189"/>
      <c r="F14795" s="189"/>
    </row>
    <row r="14796" spans="3:6" s="66" customFormat="1" x14ac:dyDescent="0.25">
      <c r="C14796" s="189"/>
      <c r="D14796" s="189"/>
      <c r="E14796" s="189"/>
      <c r="F14796" s="189"/>
    </row>
    <row r="14797" spans="3:6" s="66" customFormat="1" x14ac:dyDescent="0.25">
      <c r="C14797" s="189"/>
      <c r="D14797" s="189"/>
      <c r="E14797" s="189"/>
      <c r="F14797" s="189"/>
    </row>
    <row r="14798" spans="3:6" s="66" customFormat="1" x14ac:dyDescent="0.25">
      <c r="C14798" s="189"/>
      <c r="D14798" s="189"/>
      <c r="E14798" s="189"/>
      <c r="F14798" s="189"/>
    </row>
    <row r="14799" spans="3:6" s="66" customFormat="1" x14ac:dyDescent="0.25">
      <c r="C14799" s="189"/>
      <c r="D14799" s="189"/>
      <c r="E14799" s="189"/>
      <c r="F14799" s="189"/>
    </row>
    <row r="14800" spans="3:6" s="66" customFormat="1" x14ac:dyDescent="0.25">
      <c r="C14800" s="189"/>
      <c r="D14800" s="189"/>
      <c r="E14800" s="189"/>
      <c r="F14800" s="189"/>
    </row>
    <row r="14801" spans="3:6" s="66" customFormat="1" x14ac:dyDescent="0.25">
      <c r="C14801" s="189"/>
      <c r="D14801" s="189"/>
      <c r="E14801" s="189"/>
      <c r="F14801" s="189"/>
    </row>
    <row r="14802" spans="3:6" s="66" customFormat="1" x14ac:dyDescent="0.25">
      <c r="C14802" s="189"/>
      <c r="D14802" s="189"/>
      <c r="E14802" s="189"/>
      <c r="F14802" s="189"/>
    </row>
    <row r="14803" spans="3:6" s="66" customFormat="1" x14ac:dyDescent="0.25">
      <c r="C14803" s="189"/>
      <c r="D14803" s="189"/>
      <c r="E14803" s="189"/>
      <c r="F14803" s="189"/>
    </row>
    <row r="14804" spans="3:6" s="66" customFormat="1" x14ac:dyDescent="0.25">
      <c r="C14804" s="189"/>
      <c r="D14804" s="189"/>
      <c r="E14804" s="189"/>
      <c r="F14804" s="189"/>
    </row>
    <row r="14805" spans="3:6" s="66" customFormat="1" x14ac:dyDescent="0.25">
      <c r="C14805" s="189"/>
      <c r="D14805" s="189"/>
      <c r="E14805" s="189"/>
      <c r="F14805" s="189"/>
    </row>
    <row r="14806" spans="3:6" s="66" customFormat="1" x14ac:dyDescent="0.25">
      <c r="C14806" s="189"/>
      <c r="D14806" s="189"/>
      <c r="E14806" s="189"/>
      <c r="F14806" s="189"/>
    </row>
    <row r="14807" spans="3:6" s="66" customFormat="1" x14ac:dyDescent="0.25">
      <c r="C14807" s="189"/>
      <c r="D14807" s="189"/>
      <c r="E14807" s="189"/>
      <c r="F14807" s="189"/>
    </row>
    <row r="14808" spans="3:6" s="66" customFormat="1" x14ac:dyDescent="0.25">
      <c r="C14808" s="189"/>
      <c r="D14808" s="189"/>
      <c r="E14808" s="189"/>
      <c r="F14808" s="189"/>
    </row>
    <row r="14809" spans="3:6" s="66" customFormat="1" x14ac:dyDescent="0.25">
      <c r="C14809" s="189"/>
      <c r="D14809" s="189"/>
      <c r="E14809" s="189"/>
      <c r="F14809" s="189"/>
    </row>
    <row r="14810" spans="3:6" s="66" customFormat="1" x14ac:dyDescent="0.25">
      <c r="C14810" s="189"/>
      <c r="D14810" s="189"/>
      <c r="E14810" s="189"/>
      <c r="F14810" s="189"/>
    </row>
    <row r="14811" spans="3:6" s="66" customFormat="1" x14ac:dyDescent="0.25">
      <c r="C14811" s="189"/>
      <c r="D14811" s="189"/>
      <c r="E14811" s="189"/>
      <c r="F14811" s="189"/>
    </row>
    <row r="14812" spans="3:6" s="66" customFormat="1" x14ac:dyDescent="0.25">
      <c r="C14812" s="189"/>
      <c r="D14812" s="189"/>
      <c r="E14812" s="189"/>
      <c r="F14812" s="189"/>
    </row>
    <row r="14813" spans="3:6" s="66" customFormat="1" x14ac:dyDescent="0.25">
      <c r="C14813" s="189"/>
      <c r="D14813" s="189"/>
      <c r="E14813" s="189"/>
      <c r="F14813" s="189"/>
    </row>
    <row r="14814" spans="3:6" s="66" customFormat="1" x14ac:dyDescent="0.25">
      <c r="C14814" s="189"/>
      <c r="D14814" s="189"/>
      <c r="E14814" s="189"/>
      <c r="F14814" s="189"/>
    </row>
    <row r="14815" spans="3:6" s="66" customFormat="1" x14ac:dyDescent="0.25">
      <c r="C14815" s="189"/>
      <c r="D14815" s="189"/>
      <c r="E14815" s="189"/>
      <c r="F14815" s="189"/>
    </row>
    <row r="14816" spans="3:6" s="66" customFormat="1" x14ac:dyDescent="0.25">
      <c r="C14816" s="189"/>
      <c r="D14816" s="189"/>
      <c r="E14816" s="189"/>
      <c r="F14816" s="189"/>
    </row>
    <row r="14817" spans="3:6" s="66" customFormat="1" x14ac:dyDescent="0.25">
      <c r="C14817" s="189"/>
      <c r="D14817" s="189"/>
      <c r="E14817" s="189"/>
      <c r="F14817" s="189"/>
    </row>
    <row r="14818" spans="3:6" s="66" customFormat="1" x14ac:dyDescent="0.25">
      <c r="C14818" s="189"/>
      <c r="D14818" s="189"/>
      <c r="E14818" s="189"/>
      <c r="F14818" s="189"/>
    </row>
    <row r="14819" spans="3:6" s="66" customFormat="1" x14ac:dyDescent="0.25">
      <c r="C14819" s="189"/>
      <c r="D14819" s="189"/>
      <c r="E14819" s="189"/>
      <c r="F14819" s="189"/>
    </row>
    <row r="14820" spans="3:6" s="66" customFormat="1" x14ac:dyDescent="0.25">
      <c r="C14820" s="189"/>
      <c r="D14820" s="189"/>
      <c r="E14820" s="189"/>
      <c r="F14820" s="189"/>
    </row>
    <row r="14821" spans="3:6" s="66" customFormat="1" x14ac:dyDescent="0.25">
      <c r="C14821" s="189"/>
      <c r="D14821" s="189"/>
      <c r="E14821" s="189"/>
      <c r="F14821" s="189"/>
    </row>
    <row r="14822" spans="3:6" s="66" customFormat="1" x14ac:dyDescent="0.25">
      <c r="C14822" s="189"/>
      <c r="D14822" s="189"/>
      <c r="E14822" s="189"/>
      <c r="F14822" s="189"/>
    </row>
    <row r="14823" spans="3:6" s="66" customFormat="1" x14ac:dyDescent="0.25">
      <c r="C14823" s="189"/>
      <c r="D14823" s="189"/>
      <c r="E14823" s="189"/>
      <c r="F14823" s="189"/>
    </row>
    <row r="14824" spans="3:6" s="66" customFormat="1" x14ac:dyDescent="0.25">
      <c r="C14824" s="189"/>
      <c r="D14824" s="189"/>
      <c r="E14824" s="189"/>
      <c r="F14824" s="189"/>
    </row>
    <row r="14825" spans="3:6" s="66" customFormat="1" x14ac:dyDescent="0.25">
      <c r="C14825" s="189"/>
      <c r="D14825" s="189"/>
      <c r="E14825" s="189"/>
      <c r="F14825" s="189"/>
    </row>
    <row r="14826" spans="3:6" s="66" customFormat="1" x14ac:dyDescent="0.25">
      <c r="C14826" s="189"/>
      <c r="D14826" s="189"/>
      <c r="E14826" s="189"/>
      <c r="F14826" s="189"/>
    </row>
    <row r="14827" spans="3:6" s="66" customFormat="1" x14ac:dyDescent="0.25">
      <c r="C14827" s="189"/>
      <c r="D14827" s="189"/>
      <c r="E14827" s="189"/>
      <c r="F14827" s="189"/>
    </row>
    <row r="14828" spans="3:6" s="66" customFormat="1" x14ac:dyDescent="0.25">
      <c r="C14828" s="189"/>
      <c r="D14828" s="189"/>
      <c r="E14828" s="189"/>
      <c r="F14828" s="189"/>
    </row>
    <row r="14829" spans="3:6" s="66" customFormat="1" x14ac:dyDescent="0.25">
      <c r="C14829" s="189"/>
      <c r="D14829" s="189"/>
      <c r="E14829" s="189"/>
      <c r="F14829" s="189"/>
    </row>
    <row r="14830" spans="3:6" s="66" customFormat="1" x14ac:dyDescent="0.25">
      <c r="C14830" s="189"/>
      <c r="D14830" s="189"/>
      <c r="E14830" s="189"/>
      <c r="F14830" s="189"/>
    </row>
    <row r="14831" spans="3:6" s="66" customFormat="1" x14ac:dyDescent="0.25">
      <c r="C14831" s="189"/>
      <c r="D14831" s="189"/>
      <c r="E14831" s="189"/>
      <c r="F14831" s="189"/>
    </row>
    <row r="14832" spans="3:6" s="66" customFormat="1" x14ac:dyDescent="0.25">
      <c r="C14832" s="189"/>
      <c r="D14832" s="189"/>
      <c r="E14832" s="189"/>
      <c r="F14832" s="189"/>
    </row>
    <row r="14833" spans="3:6" s="66" customFormat="1" x14ac:dyDescent="0.25">
      <c r="C14833" s="189"/>
      <c r="D14833" s="189"/>
      <c r="E14833" s="189"/>
      <c r="F14833" s="189"/>
    </row>
    <row r="14834" spans="3:6" s="66" customFormat="1" x14ac:dyDescent="0.25">
      <c r="C14834" s="189"/>
      <c r="D14834" s="189"/>
      <c r="E14834" s="189"/>
      <c r="F14834" s="189"/>
    </row>
    <row r="14835" spans="3:6" s="66" customFormat="1" x14ac:dyDescent="0.25">
      <c r="C14835" s="189"/>
      <c r="D14835" s="189"/>
      <c r="E14835" s="189"/>
      <c r="F14835" s="189"/>
    </row>
    <row r="14836" spans="3:6" s="66" customFormat="1" x14ac:dyDescent="0.25">
      <c r="C14836" s="189"/>
      <c r="D14836" s="189"/>
      <c r="E14836" s="189"/>
      <c r="F14836" s="189"/>
    </row>
    <row r="14837" spans="3:6" s="66" customFormat="1" x14ac:dyDescent="0.25">
      <c r="C14837" s="189"/>
      <c r="D14837" s="189"/>
      <c r="E14837" s="189"/>
      <c r="F14837" s="189"/>
    </row>
    <row r="14838" spans="3:6" s="66" customFormat="1" x14ac:dyDescent="0.25">
      <c r="C14838" s="189"/>
      <c r="D14838" s="189"/>
      <c r="E14838" s="189"/>
      <c r="F14838" s="189"/>
    </row>
    <row r="14839" spans="3:6" s="66" customFormat="1" x14ac:dyDescent="0.25">
      <c r="C14839" s="189"/>
      <c r="D14839" s="189"/>
      <c r="E14839" s="189"/>
      <c r="F14839" s="189"/>
    </row>
    <row r="14840" spans="3:6" s="66" customFormat="1" x14ac:dyDescent="0.25">
      <c r="C14840" s="189"/>
      <c r="D14840" s="189"/>
      <c r="E14840" s="189"/>
      <c r="F14840" s="189"/>
    </row>
    <row r="14841" spans="3:6" s="66" customFormat="1" x14ac:dyDescent="0.25">
      <c r="C14841" s="189"/>
      <c r="D14841" s="189"/>
      <c r="E14841" s="189"/>
      <c r="F14841" s="189"/>
    </row>
    <row r="14842" spans="3:6" s="66" customFormat="1" x14ac:dyDescent="0.25">
      <c r="C14842" s="189"/>
      <c r="D14842" s="189"/>
      <c r="E14842" s="189"/>
      <c r="F14842" s="189"/>
    </row>
    <row r="14843" spans="3:6" s="66" customFormat="1" x14ac:dyDescent="0.25">
      <c r="C14843" s="189"/>
      <c r="D14843" s="189"/>
      <c r="E14843" s="189"/>
      <c r="F14843" s="189"/>
    </row>
    <row r="14844" spans="3:6" s="66" customFormat="1" x14ac:dyDescent="0.25">
      <c r="C14844" s="189"/>
      <c r="D14844" s="189"/>
      <c r="E14844" s="189"/>
      <c r="F14844" s="189"/>
    </row>
    <row r="14845" spans="3:6" s="66" customFormat="1" x14ac:dyDescent="0.25">
      <c r="C14845" s="189"/>
      <c r="D14845" s="189"/>
      <c r="E14845" s="189"/>
      <c r="F14845" s="189"/>
    </row>
    <row r="14846" spans="3:6" s="66" customFormat="1" x14ac:dyDescent="0.25">
      <c r="C14846" s="189"/>
      <c r="D14846" s="189"/>
      <c r="E14846" s="189"/>
      <c r="F14846" s="189"/>
    </row>
    <row r="14847" spans="3:6" s="66" customFormat="1" x14ac:dyDescent="0.25">
      <c r="C14847" s="189"/>
      <c r="D14847" s="189"/>
      <c r="E14847" s="189"/>
      <c r="F14847" s="189"/>
    </row>
    <row r="14848" spans="3:6" s="66" customFormat="1" x14ac:dyDescent="0.25">
      <c r="C14848" s="189"/>
      <c r="D14848" s="189"/>
      <c r="E14848" s="189"/>
      <c r="F14848" s="189"/>
    </row>
    <row r="14849" spans="3:6" s="66" customFormat="1" x14ac:dyDescent="0.25">
      <c r="C14849" s="189"/>
      <c r="D14849" s="189"/>
      <c r="E14849" s="189"/>
      <c r="F14849" s="189"/>
    </row>
    <row r="14850" spans="3:6" s="66" customFormat="1" x14ac:dyDescent="0.25">
      <c r="C14850" s="189"/>
      <c r="D14850" s="189"/>
      <c r="E14850" s="189"/>
      <c r="F14850" s="189"/>
    </row>
    <row r="14851" spans="3:6" s="66" customFormat="1" x14ac:dyDescent="0.25">
      <c r="C14851" s="189"/>
      <c r="D14851" s="189"/>
      <c r="E14851" s="189"/>
      <c r="F14851" s="189"/>
    </row>
    <row r="14852" spans="3:6" s="66" customFormat="1" x14ac:dyDescent="0.25">
      <c r="C14852" s="189"/>
      <c r="D14852" s="189"/>
      <c r="E14852" s="189"/>
      <c r="F14852" s="189"/>
    </row>
    <row r="14853" spans="3:6" s="66" customFormat="1" x14ac:dyDescent="0.25">
      <c r="C14853" s="189"/>
      <c r="D14853" s="189"/>
      <c r="E14853" s="189"/>
      <c r="F14853" s="189"/>
    </row>
    <row r="14854" spans="3:6" s="66" customFormat="1" x14ac:dyDescent="0.25">
      <c r="C14854" s="189"/>
      <c r="D14854" s="189"/>
      <c r="E14854" s="189"/>
      <c r="F14854" s="189"/>
    </row>
    <row r="14855" spans="3:6" s="66" customFormat="1" x14ac:dyDescent="0.25">
      <c r="C14855" s="189"/>
      <c r="D14855" s="189"/>
      <c r="E14855" s="189"/>
      <c r="F14855" s="189"/>
    </row>
    <row r="14856" spans="3:6" s="66" customFormat="1" x14ac:dyDescent="0.25">
      <c r="C14856" s="189"/>
      <c r="D14856" s="189"/>
      <c r="E14856" s="189"/>
      <c r="F14856" s="189"/>
    </row>
    <row r="14857" spans="3:6" s="66" customFormat="1" x14ac:dyDescent="0.25">
      <c r="C14857" s="189"/>
      <c r="D14857" s="189"/>
      <c r="E14857" s="189"/>
      <c r="F14857" s="189"/>
    </row>
    <row r="14858" spans="3:6" s="66" customFormat="1" x14ac:dyDescent="0.25">
      <c r="C14858" s="189"/>
      <c r="D14858" s="189"/>
      <c r="E14858" s="189"/>
      <c r="F14858" s="189"/>
    </row>
    <row r="14859" spans="3:6" s="66" customFormat="1" x14ac:dyDescent="0.25">
      <c r="C14859" s="189"/>
      <c r="D14859" s="189"/>
      <c r="E14859" s="189"/>
      <c r="F14859" s="189"/>
    </row>
    <row r="14860" spans="3:6" s="66" customFormat="1" x14ac:dyDescent="0.25">
      <c r="C14860" s="189"/>
      <c r="D14860" s="189"/>
      <c r="E14860" s="189"/>
      <c r="F14860" s="189"/>
    </row>
    <row r="14861" spans="3:6" s="66" customFormat="1" x14ac:dyDescent="0.25">
      <c r="C14861" s="189"/>
      <c r="D14861" s="189"/>
      <c r="E14861" s="189"/>
      <c r="F14861" s="189"/>
    </row>
    <row r="14862" spans="3:6" s="66" customFormat="1" x14ac:dyDescent="0.25">
      <c r="C14862" s="189"/>
      <c r="D14862" s="189"/>
      <c r="E14862" s="189"/>
      <c r="F14862" s="189"/>
    </row>
    <row r="14863" spans="3:6" s="66" customFormat="1" x14ac:dyDescent="0.25">
      <c r="C14863" s="189"/>
      <c r="D14863" s="189"/>
      <c r="E14863" s="189"/>
      <c r="F14863" s="189"/>
    </row>
    <row r="14864" spans="3:6" s="66" customFormat="1" x14ac:dyDescent="0.25">
      <c r="C14864" s="189"/>
      <c r="D14864" s="189"/>
      <c r="E14864" s="189"/>
      <c r="F14864" s="189"/>
    </row>
    <row r="14865" spans="3:6" s="66" customFormat="1" x14ac:dyDescent="0.25">
      <c r="C14865" s="189"/>
      <c r="D14865" s="189"/>
      <c r="E14865" s="189"/>
      <c r="F14865" s="189"/>
    </row>
    <row r="14866" spans="3:6" s="66" customFormat="1" x14ac:dyDescent="0.25">
      <c r="C14866" s="189"/>
      <c r="D14866" s="189"/>
      <c r="E14866" s="189"/>
      <c r="F14866" s="189"/>
    </row>
    <row r="14867" spans="3:6" s="66" customFormat="1" x14ac:dyDescent="0.25">
      <c r="C14867" s="189"/>
      <c r="D14867" s="189"/>
      <c r="E14867" s="189"/>
      <c r="F14867" s="189"/>
    </row>
    <row r="14868" spans="3:6" s="66" customFormat="1" x14ac:dyDescent="0.25">
      <c r="C14868" s="189"/>
      <c r="D14868" s="189"/>
      <c r="E14868" s="189"/>
      <c r="F14868" s="189"/>
    </row>
    <row r="14869" spans="3:6" s="66" customFormat="1" x14ac:dyDescent="0.25">
      <c r="C14869" s="189"/>
      <c r="D14869" s="189"/>
      <c r="E14869" s="189"/>
      <c r="F14869" s="189"/>
    </row>
    <row r="14870" spans="3:6" s="66" customFormat="1" x14ac:dyDescent="0.25">
      <c r="C14870" s="189"/>
      <c r="D14870" s="189"/>
      <c r="E14870" s="189"/>
      <c r="F14870" s="189"/>
    </row>
    <row r="14871" spans="3:6" s="66" customFormat="1" x14ac:dyDescent="0.25">
      <c r="C14871" s="189"/>
      <c r="D14871" s="189"/>
      <c r="E14871" s="189"/>
      <c r="F14871" s="189"/>
    </row>
    <row r="14872" spans="3:6" s="66" customFormat="1" x14ac:dyDescent="0.25">
      <c r="C14872" s="189"/>
      <c r="D14872" s="189"/>
      <c r="E14872" s="189"/>
      <c r="F14872" s="189"/>
    </row>
    <row r="14873" spans="3:6" s="66" customFormat="1" x14ac:dyDescent="0.25">
      <c r="C14873" s="189"/>
      <c r="D14873" s="189"/>
      <c r="E14873" s="189"/>
      <c r="F14873" s="189"/>
    </row>
    <row r="14874" spans="3:6" s="66" customFormat="1" x14ac:dyDescent="0.25">
      <c r="C14874" s="189"/>
      <c r="D14874" s="189"/>
      <c r="E14874" s="189"/>
      <c r="F14874" s="189"/>
    </row>
    <row r="14875" spans="3:6" s="66" customFormat="1" x14ac:dyDescent="0.25">
      <c r="C14875" s="189"/>
      <c r="D14875" s="189"/>
      <c r="E14875" s="189"/>
      <c r="F14875" s="189"/>
    </row>
    <row r="14876" spans="3:6" s="66" customFormat="1" x14ac:dyDescent="0.25">
      <c r="C14876" s="189"/>
      <c r="D14876" s="189"/>
      <c r="E14876" s="189"/>
      <c r="F14876" s="189"/>
    </row>
    <row r="14877" spans="3:6" s="66" customFormat="1" x14ac:dyDescent="0.25">
      <c r="C14877" s="189"/>
      <c r="D14877" s="189"/>
      <c r="E14877" s="189"/>
      <c r="F14877" s="189"/>
    </row>
    <row r="14878" spans="3:6" s="66" customFormat="1" x14ac:dyDescent="0.25">
      <c r="C14878" s="189"/>
      <c r="D14878" s="189"/>
      <c r="E14878" s="189"/>
      <c r="F14878" s="189"/>
    </row>
    <row r="14879" spans="3:6" s="66" customFormat="1" x14ac:dyDescent="0.25">
      <c r="C14879" s="189"/>
      <c r="D14879" s="189"/>
      <c r="E14879" s="189"/>
      <c r="F14879" s="189"/>
    </row>
    <row r="14880" spans="3:6" s="66" customFormat="1" x14ac:dyDescent="0.25">
      <c r="C14880" s="189"/>
      <c r="D14880" s="189"/>
      <c r="E14880" s="189"/>
      <c r="F14880" s="189"/>
    </row>
    <row r="14881" spans="3:6" s="66" customFormat="1" x14ac:dyDescent="0.25">
      <c r="C14881" s="189"/>
      <c r="D14881" s="189"/>
      <c r="E14881" s="189"/>
      <c r="F14881" s="189"/>
    </row>
    <row r="14882" spans="3:6" s="66" customFormat="1" x14ac:dyDescent="0.25">
      <c r="C14882" s="189"/>
      <c r="D14882" s="189"/>
      <c r="E14882" s="189"/>
      <c r="F14882" s="189"/>
    </row>
    <row r="14883" spans="3:6" s="66" customFormat="1" x14ac:dyDescent="0.25">
      <c r="C14883" s="189"/>
      <c r="D14883" s="189"/>
      <c r="E14883" s="189"/>
      <c r="F14883" s="189"/>
    </row>
    <row r="14884" spans="3:6" s="66" customFormat="1" x14ac:dyDescent="0.25">
      <c r="C14884" s="189"/>
      <c r="D14884" s="189"/>
      <c r="E14884" s="189"/>
      <c r="F14884" s="189"/>
    </row>
    <row r="14885" spans="3:6" s="66" customFormat="1" x14ac:dyDescent="0.25">
      <c r="C14885" s="189"/>
      <c r="D14885" s="189"/>
      <c r="E14885" s="189"/>
      <c r="F14885" s="189"/>
    </row>
    <row r="14886" spans="3:6" s="66" customFormat="1" x14ac:dyDescent="0.25">
      <c r="C14886" s="189"/>
      <c r="D14886" s="189"/>
      <c r="E14886" s="189"/>
      <c r="F14886" s="189"/>
    </row>
    <row r="14887" spans="3:6" s="66" customFormat="1" x14ac:dyDescent="0.25">
      <c r="C14887" s="189"/>
      <c r="D14887" s="189"/>
      <c r="E14887" s="189"/>
      <c r="F14887" s="189"/>
    </row>
    <row r="14888" spans="3:6" s="66" customFormat="1" x14ac:dyDescent="0.25">
      <c r="C14888" s="189"/>
      <c r="D14888" s="189"/>
      <c r="E14888" s="189"/>
      <c r="F14888" s="189"/>
    </row>
    <row r="14889" spans="3:6" s="66" customFormat="1" x14ac:dyDescent="0.25">
      <c r="C14889" s="189"/>
      <c r="D14889" s="189"/>
      <c r="E14889" s="189"/>
      <c r="F14889" s="189"/>
    </row>
    <row r="14890" spans="3:6" s="66" customFormat="1" x14ac:dyDescent="0.25">
      <c r="C14890" s="189"/>
      <c r="D14890" s="189"/>
      <c r="E14890" s="189"/>
      <c r="F14890" s="189"/>
    </row>
    <row r="14891" spans="3:6" s="66" customFormat="1" x14ac:dyDescent="0.25">
      <c r="C14891" s="189"/>
      <c r="D14891" s="189"/>
      <c r="E14891" s="189"/>
      <c r="F14891" s="189"/>
    </row>
    <row r="14892" spans="3:6" s="66" customFormat="1" x14ac:dyDescent="0.25">
      <c r="C14892" s="189"/>
      <c r="D14892" s="189"/>
      <c r="E14892" s="189"/>
      <c r="F14892" s="189"/>
    </row>
    <row r="14893" spans="3:6" s="66" customFormat="1" x14ac:dyDescent="0.25">
      <c r="C14893" s="189"/>
      <c r="D14893" s="189"/>
      <c r="E14893" s="189"/>
      <c r="F14893" s="189"/>
    </row>
    <row r="14894" spans="3:6" s="66" customFormat="1" x14ac:dyDescent="0.25">
      <c r="C14894" s="189"/>
      <c r="D14894" s="189"/>
      <c r="E14894" s="189"/>
      <c r="F14894" s="189"/>
    </row>
    <row r="14895" spans="3:6" s="66" customFormat="1" x14ac:dyDescent="0.25">
      <c r="C14895" s="189"/>
      <c r="D14895" s="189"/>
      <c r="E14895" s="189"/>
      <c r="F14895" s="189"/>
    </row>
    <row r="14896" spans="3:6" s="66" customFormat="1" x14ac:dyDescent="0.25">
      <c r="C14896" s="189"/>
      <c r="D14896" s="189"/>
      <c r="E14896" s="189"/>
      <c r="F14896" s="189"/>
    </row>
    <row r="14897" spans="3:6" s="66" customFormat="1" x14ac:dyDescent="0.25">
      <c r="C14897" s="189"/>
      <c r="D14897" s="189"/>
      <c r="E14897" s="189"/>
      <c r="F14897" s="189"/>
    </row>
    <row r="14898" spans="3:6" s="66" customFormat="1" x14ac:dyDescent="0.25">
      <c r="C14898" s="189"/>
      <c r="D14898" s="189"/>
      <c r="E14898" s="189"/>
      <c r="F14898" s="189"/>
    </row>
    <row r="14899" spans="3:6" s="66" customFormat="1" x14ac:dyDescent="0.25">
      <c r="C14899" s="189"/>
      <c r="D14899" s="189"/>
      <c r="E14899" s="189"/>
      <c r="F14899" s="189"/>
    </row>
    <row r="14900" spans="3:6" s="66" customFormat="1" x14ac:dyDescent="0.25">
      <c r="C14900" s="189"/>
      <c r="D14900" s="189"/>
      <c r="E14900" s="189"/>
      <c r="F14900" s="189"/>
    </row>
    <row r="14901" spans="3:6" s="66" customFormat="1" x14ac:dyDescent="0.25">
      <c r="C14901" s="189"/>
      <c r="D14901" s="189"/>
      <c r="E14901" s="189"/>
      <c r="F14901" s="189"/>
    </row>
    <row r="14902" spans="3:6" s="66" customFormat="1" x14ac:dyDescent="0.25">
      <c r="C14902" s="189"/>
      <c r="D14902" s="189"/>
      <c r="E14902" s="189"/>
      <c r="F14902" s="189"/>
    </row>
    <row r="14903" spans="3:6" s="66" customFormat="1" x14ac:dyDescent="0.25">
      <c r="C14903" s="189"/>
      <c r="D14903" s="189"/>
      <c r="E14903" s="189"/>
      <c r="F14903" s="189"/>
    </row>
    <row r="14904" spans="3:6" s="66" customFormat="1" x14ac:dyDescent="0.25">
      <c r="C14904" s="189"/>
      <c r="D14904" s="189"/>
      <c r="E14904" s="189"/>
      <c r="F14904" s="189"/>
    </row>
    <row r="14905" spans="3:6" s="66" customFormat="1" x14ac:dyDescent="0.25">
      <c r="C14905" s="189"/>
      <c r="D14905" s="189"/>
      <c r="E14905" s="189"/>
      <c r="F14905" s="189"/>
    </row>
    <row r="14906" spans="3:6" s="66" customFormat="1" x14ac:dyDescent="0.25">
      <c r="C14906" s="189"/>
      <c r="D14906" s="189"/>
      <c r="E14906" s="189"/>
      <c r="F14906" s="189"/>
    </row>
    <row r="14907" spans="3:6" s="66" customFormat="1" x14ac:dyDescent="0.25">
      <c r="C14907" s="189"/>
      <c r="D14907" s="189"/>
      <c r="E14907" s="189"/>
      <c r="F14907" s="189"/>
    </row>
    <row r="14908" spans="3:6" s="66" customFormat="1" x14ac:dyDescent="0.25">
      <c r="C14908" s="189"/>
      <c r="D14908" s="189"/>
      <c r="E14908" s="189"/>
      <c r="F14908" s="189"/>
    </row>
    <row r="14909" spans="3:6" s="66" customFormat="1" x14ac:dyDescent="0.25">
      <c r="C14909" s="189"/>
      <c r="D14909" s="189"/>
      <c r="E14909" s="189"/>
      <c r="F14909" s="189"/>
    </row>
    <row r="14910" spans="3:6" s="66" customFormat="1" x14ac:dyDescent="0.25">
      <c r="C14910" s="189"/>
      <c r="D14910" s="189"/>
      <c r="E14910" s="189"/>
      <c r="F14910" s="189"/>
    </row>
    <row r="14911" spans="3:6" s="66" customFormat="1" x14ac:dyDescent="0.25">
      <c r="C14911" s="189"/>
      <c r="D14911" s="189"/>
      <c r="E14911" s="189"/>
      <c r="F14911" s="189"/>
    </row>
    <row r="14912" spans="3:6" s="66" customFormat="1" x14ac:dyDescent="0.25">
      <c r="C14912" s="189"/>
      <c r="D14912" s="189"/>
      <c r="E14912" s="189"/>
      <c r="F14912" s="189"/>
    </row>
    <row r="14913" spans="3:6" s="66" customFormat="1" x14ac:dyDescent="0.25">
      <c r="C14913" s="189"/>
      <c r="D14913" s="189"/>
      <c r="E14913" s="189"/>
      <c r="F14913" s="189"/>
    </row>
    <row r="14914" spans="3:6" s="66" customFormat="1" x14ac:dyDescent="0.25">
      <c r="C14914" s="189"/>
      <c r="D14914" s="189"/>
      <c r="E14914" s="189"/>
      <c r="F14914" s="189"/>
    </row>
    <row r="14915" spans="3:6" s="66" customFormat="1" x14ac:dyDescent="0.25">
      <c r="C14915" s="189"/>
      <c r="D14915" s="189"/>
      <c r="E14915" s="189"/>
      <c r="F14915" s="189"/>
    </row>
    <row r="14916" spans="3:6" s="66" customFormat="1" x14ac:dyDescent="0.25">
      <c r="C14916" s="189"/>
      <c r="D14916" s="189"/>
      <c r="E14916" s="189"/>
      <c r="F14916" s="189"/>
    </row>
    <row r="14917" spans="3:6" s="66" customFormat="1" x14ac:dyDescent="0.25">
      <c r="C14917" s="189"/>
      <c r="D14917" s="189"/>
      <c r="E14917" s="189"/>
      <c r="F14917" s="189"/>
    </row>
    <row r="14918" spans="3:6" s="66" customFormat="1" x14ac:dyDescent="0.25">
      <c r="C14918" s="189"/>
      <c r="D14918" s="189"/>
      <c r="E14918" s="189"/>
      <c r="F14918" s="189"/>
    </row>
    <row r="14919" spans="3:6" s="66" customFormat="1" x14ac:dyDescent="0.25">
      <c r="C14919" s="189"/>
      <c r="D14919" s="189"/>
      <c r="E14919" s="189"/>
      <c r="F14919" s="189"/>
    </row>
    <row r="14920" spans="3:6" s="66" customFormat="1" x14ac:dyDescent="0.25">
      <c r="C14920" s="189"/>
      <c r="D14920" s="189"/>
      <c r="E14920" s="189"/>
      <c r="F14920" s="189"/>
    </row>
    <row r="14921" spans="3:6" s="66" customFormat="1" x14ac:dyDescent="0.25">
      <c r="C14921" s="189"/>
      <c r="D14921" s="189"/>
      <c r="E14921" s="189"/>
      <c r="F14921" s="189"/>
    </row>
    <row r="14922" spans="3:6" s="66" customFormat="1" x14ac:dyDescent="0.25">
      <c r="C14922" s="189"/>
      <c r="D14922" s="189"/>
      <c r="E14922" s="189"/>
      <c r="F14922" s="189"/>
    </row>
    <row r="14923" spans="3:6" s="66" customFormat="1" x14ac:dyDescent="0.25">
      <c r="C14923" s="189"/>
      <c r="D14923" s="189"/>
      <c r="E14923" s="189"/>
      <c r="F14923" s="189"/>
    </row>
    <row r="14924" spans="3:6" s="66" customFormat="1" x14ac:dyDescent="0.25">
      <c r="C14924" s="189"/>
      <c r="D14924" s="189"/>
      <c r="E14924" s="189"/>
      <c r="F14924" s="189"/>
    </row>
    <row r="14925" spans="3:6" s="66" customFormat="1" x14ac:dyDescent="0.25">
      <c r="C14925" s="189"/>
      <c r="D14925" s="189"/>
      <c r="E14925" s="189"/>
      <c r="F14925" s="189"/>
    </row>
    <row r="14926" spans="3:6" s="66" customFormat="1" x14ac:dyDescent="0.25">
      <c r="C14926" s="189"/>
      <c r="D14926" s="189"/>
      <c r="E14926" s="189"/>
      <c r="F14926" s="189"/>
    </row>
    <row r="14927" spans="3:6" s="66" customFormat="1" x14ac:dyDescent="0.25">
      <c r="C14927" s="189"/>
      <c r="D14927" s="189"/>
      <c r="E14927" s="189"/>
      <c r="F14927" s="189"/>
    </row>
    <row r="14928" spans="3:6" s="66" customFormat="1" x14ac:dyDescent="0.25">
      <c r="C14928" s="189"/>
      <c r="D14928" s="189"/>
      <c r="E14928" s="189"/>
      <c r="F14928" s="189"/>
    </row>
    <row r="14929" spans="3:6" s="66" customFormat="1" x14ac:dyDescent="0.25">
      <c r="C14929" s="189"/>
      <c r="D14929" s="189"/>
      <c r="E14929" s="189"/>
      <c r="F14929" s="189"/>
    </row>
    <row r="14930" spans="3:6" s="66" customFormat="1" x14ac:dyDescent="0.25">
      <c r="C14930" s="189"/>
      <c r="D14930" s="189"/>
      <c r="E14930" s="189"/>
      <c r="F14930" s="189"/>
    </row>
    <row r="14931" spans="3:6" s="66" customFormat="1" x14ac:dyDescent="0.25">
      <c r="C14931" s="189"/>
      <c r="D14931" s="189"/>
      <c r="E14931" s="189"/>
      <c r="F14931" s="189"/>
    </row>
    <row r="14932" spans="3:6" s="66" customFormat="1" x14ac:dyDescent="0.25">
      <c r="C14932" s="189"/>
      <c r="D14932" s="189"/>
      <c r="E14932" s="189"/>
      <c r="F14932" s="189"/>
    </row>
    <row r="14933" spans="3:6" s="66" customFormat="1" x14ac:dyDescent="0.25">
      <c r="C14933" s="189"/>
      <c r="D14933" s="189"/>
      <c r="E14933" s="189"/>
      <c r="F14933" s="189"/>
    </row>
    <row r="14934" spans="3:6" s="66" customFormat="1" x14ac:dyDescent="0.25">
      <c r="C14934" s="189"/>
      <c r="D14934" s="189"/>
      <c r="E14934" s="189"/>
      <c r="F14934" s="189"/>
    </row>
    <row r="14935" spans="3:6" s="66" customFormat="1" x14ac:dyDescent="0.25">
      <c r="C14935" s="189"/>
      <c r="D14935" s="189"/>
      <c r="E14935" s="189"/>
      <c r="F14935" s="189"/>
    </row>
    <row r="14936" spans="3:6" s="66" customFormat="1" x14ac:dyDescent="0.25">
      <c r="C14936" s="189"/>
      <c r="D14936" s="189"/>
      <c r="E14936" s="189"/>
      <c r="F14936" s="189"/>
    </row>
    <row r="14937" spans="3:6" s="66" customFormat="1" x14ac:dyDescent="0.25">
      <c r="C14937" s="189"/>
      <c r="D14937" s="189"/>
      <c r="E14937" s="189"/>
      <c r="F14937" s="189"/>
    </row>
    <row r="14938" spans="3:6" s="66" customFormat="1" x14ac:dyDescent="0.25">
      <c r="C14938" s="189"/>
      <c r="D14938" s="189"/>
      <c r="E14938" s="189"/>
      <c r="F14938" s="189"/>
    </row>
    <row r="14939" spans="3:6" s="66" customFormat="1" x14ac:dyDescent="0.25">
      <c r="C14939" s="189"/>
      <c r="D14939" s="189"/>
      <c r="E14939" s="189"/>
      <c r="F14939" s="189"/>
    </row>
    <row r="14940" spans="3:6" s="66" customFormat="1" x14ac:dyDescent="0.25">
      <c r="C14940" s="189"/>
      <c r="D14940" s="189"/>
      <c r="E14940" s="189"/>
      <c r="F14940" s="189"/>
    </row>
    <row r="14941" spans="3:6" s="66" customFormat="1" x14ac:dyDescent="0.25">
      <c r="C14941" s="189"/>
      <c r="D14941" s="189"/>
      <c r="E14941" s="189"/>
      <c r="F14941" s="189"/>
    </row>
    <row r="14942" spans="3:6" s="66" customFormat="1" x14ac:dyDescent="0.25">
      <c r="C14942" s="189"/>
      <c r="D14942" s="189"/>
      <c r="E14942" s="189"/>
      <c r="F14942" s="189"/>
    </row>
    <row r="14943" spans="3:6" s="66" customFormat="1" x14ac:dyDescent="0.25">
      <c r="C14943" s="189"/>
      <c r="D14943" s="189"/>
      <c r="E14943" s="189"/>
      <c r="F14943" s="189"/>
    </row>
    <row r="14944" spans="3:6" s="66" customFormat="1" x14ac:dyDescent="0.25">
      <c r="C14944" s="189"/>
      <c r="D14944" s="189"/>
      <c r="E14944" s="189"/>
      <c r="F14944" s="189"/>
    </row>
    <row r="14945" spans="3:6" s="66" customFormat="1" x14ac:dyDescent="0.25">
      <c r="C14945" s="189"/>
      <c r="D14945" s="189"/>
      <c r="E14945" s="189"/>
      <c r="F14945" s="189"/>
    </row>
    <row r="14946" spans="3:6" s="66" customFormat="1" x14ac:dyDescent="0.25">
      <c r="C14946" s="189"/>
      <c r="D14946" s="189"/>
      <c r="E14946" s="189"/>
      <c r="F14946" s="189"/>
    </row>
    <row r="14947" spans="3:6" s="66" customFormat="1" x14ac:dyDescent="0.25">
      <c r="C14947" s="189"/>
      <c r="D14947" s="189"/>
      <c r="E14947" s="189"/>
      <c r="F14947" s="189"/>
    </row>
    <row r="14948" spans="3:6" s="66" customFormat="1" x14ac:dyDescent="0.25">
      <c r="C14948" s="189"/>
      <c r="D14948" s="189"/>
      <c r="E14948" s="189"/>
      <c r="F14948" s="189"/>
    </row>
    <row r="14949" spans="3:6" s="66" customFormat="1" x14ac:dyDescent="0.25">
      <c r="C14949" s="189"/>
      <c r="D14949" s="189"/>
      <c r="E14949" s="189"/>
      <c r="F14949" s="189"/>
    </row>
    <row r="14950" spans="3:6" s="66" customFormat="1" x14ac:dyDescent="0.25">
      <c r="C14950" s="189"/>
      <c r="D14950" s="189"/>
      <c r="E14950" s="189"/>
      <c r="F14950" s="189"/>
    </row>
    <row r="14951" spans="3:6" s="66" customFormat="1" x14ac:dyDescent="0.25">
      <c r="C14951" s="189"/>
      <c r="D14951" s="189"/>
      <c r="E14951" s="189"/>
      <c r="F14951" s="189"/>
    </row>
    <row r="14952" spans="3:6" s="66" customFormat="1" x14ac:dyDescent="0.25">
      <c r="C14952" s="189"/>
      <c r="D14952" s="189"/>
      <c r="E14952" s="189"/>
      <c r="F14952" s="189"/>
    </row>
    <row r="14953" spans="3:6" s="66" customFormat="1" x14ac:dyDescent="0.25">
      <c r="C14953" s="189"/>
      <c r="D14953" s="189"/>
      <c r="E14953" s="189"/>
      <c r="F14953" s="189"/>
    </row>
    <row r="14954" spans="3:6" s="66" customFormat="1" x14ac:dyDescent="0.25">
      <c r="C14954" s="189"/>
      <c r="D14954" s="189"/>
      <c r="E14954" s="189"/>
      <c r="F14954" s="189"/>
    </row>
    <row r="14955" spans="3:6" s="66" customFormat="1" x14ac:dyDescent="0.25">
      <c r="C14955" s="189"/>
      <c r="D14955" s="189"/>
      <c r="E14955" s="189"/>
      <c r="F14955" s="189"/>
    </row>
    <row r="14956" spans="3:6" s="66" customFormat="1" x14ac:dyDescent="0.25">
      <c r="C14956" s="189"/>
      <c r="D14956" s="189"/>
      <c r="E14956" s="189"/>
      <c r="F14956" s="189"/>
    </row>
    <row r="14957" spans="3:6" s="66" customFormat="1" x14ac:dyDescent="0.25">
      <c r="C14957" s="189"/>
      <c r="D14957" s="189"/>
      <c r="E14957" s="189"/>
      <c r="F14957" s="189"/>
    </row>
    <row r="14958" spans="3:6" s="66" customFormat="1" x14ac:dyDescent="0.25">
      <c r="C14958" s="189"/>
      <c r="D14958" s="189"/>
      <c r="E14958" s="189"/>
      <c r="F14958" s="189"/>
    </row>
    <row r="14959" spans="3:6" s="66" customFormat="1" x14ac:dyDescent="0.25">
      <c r="C14959" s="189"/>
      <c r="D14959" s="189"/>
      <c r="E14959" s="189"/>
      <c r="F14959" s="189"/>
    </row>
    <row r="14960" spans="3:6" s="66" customFormat="1" x14ac:dyDescent="0.25">
      <c r="C14960" s="189"/>
      <c r="D14960" s="189"/>
      <c r="E14960" s="189"/>
      <c r="F14960" s="189"/>
    </row>
    <row r="14961" spans="3:6" s="66" customFormat="1" x14ac:dyDescent="0.25">
      <c r="C14961" s="189"/>
      <c r="D14961" s="189"/>
      <c r="E14961" s="189"/>
      <c r="F14961" s="189"/>
    </row>
    <row r="14962" spans="3:6" s="66" customFormat="1" x14ac:dyDescent="0.25">
      <c r="C14962" s="189"/>
      <c r="D14962" s="189"/>
      <c r="E14962" s="189"/>
      <c r="F14962" s="189"/>
    </row>
    <row r="14963" spans="3:6" s="66" customFormat="1" x14ac:dyDescent="0.25">
      <c r="C14963" s="189"/>
      <c r="D14963" s="189"/>
      <c r="E14963" s="189"/>
      <c r="F14963" s="189"/>
    </row>
    <row r="14964" spans="3:6" s="66" customFormat="1" x14ac:dyDescent="0.25">
      <c r="C14964" s="189"/>
      <c r="D14964" s="189"/>
      <c r="E14964" s="189"/>
      <c r="F14964" s="189"/>
    </row>
    <row r="14965" spans="3:6" s="66" customFormat="1" x14ac:dyDescent="0.25">
      <c r="C14965" s="189"/>
      <c r="D14965" s="189"/>
      <c r="E14965" s="189"/>
      <c r="F14965" s="189"/>
    </row>
    <row r="14966" spans="3:6" s="66" customFormat="1" x14ac:dyDescent="0.25">
      <c r="C14966" s="189"/>
      <c r="D14966" s="189"/>
      <c r="E14966" s="189"/>
      <c r="F14966" s="189"/>
    </row>
    <row r="14967" spans="3:6" s="66" customFormat="1" x14ac:dyDescent="0.25">
      <c r="C14967" s="189"/>
      <c r="D14967" s="189"/>
      <c r="E14967" s="189"/>
      <c r="F14967" s="189"/>
    </row>
    <row r="14968" spans="3:6" s="66" customFormat="1" x14ac:dyDescent="0.25">
      <c r="C14968" s="189"/>
      <c r="D14968" s="189"/>
      <c r="E14968" s="189"/>
      <c r="F14968" s="189"/>
    </row>
    <row r="14969" spans="3:6" s="66" customFormat="1" x14ac:dyDescent="0.25">
      <c r="C14969" s="189"/>
      <c r="D14969" s="189"/>
      <c r="E14969" s="189"/>
      <c r="F14969" s="189"/>
    </row>
    <row r="14970" spans="3:6" s="66" customFormat="1" x14ac:dyDescent="0.25">
      <c r="C14970" s="189"/>
      <c r="D14970" s="189"/>
      <c r="E14970" s="189"/>
      <c r="F14970" s="189"/>
    </row>
    <row r="14971" spans="3:6" s="66" customFormat="1" x14ac:dyDescent="0.25">
      <c r="C14971" s="189"/>
      <c r="D14971" s="189"/>
      <c r="E14971" s="189"/>
      <c r="F14971" s="189"/>
    </row>
    <row r="14972" spans="3:6" s="66" customFormat="1" x14ac:dyDescent="0.25">
      <c r="C14972" s="189"/>
      <c r="D14972" s="189"/>
      <c r="E14972" s="189"/>
      <c r="F14972" s="189"/>
    </row>
    <row r="14973" spans="3:6" s="66" customFormat="1" x14ac:dyDescent="0.25">
      <c r="C14973" s="189"/>
      <c r="D14973" s="189"/>
      <c r="E14973" s="189"/>
      <c r="F14973" s="189"/>
    </row>
    <row r="14974" spans="3:6" s="66" customFormat="1" x14ac:dyDescent="0.25">
      <c r="C14974" s="189"/>
      <c r="D14974" s="189"/>
      <c r="E14974" s="189"/>
      <c r="F14974" s="189"/>
    </row>
    <row r="14975" spans="3:6" s="66" customFormat="1" x14ac:dyDescent="0.25">
      <c r="C14975" s="189"/>
      <c r="D14975" s="189"/>
      <c r="E14975" s="189"/>
      <c r="F14975" s="189"/>
    </row>
    <row r="14976" spans="3:6" s="66" customFormat="1" x14ac:dyDescent="0.25">
      <c r="C14976" s="189"/>
      <c r="D14976" s="189"/>
      <c r="E14976" s="189"/>
      <c r="F14976" s="189"/>
    </row>
    <row r="14977" spans="3:6" s="66" customFormat="1" x14ac:dyDescent="0.25">
      <c r="C14977" s="189"/>
      <c r="D14977" s="189"/>
      <c r="E14977" s="189"/>
      <c r="F14977" s="189"/>
    </row>
    <row r="14978" spans="3:6" s="66" customFormat="1" x14ac:dyDescent="0.25">
      <c r="C14978" s="189"/>
      <c r="D14978" s="189"/>
      <c r="E14978" s="189"/>
      <c r="F14978" s="189"/>
    </row>
    <row r="14979" spans="3:6" s="66" customFormat="1" x14ac:dyDescent="0.25">
      <c r="C14979" s="189"/>
      <c r="D14979" s="189"/>
      <c r="E14979" s="189"/>
      <c r="F14979" s="189"/>
    </row>
    <row r="14980" spans="3:6" s="66" customFormat="1" x14ac:dyDescent="0.25">
      <c r="C14980" s="189"/>
      <c r="D14980" s="189"/>
      <c r="E14980" s="189"/>
      <c r="F14980" s="189"/>
    </row>
    <row r="14981" spans="3:6" s="66" customFormat="1" x14ac:dyDescent="0.25">
      <c r="C14981" s="189"/>
      <c r="D14981" s="189"/>
      <c r="E14981" s="189"/>
      <c r="F14981" s="189"/>
    </row>
    <row r="14982" spans="3:6" s="66" customFormat="1" x14ac:dyDescent="0.25">
      <c r="C14982" s="189"/>
      <c r="D14982" s="189"/>
      <c r="E14982" s="189"/>
      <c r="F14982" s="189"/>
    </row>
    <row r="14983" spans="3:6" s="66" customFormat="1" x14ac:dyDescent="0.25">
      <c r="C14983" s="189"/>
      <c r="D14983" s="189"/>
      <c r="E14983" s="189"/>
      <c r="F14983" s="189"/>
    </row>
    <row r="14984" spans="3:6" s="66" customFormat="1" x14ac:dyDescent="0.25">
      <c r="C14984" s="189"/>
      <c r="D14984" s="189"/>
      <c r="E14984" s="189"/>
      <c r="F14984" s="189"/>
    </row>
    <row r="14985" spans="3:6" s="66" customFormat="1" x14ac:dyDescent="0.25">
      <c r="C14985" s="189"/>
      <c r="D14985" s="189"/>
      <c r="E14985" s="189"/>
      <c r="F14985" s="189"/>
    </row>
    <row r="14986" spans="3:6" s="66" customFormat="1" x14ac:dyDescent="0.25">
      <c r="C14986" s="189"/>
      <c r="D14986" s="189"/>
      <c r="E14986" s="189"/>
      <c r="F14986" s="189"/>
    </row>
    <row r="14987" spans="3:6" s="66" customFormat="1" x14ac:dyDescent="0.25">
      <c r="C14987" s="189"/>
      <c r="D14987" s="189"/>
      <c r="E14987" s="189"/>
      <c r="F14987" s="189"/>
    </row>
    <row r="14988" spans="3:6" s="66" customFormat="1" x14ac:dyDescent="0.25">
      <c r="C14988" s="189"/>
      <c r="D14988" s="189"/>
      <c r="E14988" s="189"/>
      <c r="F14988" s="189"/>
    </row>
    <row r="14989" spans="3:6" s="66" customFormat="1" x14ac:dyDescent="0.25">
      <c r="C14989" s="189"/>
      <c r="D14989" s="189"/>
      <c r="E14989" s="189"/>
      <c r="F14989" s="189"/>
    </row>
    <row r="14990" spans="3:6" s="66" customFormat="1" x14ac:dyDescent="0.25">
      <c r="C14990" s="189"/>
      <c r="D14990" s="189"/>
      <c r="E14990" s="189"/>
      <c r="F14990" s="189"/>
    </row>
    <row r="14991" spans="3:6" s="66" customFormat="1" x14ac:dyDescent="0.25">
      <c r="C14991" s="189"/>
      <c r="D14991" s="189"/>
      <c r="E14991" s="189"/>
      <c r="F14991" s="189"/>
    </row>
    <row r="14992" spans="3:6" s="66" customFormat="1" x14ac:dyDescent="0.25">
      <c r="C14992" s="189"/>
      <c r="D14992" s="189"/>
      <c r="E14992" s="189"/>
      <c r="F14992" s="189"/>
    </row>
    <row r="14993" spans="3:6" s="66" customFormat="1" x14ac:dyDescent="0.25">
      <c r="C14993" s="189"/>
      <c r="D14993" s="189"/>
      <c r="E14993" s="189"/>
      <c r="F14993" s="189"/>
    </row>
    <row r="14994" spans="3:6" s="66" customFormat="1" x14ac:dyDescent="0.25">
      <c r="C14994" s="189"/>
      <c r="D14994" s="189"/>
      <c r="E14994" s="189"/>
      <c r="F14994" s="189"/>
    </row>
    <row r="14995" spans="3:6" s="66" customFormat="1" x14ac:dyDescent="0.25">
      <c r="C14995" s="189"/>
      <c r="D14995" s="189"/>
      <c r="E14995" s="189"/>
      <c r="F14995" s="189"/>
    </row>
    <row r="14996" spans="3:6" s="66" customFormat="1" x14ac:dyDescent="0.25">
      <c r="C14996" s="189"/>
      <c r="D14996" s="189"/>
      <c r="E14996" s="189"/>
      <c r="F14996" s="189"/>
    </row>
    <row r="14997" spans="3:6" s="66" customFormat="1" x14ac:dyDescent="0.25">
      <c r="C14997" s="189"/>
      <c r="D14997" s="189"/>
      <c r="E14997" s="189"/>
      <c r="F14997" s="189"/>
    </row>
    <row r="14998" spans="3:6" s="66" customFormat="1" x14ac:dyDescent="0.25">
      <c r="C14998" s="189"/>
      <c r="D14998" s="189"/>
      <c r="E14998" s="189"/>
      <c r="F14998" s="189"/>
    </row>
    <row r="14999" spans="3:6" s="66" customFormat="1" x14ac:dyDescent="0.25">
      <c r="C14999" s="189"/>
      <c r="D14999" s="189"/>
      <c r="E14999" s="189"/>
      <c r="F14999" s="189"/>
    </row>
    <row r="15000" spans="3:6" s="66" customFormat="1" x14ac:dyDescent="0.25">
      <c r="C15000" s="189"/>
      <c r="D15000" s="189"/>
      <c r="E15000" s="189"/>
      <c r="F15000" s="189"/>
    </row>
    <row r="15001" spans="3:6" s="66" customFormat="1" x14ac:dyDescent="0.25">
      <c r="C15001" s="189"/>
      <c r="D15001" s="189"/>
      <c r="E15001" s="189"/>
      <c r="F15001" s="189"/>
    </row>
    <row r="15002" spans="3:6" s="66" customFormat="1" x14ac:dyDescent="0.25">
      <c r="C15002" s="189"/>
      <c r="D15002" s="189"/>
      <c r="E15002" s="189"/>
      <c r="F15002" s="189"/>
    </row>
    <row r="15003" spans="3:6" s="66" customFormat="1" x14ac:dyDescent="0.25">
      <c r="C15003" s="189"/>
      <c r="D15003" s="189"/>
      <c r="E15003" s="189"/>
      <c r="F15003" s="189"/>
    </row>
    <row r="15004" spans="3:6" s="66" customFormat="1" x14ac:dyDescent="0.25">
      <c r="C15004" s="189"/>
      <c r="D15004" s="189"/>
      <c r="E15004" s="189"/>
      <c r="F15004" s="189"/>
    </row>
    <row r="15005" spans="3:6" s="66" customFormat="1" x14ac:dyDescent="0.25">
      <c r="C15005" s="189"/>
      <c r="D15005" s="189"/>
      <c r="E15005" s="189"/>
      <c r="F15005" s="189"/>
    </row>
    <row r="15006" spans="3:6" s="66" customFormat="1" x14ac:dyDescent="0.25">
      <c r="C15006" s="189"/>
      <c r="D15006" s="189"/>
      <c r="E15006" s="189"/>
      <c r="F15006" s="189"/>
    </row>
    <row r="15007" spans="3:6" s="66" customFormat="1" x14ac:dyDescent="0.25">
      <c r="C15007" s="189"/>
      <c r="D15007" s="189"/>
      <c r="E15007" s="189"/>
      <c r="F15007" s="189"/>
    </row>
    <row r="15008" spans="3:6" s="66" customFormat="1" x14ac:dyDescent="0.25">
      <c r="C15008" s="189"/>
      <c r="D15008" s="189"/>
      <c r="E15008" s="189"/>
      <c r="F15008" s="189"/>
    </row>
    <row r="15009" spans="3:6" s="66" customFormat="1" x14ac:dyDescent="0.25">
      <c r="C15009" s="189"/>
      <c r="D15009" s="189"/>
      <c r="E15009" s="189"/>
      <c r="F15009" s="189"/>
    </row>
    <row r="15010" spans="3:6" s="66" customFormat="1" x14ac:dyDescent="0.25">
      <c r="C15010" s="189"/>
      <c r="D15010" s="189"/>
      <c r="E15010" s="189"/>
      <c r="F15010" s="189"/>
    </row>
    <row r="15011" spans="3:6" s="66" customFormat="1" x14ac:dyDescent="0.25">
      <c r="C15011" s="189"/>
      <c r="D15011" s="189"/>
      <c r="E15011" s="189"/>
      <c r="F15011" s="189"/>
    </row>
    <row r="15012" spans="3:6" s="66" customFormat="1" x14ac:dyDescent="0.25">
      <c r="C15012" s="189"/>
      <c r="D15012" s="189"/>
      <c r="E15012" s="189"/>
      <c r="F15012" s="189"/>
    </row>
    <row r="15013" spans="3:6" s="66" customFormat="1" x14ac:dyDescent="0.25">
      <c r="C15013" s="189"/>
      <c r="D15013" s="189"/>
      <c r="E15013" s="189"/>
      <c r="F15013" s="189"/>
    </row>
    <row r="15014" spans="3:6" s="66" customFormat="1" x14ac:dyDescent="0.25">
      <c r="C15014" s="189"/>
      <c r="D15014" s="189"/>
      <c r="E15014" s="189"/>
      <c r="F15014" s="189"/>
    </row>
    <row r="15015" spans="3:6" s="66" customFormat="1" x14ac:dyDescent="0.25">
      <c r="C15015" s="189"/>
      <c r="D15015" s="189"/>
      <c r="E15015" s="189"/>
      <c r="F15015" s="189"/>
    </row>
    <row r="15016" spans="3:6" s="66" customFormat="1" x14ac:dyDescent="0.25">
      <c r="C15016" s="189"/>
      <c r="D15016" s="189"/>
      <c r="E15016" s="189"/>
      <c r="F15016" s="189"/>
    </row>
    <row r="15017" spans="3:6" s="66" customFormat="1" x14ac:dyDescent="0.25">
      <c r="C15017" s="189"/>
      <c r="D15017" s="189"/>
      <c r="E15017" s="189"/>
      <c r="F15017" s="189"/>
    </row>
    <row r="15018" spans="3:6" s="66" customFormat="1" x14ac:dyDescent="0.25">
      <c r="C15018" s="189"/>
      <c r="D15018" s="189"/>
      <c r="E15018" s="189"/>
      <c r="F15018" s="189"/>
    </row>
    <row r="15019" spans="3:6" s="66" customFormat="1" x14ac:dyDescent="0.25">
      <c r="C15019" s="189"/>
      <c r="D15019" s="189"/>
      <c r="E15019" s="189"/>
      <c r="F15019" s="189"/>
    </row>
    <row r="15020" spans="3:6" s="66" customFormat="1" x14ac:dyDescent="0.25">
      <c r="C15020" s="189"/>
      <c r="D15020" s="189"/>
      <c r="E15020" s="189"/>
      <c r="F15020" s="189"/>
    </row>
    <row r="15021" spans="3:6" s="66" customFormat="1" x14ac:dyDescent="0.25">
      <c r="C15021" s="189"/>
      <c r="D15021" s="189"/>
      <c r="E15021" s="189"/>
      <c r="F15021" s="189"/>
    </row>
    <row r="15022" spans="3:6" s="66" customFormat="1" x14ac:dyDescent="0.25">
      <c r="C15022" s="189"/>
      <c r="D15022" s="189"/>
      <c r="E15022" s="189"/>
      <c r="F15022" s="189"/>
    </row>
    <row r="15023" spans="3:6" s="66" customFormat="1" x14ac:dyDescent="0.25">
      <c r="C15023" s="189"/>
      <c r="D15023" s="189"/>
      <c r="E15023" s="189"/>
      <c r="F15023" s="189"/>
    </row>
    <row r="15024" spans="3:6" s="66" customFormat="1" x14ac:dyDescent="0.25">
      <c r="C15024" s="189"/>
      <c r="D15024" s="189"/>
      <c r="E15024" s="189"/>
      <c r="F15024" s="189"/>
    </row>
    <row r="15025" spans="3:6" s="66" customFormat="1" x14ac:dyDescent="0.25">
      <c r="C15025" s="189"/>
      <c r="D15025" s="189"/>
      <c r="E15025" s="189"/>
      <c r="F15025" s="189"/>
    </row>
    <row r="15026" spans="3:6" s="66" customFormat="1" x14ac:dyDescent="0.25">
      <c r="C15026" s="189"/>
      <c r="D15026" s="189"/>
      <c r="E15026" s="189"/>
      <c r="F15026" s="189"/>
    </row>
    <row r="15027" spans="3:6" s="66" customFormat="1" x14ac:dyDescent="0.25">
      <c r="C15027" s="189"/>
      <c r="D15027" s="189"/>
      <c r="E15027" s="189"/>
      <c r="F15027" s="189"/>
    </row>
    <row r="15028" spans="3:6" s="66" customFormat="1" x14ac:dyDescent="0.25">
      <c r="C15028" s="189"/>
      <c r="D15028" s="189"/>
      <c r="E15028" s="189"/>
      <c r="F15028" s="189"/>
    </row>
    <row r="15029" spans="3:6" s="66" customFormat="1" x14ac:dyDescent="0.25">
      <c r="C15029" s="189"/>
      <c r="D15029" s="189"/>
      <c r="E15029" s="189"/>
      <c r="F15029" s="189"/>
    </row>
    <row r="15030" spans="3:6" s="66" customFormat="1" x14ac:dyDescent="0.25">
      <c r="C15030" s="189"/>
      <c r="D15030" s="189"/>
      <c r="E15030" s="189"/>
      <c r="F15030" s="189"/>
    </row>
    <row r="15031" spans="3:6" s="66" customFormat="1" x14ac:dyDescent="0.25">
      <c r="C15031" s="189"/>
      <c r="D15031" s="189"/>
      <c r="E15031" s="189"/>
      <c r="F15031" s="189"/>
    </row>
    <row r="15032" spans="3:6" s="66" customFormat="1" x14ac:dyDescent="0.25">
      <c r="C15032" s="189"/>
      <c r="D15032" s="189"/>
      <c r="E15032" s="189"/>
      <c r="F15032" s="189"/>
    </row>
    <row r="15033" spans="3:6" s="66" customFormat="1" x14ac:dyDescent="0.25">
      <c r="C15033" s="189"/>
      <c r="D15033" s="189"/>
      <c r="E15033" s="189"/>
      <c r="F15033" s="189"/>
    </row>
    <row r="15034" spans="3:6" s="66" customFormat="1" x14ac:dyDescent="0.25">
      <c r="C15034" s="189"/>
      <c r="D15034" s="189"/>
      <c r="E15034" s="189"/>
      <c r="F15034" s="189"/>
    </row>
    <row r="15035" spans="3:6" s="66" customFormat="1" x14ac:dyDescent="0.25">
      <c r="C15035" s="189"/>
      <c r="D15035" s="189"/>
      <c r="E15035" s="189"/>
      <c r="F15035" s="189"/>
    </row>
    <row r="15036" spans="3:6" s="66" customFormat="1" x14ac:dyDescent="0.25">
      <c r="C15036" s="189"/>
      <c r="D15036" s="189"/>
      <c r="E15036" s="189"/>
      <c r="F15036" s="189"/>
    </row>
    <row r="15037" spans="3:6" s="66" customFormat="1" x14ac:dyDescent="0.25">
      <c r="C15037" s="189"/>
      <c r="D15037" s="189"/>
      <c r="E15037" s="189"/>
      <c r="F15037" s="189"/>
    </row>
    <row r="15038" spans="3:6" s="66" customFormat="1" x14ac:dyDescent="0.25">
      <c r="C15038" s="189"/>
      <c r="D15038" s="189"/>
      <c r="E15038" s="189"/>
      <c r="F15038" s="189"/>
    </row>
    <row r="15039" spans="3:6" s="66" customFormat="1" x14ac:dyDescent="0.25">
      <c r="C15039" s="189"/>
      <c r="D15039" s="189"/>
      <c r="E15039" s="189"/>
      <c r="F15039" s="189"/>
    </row>
    <row r="15040" spans="3:6" s="66" customFormat="1" x14ac:dyDescent="0.25">
      <c r="C15040" s="189"/>
      <c r="D15040" s="189"/>
      <c r="E15040" s="189"/>
      <c r="F15040" s="189"/>
    </row>
    <row r="15041" spans="3:6" s="66" customFormat="1" x14ac:dyDescent="0.25">
      <c r="C15041" s="189"/>
      <c r="D15041" s="189"/>
      <c r="E15041" s="189"/>
      <c r="F15041" s="189"/>
    </row>
    <row r="15042" spans="3:6" s="66" customFormat="1" x14ac:dyDescent="0.25">
      <c r="C15042" s="189"/>
      <c r="D15042" s="189"/>
      <c r="E15042" s="189"/>
      <c r="F15042" s="189"/>
    </row>
    <row r="15043" spans="3:6" s="66" customFormat="1" x14ac:dyDescent="0.25">
      <c r="C15043" s="189"/>
      <c r="D15043" s="189"/>
      <c r="E15043" s="189"/>
      <c r="F15043" s="189"/>
    </row>
    <row r="15044" spans="3:6" s="66" customFormat="1" x14ac:dyDescent="0.25">
      <c r="C15044" s="189"/>
      <c r="D15044" s="189"/>
      <c r="E15044" s="189"/>
      <c r="F15044" s="189"/>
    </row>
    <row r="15045" spans="3:6" s="66" customFormat="1" x14ac:dyDescent="0.25">
      <c r="C15045" s="189"/>
      <c r="D15045" s="189"/>
      <c r="E15045" s="189"/>
      <c r="F15045" s="189"/>
    </row>
    <row r="15046" spans="3:6" s="66" customFormat="1" x14ac:dyDescent="0.25">
      <c r="C15046" s="189"/>
      <c r="D15046" s="189"/>
      <c r="E15046" s="189"/>
      <c r="F15046" s="189"/>
    </row>
    <row r="15047" spans="3:6" s="66" customFormat="1" x14ac:dyDescent="0.25">
      <c r="C15047" s="189"/>
      <c r="D15047" s="189"/>
      <c r="E15047" s="189"/>
      <c r="F15047" s="189"/>
    </row>
    <row r="15048" spans="3:6" s="66" customFormat="1" x14ac:dyDescent="0.25">
      <c r="C15048" s="189"/>
      <c r="D15048" s="189"/>
      <c r="E15048" s="189"/>
      <c r="F15048" s="189"/>
    </row>
    <row r="15049" spans="3:6" s="66" customFormat="1" x14ac:dyDescent="0.25">
      <c r="C15049" s="189"/>
      <c r="D15049" s="189"/>
      <c r="E15049" s="189"/>
      <c r="F15049" s="189"/>
    </row>
    <row r="15050" spans="3:6" s="66" customFormat="1" x14ac:dyDescent="0.25">
      <c r="C15050" s="189"/>
      <c r="D15050" s="189"/>
      <c r="E15050" s="189"/>
      <c r="F15050" s="189"/>
    </row>
    <row r="15051" spans="3:6" s="66" customFormat="1" x14ac:dyDescent="0.25">
      <c r="C15051" s="189"/>
      <c r="D15051" s="189"/>
      <c r="E15051" s="189"/>
      <c r="F15051" s="189"/>
    </row>
    <row r="15052" spans="3:6" s="66" customFormat="1" x14ac:dyDescent="0.25">
      <c r="C15052" s="189"/>
      <c r="D15052" s="189"/>
      <c r="E15052" s="189"/>
      <c r="F15052" s="189"/>
    </row>
    <row r="15053" spans="3:6" s="66" customFormat="1" x14ac:dyDescent="0.25">
      <c r="C15053" s="189"/>
      <c r="D15053" s="189"/>
      <c r="E15053" s="189"/>
      <c r="F15053" s="189"/>
    </row>
    <row r="15054" spans="3:6" s="66" customFormat="1" x14ac:dyDescent="0.25">
      <c r="C15054" s="189"/>
      <c r="D15054" s="189"/>
      <c r="E15054" s="189"/>
      <c r="F15054" s="189"/>
    </row>
    <row r="15055" spans="3:6" s="66" customFormat="1" x14ac:dyDescent="0.25">
      <c r="C15055" s="189"/>
      <c r="D15055" s="189"/>
      <c r="E15055" s="189"/>
      <c r="F15055" s="189"/>
    </row>
    <row r="15056" spans="3:6" s="66" customFormat="1" x14ac:dyDescent="0.25">
      <c r="C15056" s="189"/>
      <c r="D15056" s="189"/>
      <c r="E15056" s="189"/>
      <c r="F15056" s="189"/>
    </row>
    <row r="15057" spans="3:6" s="66" customFormat="1" x14ac:dyDescent="0.25">
      <c r="C15057" s="189"/>
      <c r="D15057" s="189"/>
      <c r="E15057" s="189"/>
      <c r="F15057" s="189"/>
    </row>
    <row r="15058" spans="3:6" s="66" customFormat="1" x14ac:dyDescent="0.25">
      <c r="C15058" s="189"/>
      <c r="D15058" s="189"/>
      <c r="E15058" s="189"/>
      <c r="F15058" s="189"/>
    </row>
    <row r="15059" spans="3:6" s="66" customFormat="1" x14ac:dyDescent="0.25">
      <c r="C15059" s="189"/>
      <c r="D15059" s="189"/>
      <c r="E15059" s="189"/>
      <c r="F15059" s="189"/>
    </row>
    <row r="15060" spans="3:6" s="66" customFormat="1" x14ac:dyDescent="0.25">
      <c r="C15060" s="189"/>
      <c r="D15060" s="189"/>
      <c r="E15060" s="189"/>
      <c r="F15060" s="189"/>
    </row>
    <row r="15061" spans="3:6" s="66" customFormat="1" x14ac:dyDescent="0.25">
      <c r="C15061" s="189"/>
      <c r="D15061" s="189"/>
      <c r="E15061" s="189"/>
      <c r="F15061" s="189"/>
    </row>
    <row r="15062" spans="3:6" s="66" customFormat="1" x14ac:dyDescent="0.25">
      <c r="C15062" s="189"/>
      <c r="D15062" s="189"/>
      <c r="E15062" s="189"/>
      <c r="F15062" s="189"/>
    </row>
    <row r="15063" spans="3:6" s="66" customFormat="1" x14ac:dyDescent="0.25">
      <c r="C15063" s="189"/>
      <c r="D15063" s="189"/>
      <c r="E15063" s="189"/>
      <c r="F15063" s="189"/>
    </row>
    <row r="15064" spans="3:6" s="66" customFormat="1" x14ac:dyDescent="0.25">
      <c r="C15064" s="189"/>
      <c r="D15064" s="189"/>
      <c r="E15064" s="189"/>
      <c r="F15064" s="189"/>
    </row>
    <row r="15065" spans="3:6" s="66" customFormat="1" x14ac:dyDescent="0.25">
      <c r="C15065" s="189"/>
      <c r="D15065" s="189"/>
      <c r="E15065" s="189"/>
      <c r="F15065" s="189"/>
    </row>
    <row r="15066" spans="3:6" s="66" customFormat="1" x14ac:dyDescent="0.25">
      <c r="C15066" s="189"/>
      <c r="D15066" s="189"/>
      <c r="E15066" s="189"/>
      <c r="F15066" s="189"/>
    </row>
    <row r="15067" spans="3:6" s="66" customFormat="1" x14ac:dyDescent="0.25">
      <c r="C15067" s="189"/>
      <c r="D15067" s="189"/>
      <c r="E15067" s="189"/>
      <c r="F15067" s="189"/>
    </row>
    <row r="15068" spans="3:6" s="66" customFormat="1" x14ac:dyDescent="0.25">
      <c r="C15068" s="189"/>
      <c r="D15068" s="189"/>
      <c r="E15068" s="189"/>
      <c r="F15068" s="189"/>
    </row>
    <row r="15069" spans="3:6" s="66" customFormat="1" x14ac:dyDescent="0.25">
      <c r="C15069" s="189"/>
      <c r="D15069" s="189"/>
      <c r="E15069" s="189"/>
      <c r="F15069" s="189"/>
    </row>
    <row r="15070" spans="3:6" s="66" customFormat="1" x14ac:dyDescent="0.25">
      <c r="C15070" s="189"/>
      <c r="D15070" s="189"/>
      <c r="E15070" s="189"/>
      <c r="F15070" s="189"/>
    </row>
    <row r="15071" spans="3:6" s="66" customFormat="1" x14ac:dyDescent="0.25">
      <c r="C15071" s="189"/>
      <c r="D15071" s="189"/>
      <c r="E15071" s="189"/>
      <c r="F15071" s="189"/>
    </row>
    <row r="15072" spans="3:6" s="66" customFormat="1" x14ac:dyDescent="0.25">
      <c r="C15072" s="189"/>
      <c r="D15072" s="189"/>
      <c r="E15072" s="189"/>
      <c r="F15072" s="189"/>
    </row>
    <row r="15073" spans="3:6" s="66" customFormat="1" x14ac:dyDescent="0.25">
      <c r="C15073" s="189"/>
      <c r="D15073" s="189"/>
      <c r="E15073" s="189"/>
      <c r="F15073" s="189"/>
    </row>
    <row r="15074" spans="3:6" s="66" customFormat="1" x14ac:dyDescent="0.25">
      <c r="C15074" s="189"/>
      <c r="D15074" s="189"/>
      <c r="E15074" s="189"/>
      <c r="F15074" s="189"/>
    </row>
    <row r="15075" spans="3:6" s="66" customFormat="1" x14ac:dyDescent="0.25">
      <c r="C15075" s="189"/>
      <c r="D15075" s="189"/>
      <c r="E15075" s="189"/>
      <c r="F15075" s="189"/>
    </row>
    <row r="15076" spans="3:6" s="66" customFormat="1" x14ac:dyDescent="0.25">
      <c r="C15076" s="189"/>
      <c r="D15076" s="189"/>
      <c r="E15076" s="189"/>
      <c r="F15076" s="189"/>
    </row>
    <row r="15077" spans="3:6" s="66" customFormat="1" x14ac:dyDescent="0.25">
      <c r="C15077" s="189"/>
      <c r="D15077" s="189"/>
      <c r="E15077" s="189"/>
      <c r="F15077" s="189"/>
    </row>
    <row r="15078" spans="3:6" s="66" customFormat="1" x14ac:dyDescent="0.25">
      <c r="C15078" s="189"/>
      <c r="D15078" s="189"/>
      <c r="E15078" s="189"/>
      <c r="F15078" s="189"/>
    </row>
    <row r="15079" spans="3:6" s="66" customFormat="1" x14ac:dyDescent="0.25">
      <c r="C15079" s="189"/>
      <c r="D15079" s="189"/>
      <c r="E15079" s="189"/>
      <c r="F15079" s="189"/>
    </row>
    <row r="15080" spans="3:6" s="66" customFormat="1" x14ac:dyDescent="0.25">
      <c r="C15080" s="189"/>
      <c r="D15080" s="189"/>
      <c r="E15080" s="189"/>
      <c r="F15080" s="189"/>
    </row>
    <row r="15081" spans="3:6" s="66" customFormat="1" x14ac:dyDescent="0.25">
      <c r="C15081" s="189"/>
      <c r="D15081" s="189"/>
      <c r="E15081" s="189"/>
      <c r="F15081" s="189"/>
    </row>
    <row r="15082" spans="3:6" s="66" customFormat="1" x14ac:dyDescent="0.25">
      <c r="C15082" s="189"/>
      <c r="D15082" s="189"/>
      <c r="E15082" s="189"/>
      <c r="F15082" s="189"/>
    </row>
    <row r="15083" spans="3:6" s="66" customFormat="1" x14ac:dyDescent="0.25">
      <c r="C15083" s="189"/>
      <c r="D15083" s="189"/>
      <c r="E15083" s="189"/>
      <c r="F15083" s="189"/>
    </row>
    <row r="15084" spans="3:6" s="66" customFormat="1" x14ac:dyDescent="0.25">
      <c r="C15084" s="189"/>
      <c r="D15084" s="189"/>
      <c r="E15084" s="189"/>
      <c r="F15084" s="189"/>
    </row>
    <row r="15085" spans="3:6" s="66" customFormat="1" x14ac:dyDescent="0.25">
      <c r="C15085" s="189"/>
      <c r="D15085" s="189"/>
      <c r="E15085" s="189"/>
      <c r="F15085" s="189"/>
    </row>
    <row r="15086" spans="3:6" s="66" customFormat="1" x14ac:dyDescent="0.25">
      <c r="C15086" s="189"/>
      <c r="D15086" s="189"/>
      <c r="E15086" s="189"/>
      <c r="F15086" s="189"/>
    </row>
    <row r="15087" spans="3:6" s="66" customFormat="1" x14ac:dyDescent="0.25">
      <c r="C15087" s="189"/>
      <c r="D15087" s="189"/>
      <c r="E15087" s="189"/>
      <c r="F15087" s="189"/>
    </row>
    <row r="15088" spans="3:6" s="66" customFormat="1" x14ac:dyDescent="0.25">
      <c r="C15088" s="189"/>
      <c r="D15088" s="189"/>
      <c r="E15088" s="189"/>
      <c r="F15088" s="189"/>
    </row>
    <row r="15089" spans="3:6" s="66" customFormat="1" x14ac:dyDescent="0.25">
      <c r="C15089" s="189"/>
      <c r="D15089" s="189"/>
      <c r="E15089" s="189"/>
      <c r="F15089" s="189"/>
    </row>
    <row r="15090" spans="3:6" s="66" customFormat="1" x14ac:dyDescent="0.25">
      <c r="C15090" s="189"/>
      <c r="D15090" s="189"/>
      <c r="E15090" s="189"/>
      <c r="F15090" s="189"/>
    </row>
    <row r="15091" spans="3:6" s="66" customFormat="1" x14ac:dyDescent="0.25">
      <c r="C15091" s="189"/>
      <c r="D15091" s="189"/>
      <c r="E15091" s="189"/>
      <c r="F15091" s="189"/>
    </row>
    <row r="15092" spans="3:6" s="66" customFormat="1" x14ac:dyDescent="0.25">
      <c r="C15092" s="189"/>
      <c r="D15092" s="189"/>
      <c r="E15092" s="189"/>
      <c r="F15092" s="189"/>
    </row>
    <row r="15093" spans="3:6" s="66" customFormat="1" x14ac:dyDescent="0.25">
      <c r="C15093" s="189"/>
      <c r="D15093" s="189"/>
      <c r="E15093" s="189"/>
      <c r="F15093" s="189"/>
    </row>
    <row r="15094" spans="3:6" s="66" customFormat="1" x14ac:dyDescent="0.25">
      <c r="C15094" s="189"/>
      <c r="D15094" s="189"/>
      <c r="E15094" s="189"/>
      <c r="F15094" s="189"/>
    </row>
    <row r="15095" spans="3:6" s="66" customFormat="1" x14ac:dyDescent="0.25">
      <c r="C15095" s="189"/>
      <c r="D15095" s="189"/>
      <c r="E15095" s="189"/>
      <c r="F15095" s="189"/>
    </row>
    <row r="15096" spans="3:6" s="66" customFormat="1" x14ac:dyDescent="0.25">
      <c r="C15096" s="189"/>
      <c r="D15096" s="189"/>
      <c r="E15096" s="189"/>
      <c r="F15096" s="189"/>
    </row>
    <row r="15097" spans="3:6" s="66" customFormat="1" x14ac:dyDescent="0.25">
      <c r="C15097" s="189"/>
      <c r="D15097" s="189"/>
      <c r="E15097" s="189"/>
      <c r="F15097" s="189"/>
    </row>
    <row r="15098" spans="3:6" s="66" customFormat="1" x14ac:dyDescent="0.25">
      <c r="C15098" s="189"/>
      <c r="D15098" s="189"/>
      <c r="E15098" s="189"/>
      <c r="F15098" s="189"/>
    </row>
    <row r="15099" spans="3:6" s="66" customFormat="1" x14ac:dyDescent="0.25">
      <c r="C15099" s="189"/>
      <c r="D15099" s="189"/>
      <c r="E15099" s="189"/>
      <c r="F15099" s="189"/>
    </row>
    <row r="15100" spans="3:6" s="66" customFormat="1" x14ac:dyDescent="0.25">
      <c r="C15100" s="189"/>
      <c r="D15100" s="189"/>
      <c r="E15100" s="189"/>
      <c r="F15100" s="189"/>
    </row>
    <row r="15101" spans="3:6" s="66" customFormat="1" x14ac:dyDescent="0.25">
      <c r="C15101" s="189"/>
      <c r="D15101" s="189"/>
      <c r="E15101" s="189"/>
      <c r="F15101" s="189"/>
    </row>
    <row r="15102" spans="3:6" s="66" customFormat="1" x14ac:dyDescent="0.25">
      <c r="C15102" s="189"/>
      <c r="D15102" s="189"/>
      <c r="E15102" s="189"/>
      <c r="F15102" s="189"/>
    </row>
    <row r="15103" spans="3:6" s="66" customFormat="1" x14ac:dyDescent="0.25">
      <c r="C15103" s="189"/>
      <c r="D15103" s="189"/>
      <c r="E15103" s="189"/>
      <c r="F15103" s="189"/>
    </row>
    <row r="15104" spans="3:6" s="66" customFormat="1" x14ac:dyDescent="0.25">
      <c r="C15104" s="189"/>
      <c r="D15104" s="189"/>
      <c r="E15104" s="189"/>
      <c r="F15104" s="189"/>
    </row>
    <row r="15105" spans="3:6" s="66" customFormat="1" x14ac:dyDescent="0.25">
      <c r="C15105" s="189"/>
      <c r="D15105" s="189"/>
      <c r="E15105" s="189"/>
      <c r="F15105" s="189"/>
    </row>
    <row r="15106" spans="3:6" s="66" customFormat="1" x14ac:dyDescent="0.25">
      <c r="C15106" s="189"/>
      <c r="D15106" s="189"/>
      <c r="E15106" s="189"/>
      <c r="F15106" s="189"/>
    </row>
    <row r="15107" spans="3:6" s="66" customFormat="1" x14ac:dyDescent="0.25">
      <c r="C15107" s="189"/>
      <c r="D15107" s="189"/>
      <c r="E15107" s="189"/>
      <c r="F15107" s="189"/>
    </row>
    <row r="15108" spans="3:6" s="66" customFormat="1" x14ac:dyDescent="0.25">
      <c r="C15108" s="189"/>
      <c r="D15108" s="189"/>
      <c r="E15108" s="189"/>
      <c r="F15108" s="189"/>
    </row>
    <row r="15109" spans="3:6" s="66" customFormat="1" x14ac:dyDescent="0.25">
      <c r="C15109" s="189"/>
      <c r="D15109" s="189"/>
      <c r="E15109" s="189"/>
      <c r="F15109" s="189"/>
    </row>
    <row r="15110" spans="3:6" s="66" customFormat="1" x14ac:dyDescent="0.25">
      <c r="C15110" s="189"/>
      <c r="D15110" s="189"/>
      <c r="E15110" s="189"/>
      <c r="F15110" s="189"/>
    </row>
    <row r="15111" spans="3:6" s="66" customFormat="1" x14ac:dyDescent="0.25">
      <c r="C15111" s="189"/>
      <c r="D15111" s="189"/>
      <c r="E15111" s="189"/>
      <c r="F15111" s="189"/>
    </row>
    <row r="15112" spans="3:6" s="66" customFormat="1" x14ac:dyDescent="0.25">
      <c r="C15112" s="189"/>
      <c r="D15112" s="189"/>
      <c r="E15112" s="189"/>
      <c r="F15112" s="189"/>
    </row>
    <row r="15113" spans="3:6" s="66" customFormat="1" x14ac:dyDescent="0.25">
      <c r="C15113" s="189"/>
      <c r="D15113" s="189"/>
      <c r="E15113" s="189"/>
      <c r="F15113" s="189"/>
    </row>
    <row r="15114" spans="3:6" s="66" customFormat="1" x14ac:dyDescent="0.25">
      <c r="C15114" s="189"/>
      <c r="D15114" s="189"/>
      <c r="E15114" s="189"/>
      <c r="F15114" s="189"/>
    </row>
    <row r="15115" spans="3:6" s="66" customFormat="1" x14ac:dyDescent="0.25">
      <c r="C15115" s="189"/>
      <c r="D15115" s="189"/>
      <c r="E15115" s="189"/>
      <c r="F15115" s="189"/>
    </row>
    <row r="15116" spans="3:6" s="66" customFormat="1" x14ac:dyDescent="0.25">
      <c r="C15116" s="189"/>
      <c r="D15116" s="189"/>
      <c r="E15116" s="189"/>
      <c r="F15116" s="189"/>
    </row>
    <row r="15117" spans="3:6" s="66" customFormat="1" x14ac:dyDescent="0.25">
      <c r="C15117" s="189"/>
      <c r="D15117" s="189"/>
      <c r="E15117" s="189"/>
      <c r="F15117" s="189"/>
    </row>
    <row r="15118" spans="3:6" s="66" customFormat="1" x14ac:dyDescent="0.25">
      <c r="C15118" s="189"/>
      <c r="D15118" s="189"/>
      <c r="E15118" s="189"/>
      <c r="F15118" s="189"/>
    </row>
    <row r="15119" spans="3:6" s="66" customFormat="1" x14ac:dyDescent="0.25">
      <c r="C15119" s="189"/>
      <c r="D15119" s="189"/>
      <c r="E15119" s="189"/>
      <c r="F15119" s="189"/>
    </row>
    <row r="15120" spans="3:6" s="66" customFormat="1" x14ac:dyDescent="0.25">
      <c r="C15120" s="189"/>
      <c r="D15120" s="189"/>
      <c r="E15120" s="189"/>
      <c r="F15120" s="189"/>
    </row>
    <row r="15121" spans="3:6" s="66" customFormat="1" x14ac:dyDescent="0.25">
      <c r="C15121" s="189"/>
      <c r="D15121" s="189"/>
      <c r="E15121" s="189"/>
      <c r="F15121" s="189"/>
    </row>
    <row r="15122" spans="3:6" s="66" customFormat="1" x14ac:dyDescent="0.25">
      <c r="C15122" s="189"/>
      <c r="D15122" s="189"/>
      <c r="E15122" s="189"/>
      <c r="F15122" s="189"/>
    </row>
    <row r="15123" spans="3:6" s="66" customFormat="1" x14ac:dyDescent="0.25">
      <c r="C15123" s="189"/>
      <c r="D15123" s="189"/>
      <c r="E15123" s="189"/>
      <c r="F15123" s="189"/>
    </row>
    <row r="15124" spans="3:6" s="66" customFormat="1" x14ac:dyDescent="0.25">
      <c r="C15124" s="189"/>
      <c r="D15124" s="189"/>
      <c r="E15124" s="189"/>
      <c r="F15124" s="189"/>
    </row>
    <row r="15125" spans="3:6" s="66" customFormat="1" x14ac:dyDescent="0.25">
      <c r="C15125" s="189"/>
      <c r="D15125" s="189"/>
      <c r="E15125" s="189"/>
      <c r="F15125" s="189"/>
    </row>
    <row r="15126" spans="3:6" s="66" customFormat="1" x14ac:dyDescent="0.25">
      <c r="C15126" s="189"/>
      <c r="D15126" s="189"/>
      <c r="E15126" s="189"/>
      <c r="F15126" s="189"/>
    </row>
    <row r="15127" spans="3:6" s="66" customFormat="1" x14ac:dyDescent="0.25">
      <c r="C15127" s="189"/>
      <c r="D15127" s="189"/>
      <c r="E15127" s="189"/>
      <c r="F15127" s="189"/>
    </row>
    <row r="15128" spans="3:6" s="66" customFormat="1" x14ac:dyDescent="0.25">
      <c r="C15128" s="189"/>
      <c r="D15128" s="189"/>
      <c r="E15128" s="189"/>
      <c r="F15128" s="189"/>
    </row>
    <row r="15129" spans="3:6" s="66" customFormat="1" x14ac:dyDescent="0.25">
      <c r="C15129" s="189"/>
      <c r="D15129" s="189"/>
      <c r="E15129" s="189"/>
      <c r="F15129" s="189"/>
    </row>
    <row r="15130" spans="3:6" s="66" customFormat="1" x14ac:dyDescent="0.25">
      <c r="C15130" s="189"/>
      <c r="D15130" s="189"/>
      <c r="E15130" s="189"/>
      <c r="F15130" s="189"/>
    </row>
    <row r="15131" spans="3:6" s="66" customFormat="1" x14ac:dyDescent="0.25">
      <c r="C15131" s="189"/>
      <c r="D15131" s="189"/>
      <c r="E15131" s="189"/>
      <c r="F15131" s="189"/>
    </row>
    <row r="15132" spans="3:6" s="66" customFormat="1" x14ac:dyDescent="0.25">
      <c r="C15132" s="189"/>
      <c r="D15132" s="189"/>
      <c r="E15132" s="189"/>
      <c r="F15132" s="189"/>
    </row>
    <row r="15133" spans="3:6" s="66" customFormat="1" x14ac:dyDescent="0.25">
      <c r="C15133" s="189"/>
      <c r="D15133" s="189"/>
      <c r="E15133" s="189"/>
      <c r="F15133" s="189"/>
    </row>
    <row r="15134" spans="3:6" s="66" customFormat="1" x14ac:dyDescent="0.25">
      <c r="C15134" s="189"/>
      <c r="D15134" s="189"/>
      <c r="E15134" s="189"/>
      <c r="F15134" s="189"/>
    </row>
    <row r="15135" spans="3:6" s="66" customFormat="1" x14ac:dyDescent="0.25">
      <c r="C15135" s="189"/>
      <c r="D15135" s="189"/>
      <c r="E15135" s="189"/>
      <c r="F15135" s="189"/>
    </row>
    <row r="15136" spans="3:6" s="66" customFormat="1" x14ac:dyDescent="0.25">
      <c r="C15136" s="189"/>
      <c r="D15136" s="189"/>
      <c r="E15136" s="189"/>
      <c r="F15136" s="189"/>
    </row>
    <row r="15137" spans="3:6" s="66" customFormat="1" x14ac:dyDescent="0.25">
      <c r="C15137" s="189"/>
      <c r="D15137" s="189"/>
      <c r="E15137" s="189"/>
      <c r="F15137" s="189"/>
    </row>
    <row r="15138" spans="3:6" s="66" customFormat="1" x14ac:dyDescent="0.25">
      <c r="C15138" s="189"/>
      <c r="D15138" s="189"/>
      <c r="E15138" s="189"/>
      <c r="F15138" s="189"/>
    </row>
    <row r="15139" spans="3:6" s="66" customFormat="1" x14ac:dyDescent="0.25">
      <c r="C15139" s="189"/>
      <c r="D15139" s="189"/>
      <c r="E15139" s="189"/>
      <c r="F15139" s="189"/>
    </row>
    <row r="15140" spans="3:6" s="66" customFormat="1" x14ac:dyDescent="0.25">
      <c r="C15140" s="189"/>
      <c r="D15140" s="189"/>
      <c r="E15140" s="189"/>
      <c r="F15140" s="189"/>
    </row>
    <row r="15141" spans="3:6" s="66" customFormat="1" x14ac:dyDescent="0.25">
      <c r="C15141" s="189"/>
      <c r="D15141" s="189"/>
      <c r="E15141" s="189"/>
      <c r="F15141" s="189"/>
    </row>
    <row r="15142" spans="3:6" s="66" customFormat="1" x14ac:dyDescent="0.25">
      <c r="C15142" s="189"/>
      <c r="D15142" s="189"/>
      <c r="E15142" s="189"/>
      <c r="F15142" s="189"/>
    </row>
    <row r="15143" spans="3:6" s="66" customFormat="1" x14ac:dyDescent="0.25">
      <c r="C15143" s="189"/>
      <c r="D15143" s="189"/>
      <c r="E15143" s="189"/>
      <c r="F15143" s="189"/>
    </row>
    <row r="15144" spans="3:6" s="66" customFormat="1" x14ac:dyDescent="0.25">
      <c r="C15144" s="189"/>
      <c r="D15144" s="189"/>
      <c r="E15144" s="189"/>
      <c r="F15144" s="189"/>
    </row>
    <row r="15145" spans="3:6" s="66" customFormat="1" x14ac:dyDescent="0.25">
      <c r="C15145" s="189"/>
      <c r="D15145" s="189"/>
      <c r="E15145" s="189"/>
      <c r="F15145" s="189"/>
    </row>
    <row r="15146" spans="3:6" s="66" customFormat="1" x14ac:dyDescent="0.25">
      <c r="C15146" s="189"/>
      <c r="D15146" s="189"/>
      <c r="E15146" s="189"/>
      <c r="F15146" s="189"/>
    </row>
    <row r="15147" spans="3:6" s="66" customFormat="1" x14ac:dyDescent="0.25">
      <c r="C15147" s="189"/>
      <c r="D15147" s="189"/>
      <c r="E15147" s="189"/>
      <c r="F15147" s="189"/>
    </row>
    <row r="15148" spans="3:6" s="66" customFormat="1" x14ac:dyDescent="0.25">
      <c r="C15148" s="189"/>
      <c r="D15148" s="189"/>
      <c r="E15148" s="189"/>
      <c r="F15148" s="189"/>
    </row>
    <row r="15149" spans="3:6" s="66" customFormat="1" x14ac:dyDescent="0.25">
      <c r="C15149" s="189"/>
      <c r="D15149" s="189"/>
      <c r="E15149" s="189"/>
      <c r="F15149" s="189"/>
    </row>
    <row r="15150" spans="3:6" s="66" customFormat="1" x14ac:dyDescent="0.25">
      <c r="C15150" s="189"/>
      <c r="D15150" s="189"/>
      <c r="E15150" s="189"/>
      <c r="F15150" s="189"/>
    </row>
    <row r="15151" spans="3:6" s="66" customFormat="1" x14ac:dyDescent="0.25">
      <c r="C15151" s="189"/>
      <c r="D15151" s="189"/>
      <c r="E15151" s="189"/>
      <c r="F15151" s="189"/>
    </row>
    <row r="15152" spans="3:6" s="66" customFormat="1" x14ac:dyDescent="0.25">
      <c r="C15152" s="189"/>
      <c r="D15152" s="189"/>
      <c r="E15152" s="189"/>
      <c r="F15152" s="189"/>
    </row>
    <row r="15153" spans="3:6" s="66" customFormat="1" x14ac:dyDescent="0.25">
      <c r="C15153" s="189"/>
      <c r="D15153" s="189"/>
      <c r="E15153" s="189"/>
      <c r="F15153" s="189"/>
    </row>
    <row r="15154" spans="3:6" s="66" customFormat="1" x14ac:dyDescent="0.25">
      <c r="C15154" s="189"/>
      <c r="D15154" s="189"/>
      <c r="E15154" s="189"/>
      <c r="F15154" s="189"/>
    </row>
    <row r="15155" spans="3:6" s="66" customFormat="1" x14ac:dyDescent="0.25">
      <c r="C15155" s="189"/>
      <c r="D15155" s="189"/>
      <c r="E15155" s="189"/>
      <c r="F15155" s="189"/>
    </row>
    <row r="15156" spans="3:6" s="66" customFormat="1" x14ac:dyDescent="0.25">
      <c r="C15156" s="189"/>
      <c r="D15156" s="189"/>
      <c r="E15156" s="189"/>
      <c r="F15156" s="189"/>
    </row>
    <row r="15157" spans="3:6" s="66" customFormat="1" x14ac:dyDescent="0.25">
      <c r="C15157" s="189"/>
      <c r="D15157" s="189"/>
      <c r="E15157" s="189"/>
      <c r="F15157" s="189"/>
    </row>
    <row r="15158" spans="3:6" s="66" customFormat="1" x14ac:dyDescent="0.25">
      <c r="C15158" s="189"/>
      <c r="D15158" s="189"/>
      <c r="E15158" s="189"/>
      <c r="F15158" s="189"/>
    </row>
    <row r="15159" spans="3:6" s="66" customFormat="1" x14ac:dyDescent="0.25">
      <c r="C15159" s="189"/>
      <c r="D15159" s="189"/>
      <c r="E15159" s="189"/>
      <c r="F15159" s="189"/>
    </row>
    <row r="15160" spans="3:6" s="66" customFormat="1" x14ac:dyDescent="0.25">
      <c r="C15160" s="189"/>
      <c r="D15160" s="189"/>
      <c r="E15160" s="189"/>
      <c r="F15160" s="189"/>
    </row>
    <row r="15161" spans="3:6" s="66" customFormat="1" x14ac:dyDescent="0.25">
      <c r="C15161" s="189"/>
      <c r="D15161" s="189"/>
      <c r="E15161" s="189"/>
      <c r="F15161" s="189"/>
    </row>
    <row r="15162" spans="3:6" s="66" customFormat="1" x14ac:dyDescent="0.25">
      <c r="C15162" s="189"/>
      <c r="D15162" s="189"/>
      <c r="E15162" s="189"/>
      <c r="F15162" s="189"/>
    </row>
    <row r="15163" spans="3:6" s="66" customFormat="1" x14ac:dyDescent="0.25">
      <c r="C15163" s="189"/>
      <c r="D15163" s="189"/>
      <c r="E15163" s="189"/>
      <c r="F15163" s="189"/>
    </row>
    <row r="15164" spans="3:6" s="66" customFormat="1" x14ac:dyDescent="0.25">
      <c r="C15164" s="189"/>
      <c r="D15164" s="189"/>
      <c r="E15164" s="189"/>
      <c r="F15164" s="189"/>
    </row>
    <row r="15165" spans="3:6" s="66" customFormat="1" x14ac:dyDescent="0.25">
      <c r="C15165" s="189"/>
      <c r="D15165" s="189"/>
      <c r="E15165" s="189"/>
      <c r="F15165" s="189"/>
    </row>
    <row r="15166" spans="3:6" s="66" customFormat="1" x14ac:dyDescent="0.25">
      <c r="C15166" s="189"/>
      <c r="D15166" s="189"/>
      <c r="E15166" s="189"/>
      <c r="F15166" s="189"/>
    </row>
    <row r="15167" spans="3:6" s="66" customFormat="1" x14ac:dyDescent="0.25">
      <c r="C15167" s="189"/>
      <c r="D15167" s="189"/>
      <c r="E15167" s="189"/>
      <c r="F15167" s="189"/>
    </row>
    <row r="15168" spans="3:6" s="66" customFormat="1" x14ac:dyDescent="0.25">
      <c r="C15168" s="189"/>
      <c r="D15168" s="189"/>
      <c r="E15168" s="189"/>
      <c r="F15168" s="189"/>
    </row>
    <row r="15169" spans="3:6" s="66" customFormat="1" x14ac:dyDescent="0.25">
      <c r="C15169" s="189"/>
      <c r="D15169" s="189"/>
      <c r="E15169" s="189"/>
      <c r="F15169" s="189"/>
    </row>
    <row r="15170" spans="3:6" s="66" customFormat="1" x14ac:dyDescent="0.25">
      <c r="C15170" s="189"/>
      <c r="D15170" s="189"/>
      <c r="E15170" s="189"/>
      <c r="F15170" s="189"/>
    </row>
    <row r="15171" spans="3:6" s="66" customFormat="1" x14ac:dyDescent="0.25">
      <c r="C15171" s="189"/>
      <c r="D15171" s="189"/>
      <c r="E15171" s="189"/>
      <c r="F15171" s="189"/>
    </row>
    <row r="15172" spans="3:6" s="66" customFormat="1" x14ac:dyDescent="0.25">
      <c r="C15172" s="189"/>
      <c r="D15172" s="189"/>
      <c r="E15172" s="189"/>
      <c r="F15172" s="189"/>
    </row>
    <row r="15173" spans="3:6" s="66" customFormat="1" x14ac:dyDescent="0.25">
      <c r="C15173" s="189"/>
      <c r="D15173" s="189"/>
      <c r="E15173" s="189"/>
      <c r="F15173" s="189"/>
    </row>
    <row r="15174" spans="3:6" s="66" customFormat="1" x14ac:dyDescent="0.25">
      <c r="C15174" s="189"/>
      <c r="D15174" s="189"/>
      <c r="E15174" s="189"/>
      <c r="F15174" s="189"/>
    </row>
    <row r="15175" spans="3:6" s="66" customFormat="1" x14ac:dyDescent="0.25">
      <c r="C15175" s="189"/>
      <c r="D15175" s="189"/>
      <c r="E15175" s="189"/>
      <c r="F15175" s="189"/>
    </row>
    <row r="15176" spans="3:6" s="66" customFormat="1" x14ac:dyDescent="0.25">
      <c r="C15176" s="189"/>
      <c r="D15176" s="189"/>
      <c r="E15176" s="189"/>
      <c r="F15176" s="189"/>
    </row>
    <row r="15177" spans="3:6" s="66" customFormat="1" x14ac:dyDescent="0.25">
      <c r="C15177" s="189"/>
      <c r="D15177" s="189"/>
      <c r="E15177" s="189"/>
      <c r="F15177" s="189"/>
    </row>
    <row r="15178" spans="3:6" s="66" customFormat="1" x14ac:dyDescent="0.25">
      <c r="C15178" s="189"/>
      <c r="D15178" s="189"/>
      <c r="E15178" s="189"/>
      <c r="F15178" s="189"/>
    </row>
    <row r="15179" spans="3:6" s="66" customFormat="1" x14ac:dyDescent="0.25">
      <c r="C15179" s="189"/>
      <c r="D15179" s="189"/>
      <c r="E15179" s="189"/>
      <c r="F15179" s="189"/>
    </row>
    <row r="15180" spans="3:6" s="66" customFormat="1" x14ac:dyDescent="0.25">
      <c r="C15180" s="189"/>
      <c r="D15180" s="189"/>
      <c r="E15180" s="189"/>
      <c r="F15180" s="189"/>
    </row>
    <row r="15181" spans="3:6" s="66" customFormat="1" x14ac:dyDescent="0.25">
      <c r="C15181" s="189"/>
      <c r="D15181" s="189"/>
      <c r="E15181" s="189"/>
      <c r="F15181" s="189"/>
    </row>
    <row r="15182" spans="3:6" s="66" customFormat="1" x14ac:dyDescent="0.25">
      <c r="C15182" s="189"/>
      <c r="D15182" s="189"/>
      <c r="E15182" s="189"/>
      <c r="F15182" s="189"/>
    </row>
    <row r="15183" spans="3:6" s="66" customFormat="1" x14ac:dyDescent="0.25">
      <c r="C15183" s="189"/>
      <c r="D15183" s="189"/>
      <c r="E15183" s="189"/>
      <c r="F15183" s="189"/>
    </row>
    <row r="15184" spans="3:6" s="66" customFormat="1" x14ac:dyDescent="0.25">
      <c r="C15184" s="189"/>
      <c r="D15184" s="189"/>
      <c r="E15184" s="189"/>
      <c r="F15184" s="189"/>
    </row>
    <row r="15185" spans="3:6" s="66" customFormat="1" x14ac:dyDescent="0.25">
      <c r="C15185" s="189"/>
      <c r="D15185" s="189"/>
      <c r="E15185" s="189"/>
      <c r="F15185" s="189"/>
    </row>
    <row r="15186" spans="3:6" s="66" customFormat="1" x14ac:dyDescent="0.25">
      <c r="C15186" s="189"/>
      <c r="D15186" s="189"/>
      <c r="E15186" s="189"/>
      <c r="F15186" s="189"/>
    </row>
    <row r="15187" spans="3:6" s="66" customFormat="1" x14ac:dyDescent="0.25">
      <c r="C15187" s="189"/>
      <c r="D15187" s="189"/>
      <c r="E15187" s="189"/>
      <c r="F15187" s="189"/>
    </row>
    <row r="15188" spans="3:6" s="66" customFormat="1" x14ac:dyDescent="0.25">
      <c r="C15188" s="189"/>
      <c r="D15188" s="189"/>
      <c r="E15188" s="189"/>
      <c r="F15188" s="189"/>
    </row>
    <row r="15189" spans="3:6" s="66" customFormat="1" x14ac:dyDescent="0.25">
      <c r="C15189" s="189"/>
      <c r="D15189" s="189"/>
      <c r="E15189" s="189"/>
      <c r="F15189" s="189"/>
    </row>
    <row r="15190" spans="3:6" s="66" customFormat="1" x14ac:dyDescent="0.25">
      <c r="C15190" s="189"/>
      <c r="D15190" s="189"/>
      <c r="E15190" s="189"/>
      <c r="F15190" s="189"/>
    </row>
    <row r="15191" spans="3:6" s="66" customFormat="1" x14ac:dyDescent="0.25">
      <c r="C15191" s="189"/>
      <c r="D15191" s="189"/>
      <c r="E15191" s="189"/>
      <c r="F15191" s="189"/>
    </row>
    <row r="15192" spans="3:6" s="66" customFormat="1" x14ac:dyDescent="0.25">
      <c r="C15192" s="189"/>
      <c r="D15192" s="189"/>
      <c r="E15192" s="189"/>
      <c r="F15192" s="189"/>
    </row>
    <row r="15193" spans="3:6" s="66" customFormat="1" x14ac:dyDescent="0.25">
      <c r="C15193" s="189"/>
      <c r="D15193" s="189"/>
      <c r="E15193" s="189"/>
      <c r="F15193" s="189"/>
    </row>
    <row r="15194" spans="3:6" s="66" customFormat="1" x14ac:dyDescent="0.25">
      <c r="C15194" s="189"/>
      <c r="D15194" s="189"/>
      <c r="E15194" s="189"/>
      <c r="F15194" s="189"/>
    </row>
    <row r="15195" spans="3:6" s="66" customFormat="1" x14ac:dyDescent="0.25">
      <c r="C15195" s="189"/>
      <c r="D15195" s="189"/>
      <c r="E15195" s="189"/>
      <c r="F15195" s="189"/>
    </row>
    <row r="15196" spans="3:6" s="66" customFormat="1" x14ac:dyDescent="0.25">
      <c r="C15196" s="189"/>
      <c r="D15196" s="189"/>
      <c r="E15196" s="189"/>
      <c r="F15196" s="189"/>
    </row>
    <row r="15197" spans="3:6" s="66" customFormat="1" x14ac:dyDescent="0.25">
      <c r="C15197" s="189"/>
      <c r="D15197" s="189"/>
      <c r="E15197" s="189"/>
      <c r="F15197" s="189"/>
    </row>
    <row r="15198" spans="3:6" s="66" customFormat="1" x14ac:dyDescent="0.25">
      <c r="C15198" s="189"/>
      <c r="D15198" s="189"/>
      <c r="E15198" s="189"/>
      <c r="F15198" s="189"/>
    </row>
    <row r="15199" spans="3:6" s="66" customFormat="1" x14ac:dyDescent="0.25">
      <c r="C15199" s="189"/>
      <c r="D15199" s="189"/>
      <c r="E15199" s="189"/>
      <c r="F15199" s="189"/>
    </row>
    <row r="15200" spans="3:6" s="66" customFormat="1" x14ac:dyDescent="0.25">
      <c r="C15200" s="189"/>
      <c r="D15200" s="189"/>
      <c r="E15200" s="189"/>
      <c r="F15200" s="189"/>
    </row>
    <row r="15201" spans="3:6" s="66" customFormat="1" x14ac:dyDescent="0.25">
      <c r="C15201" s="189"/>
      <c r="D15201" s="189"/>
      <c r="E15201" s="189"/>
      <c r="F15201" s="189"/>
    </row>
    <row r="15202" spans="3:6" s="66" customFormat="1" x14ac:dyDescent="0.25">
      <c r="C15202" s="189"/>
      <c r="D15202" s="189"/>
      <c r="E15202" s="189"/>
      <c r="F15202" s="189"/>
    </row>
    <row r="15203" spans="3:6" s="66" customFormat="1" x14ac:dyDescent="0.25">
      <c r="C15203" s="189"/>
      <c r="D15203" s="189"/>
      <c r="E15203" s="189"/>
      <c r="F15203" s="189"/>
    </row>
    <row r="15204" spans="3:6" s="66" customFormat="1" x14ac:dyDescent="0.25">
      <c r="C15204" s="189"/>
      <c r="D15204" s="189"/>
      <c r="E15204" s="189"/>
      <c r="F15204" s="189"/>
    </row>
    <row r="15205" spans="3:6" s="66" customFormat="1" x14ac:dyDescent="0.25">
      <c r="C15205" s="189"/>
      <c r="D15205" s="189"/>
      <c r="E15205" s="189"/>
      <c r="F15205" s="189"/>
    </row>
    <row r="15206" spans="3:6" s="66" customFormat="1" x14ac:dyDescent="0.25">
      <c r="C15206" s="189"/>
      <c r="D15206" s="189"/>
      <c r="E15206" s="189"/>
      <c r="F15206" s="189"/>
    </row>
    <row r="15207" spans="3:6" s="66" customFormat="1" x14ac:dyDescent="0.25">
      <c r="C15207" s="189"/>
      <c r="D15207" s="189"/>
      <c r="E15207" s="189"/>
      <c r="F15207" s="189"/>
    </row>
    <row r="15208" spans="3:6" s="66" customFormat="1" x14ac:dyDescent="0.25">
      <c r="C15208" s="189"/>
      <c r="D15208" s="189"/>
      <c r="E15208" s="189"/>
      <c r="F15208" s="189"/>
    </row>
    <row r="15209" spans="3:6" s="66" customFormat="1" x14ac:dyDescent="0.25">
      <c r="C15209" s="189"/>
      <c r="D15209" s="189"/>
      <c r="E15209" s="189"/>
      <c r="F15209" s="189"/>
    </row>
    <row r="15210" spans="3:6" s="66" customFormat="1" x14ac:dyDescent="0.25">
      <c r="C15210" s="189"/>
      <c r="D15210" s="189"/>
      <c r="E15210" s="189"/>
      <c r="F15210" s="189"/>
    </row>
    <row r="15211" spans="3:6" s="66" customFormat="1" x14ac:dyDescent="0.25">
      <c r="C15211" s="189"/>
      <c r="D15211" s="189"/>
      <c r="E15211" s="189"/>
      <c r="F15211" s="189"/>
    </row>
    <row r="15212" spans="3:6" s="66" customFormat="1" x14ac:dyDescent="0.25">
      <c r="C15212" s="189"/>
      <c r="D15212" s="189"/>
      <c r="E15212" s="189"/>
      <c r="F15212" s="189"/>
    </row>
    <row r="15213" spans="3:6" s="66" customFormat="1" x14ac:dyDescent="0.25">
      <c r="C15213" s="189"/>
      <c r="D15213" s="189"/>
      <c r="E15213" s="189"/>
      <c r="F15213" s="189"/>
    </row>
    <row r="15214" spans="3:6" s="66" customFormat="1" x14ac:dyDescent="0.25">
      <c r="C15214" s="189"/>
      <c r="D15214" s="189"/>
      <c r="E15214" s="189"/>
      <c r="F15214" s="189"/>
    </row>
    <row r="15215" spans="3:6" s="66" customFormat="1" x14ac:dyDescent="0.25">
      <c r="C15215" s="189"/>
      <c r="D15215" s="189"/>
      <c r="E15215" s="189"/>
      <c r="F15215" s="189"/>
    </row>
    <row r="15216" spans="3:6" s="66" customFormat="1" x14ac:dyDescent="0.25">
      <c r="C15216" s="189"/>
      <c r="D15216" s="189"/>
      <c r="E15216" s="189"/>
      <c r="F15216" s="189"/>
    </row>
    <row r="15217" spans="3:6" s="66" customFormat="1" x14ac:dyDescent="0.25">
      <c r="C15217" s="189"/>
      <c r="D15217" s="189"/>
      <c r="E15217" s="189"/>
      <c r="F15217" s="189"/>
    </row>
    <row r="15218" spans="3:6" s="66" customFormat="1" x14ac:dyDescent="0.25">
      <c r="C15218" s="189"/>
      <c r="D15218" s="189"/>
      <c r="E15218" s="189"/>
      <c r="F15218" s="189"/>
    </row>
    <row r="15219" spans="3:6" s="66" customFormat="1" x14ac:dyDescent="0.25">
      <c r="C15219" s="189"/>
      <c r="D15219" s="189"/>
      <c r="E15219" s="189"/>
      <c r="F15219" s="189"/>
    </row>
    <row r="15220" spans="3:6" s="66" customFormat="1" x14ac:dyDescent="0.25">
      <c r="C15220" s="189"/>
      <c r="D15220" s="189"/>
      <c r="E15220" s="189"/>
      <c r="F15220" s="189"/>
    </row>
    <row r="15221" spans="3:6" s="66" customFormat="1" x14ac:dyDescent="0.25">
      <c r="C15221" s="189"/>
      <c r="D15221" s="189"/>
      <c r="E15221" s="189"/>
      <c r="F15221" s="189"/>
    </row>
    <row r="15222" spans="3:6" s="66" customFormat="1" x14ac:dyDescent="0.25">
      <c r="C15222" s="189"/>
      <c r="D15222" s="189"/>
      <c r="E15222" s="189"/>
      <c r="F15222" s="189"/>
    </row>
    <row r="15223" spans="3:6" s="66" customFormat="1" x14ac:dyDescent="0.25">
      <c r="C15223" s="189"/>
      <c r="D15223" s="189"/>
      <c r="E15223" s="189"/>
      <c r="F15223" s="189"/>
    </row>
    <row r="15224" spans="3:6" s="66" customFormat="1" x14ac:dyDescent="0.25">
      <c r="C15224" s="189"/>
      <c r="D15224" s="189"/>
      <c r="E15224" s="189"/>
      <c r="F15224" s="189"/>
    </row>
    <row r="15225" spans="3:6" s="66" customFormat="1" x14ac:dyDescent="0.25">
      <c r="C15225" s="189"/>
      <c r="D15225" s="189"/>
      <c r="E15225" s="189"/>
      <c r="F15225" s="189"/>
    </row>
    <row r="15226" spans="3:6" s="66" customFormat="1" x14ac:dyDescent="0.25">
      <c r="C15226" s="189"/>
      <c r="D15226" s="189"/>
      <c r="E15226" s="189"/>
      <c r="F15226" s="189"/>
    </row>
    <row r="15227" spans="3:6" s="66" customFormat="1" x14ac:dyDescent="0.25">
      <c r="C15227" s="189"/>
      <c r="D15227" s="189"/>
      <c r="E15227" s="189"/>
      <c r="F15227" s="189"/>
    </row>
    <row r="15228" spans="3:6" s="66" customFormat="1" x14ac:dyDescent="0.25">
      <c r="C15228" s="189"/>
      <c r="D15228" s="189"/>
      <c r="E15228" s="189"/>
      <c r="F15228" s="189"/>
    </row>
    <row r="15229" spans="3:6" s="66" customFormat="1" x14ac:dyDescent="0.25">
      <c r="C15229" s="189"/>
      <c r="D15229" s="189"/>
      <c r="E15229" s="189"/>
      <c r="F15229" s="189"/>
    </row>
    <row r="15230" spans="3:6" s="66" customFormat="1" x14ac:dyDescent="0.25">
      <c r="C15230" s="189"/>
      <c r="D15230" s="189"/>
      <c r="E15230" s="189"/>
      <c r="F15230" s="189"/>
    </row>
    <row r="15231" spans="3:6" s="66" customFormat="1" x14ac:dyDescent="0.25">
      <c r="C15231" s="189"/>
      <c r="D15231" s="189"/>
      <c r="E15231" s="189"/>
      <c r="F15231" s="189"/>
    </row>
    <row r="15232" spans="3:6" s="66" customFormat="1" x14ac:dyDescent="0.25">
      <c r="C15232" s="189"/>
      <c r="D15232" s="189"/>
      <c r="E15232" s="189"/>
      <c r="F15232" s="189"/>
    </row>
    <row r="15233" spans="3:6" s="66" customFormat="1" x14ac:dyDescent="0.25">
      <c r="C15233" s="189"/>
      <c r="D15233" s="189"/>
      <c r="E15233" s="189"/>
      <c r="F15233" s="189"/>
    </row>
    <row r="15234" spans="3:6" s="66" customFormat="1" x14ac:dyDescent="0.25">
      <c r="C15234" s="189"/>
      <c r="D15234" s="189"/>
      <c r="E15234" s="189"/>
      <c r="F15234" s="189"/>
    </row>
    <row r="15235" spans="3:6" s="66" customFormat="1" x14ac:dyDescent="0.25">
      <c r="C15235" s="189"/>
      <c r="D15235" s="189"/>
      <c r="E15235" s="189"/>
      <c r="F15235" s="189"/>
    </row>
    <row r="15236" spans="3:6" s="66" customFormat="1" x14ac:dyDescent="0.25">
      <c r="C15236" s="189"/>
      <c r="D15236" s="189"/>
      <c r="E15236" s="189"/>
      <c r="F15236" s="189"/>
    </row>
    <row r="15237" spans="3:6" s="66" customFormat="1" x14ac:dyDescent="0.25">
      <c r="C15237" s="189"/>
      <c r="D15237" s="189"/>
      <c r="E15237" s="189"/>
      <c r="F15237" s="189"/>
    </row>
    <row r="15238" spans="3:6" s="66" customFormat="1" x14ac:dyDescent="0.25">
      <c r="C15238" s="189"/>
      <c r="D15238" s="189"/>
      <c r="E15238" s="189"/>
      <c r="F15238" s="189"/>
    </row>
    <row r="15239" spans="3:6" s="66" customFormat="1" x14ac:dyDescent="0.25">
      <c r="C15239" s="189"/>
      <c r="D15239" s="189"/>
      <c r="E15239" s="189"/>
      <c r="F15239" s="189"/>
    </row>
    <row r="15240" spans="3:6" s="66" customFormat="1" x14ac:dyDescent="0.25">
      <c r="C15240" s="189"/>
      <c r="D15240" s="189"/>
      <c r="E15240" s="189"/>
      <c r="F15240" s="189"/>
    </row>
    <row r="15241" spans="3:6" s="66" customFormat="1" x14ac:dyDescent="0.25">
      <c r="C15241" s="189"/>
      <c r="D15241" s="189"/>
      <c r="E15241" s="189"/>
      <c r="F15241" s="189"/>
    </row>
    <row r="15242" spans="3:6" s="66" customFormat="1" x14ac:dyDescent="0.25">
      <c r="C15242" s="189"/>
      <c r="D15242" s="189"/>
      <c r="E15242" s="189"/>
      <c r="F15242" s="189"/>
    </row>
    <row r="15243" spans="3:6" s="66" customFormat="1" x14ac:dyDescent="0.25">
      <c r="C15243" s="189"/>
      <c r="D15243" s="189"/>
      <c r="E15243" s="189"/>
      <c r="F15243" s="189"/>
    </row>
    <row r="15244" spans="3:6" s="66" customFormat="1" x14ac:dyDescent="0.25">
      <c r="C15244" s="189"/>
      <c r="D15244" s="189"/>
      <c r="E15244" s="189"/>
      <c r="F15244" s="189"/>
    </row>
    <row r="15245" spans="3:6" s="66" customFormat="1" x14ac:dyDescent="0.25">
      <c r="C15245" s="189"/>
      <c r="D15245" s="189"/>
      <c r="E15245" s="189"/>
      <c r="F15245" s="189"/>
    </row>
    <row r="15246" spans="3:6" s="66" customFormat="1" x14ac:dyDescent="0.25">
      <c r="C15246" s="189"/>
      <c r="D15246" s="189"/>
      <c r="E15246" s="189"/>
      <c r="F15246" s="189"/>
    </row>
    <row r="15247" spans="3:6" s="66" customFormat="1" x14ac:dyDescent="0.25">
      <c r="C15247" s="189"/>
      <c r="D15247" s="189"/>
      <c r="E15247" s="189"/>
      <c r="F15247" s="189"/>
    </row>
    <row r="15248" spans="3:6" s="66" customFormat="1" x14ac:dyDescent="0.25">
      <c r="C15248" s="189"/>
      <c r="D15248" s="189"/>
      <c r="E15248" s="189"/>
      <c r="F15248" s="189"/>
    </row>
    <row r="15249" spans="3:6" s="66" customFormat="1" x14ac:dyDescent="0.25">
      <c r="C15249" s="189"/>
      <c r="D15249" s="189"/>
      <c r="E15249" s="189"/>
      <c r="F15249" s="189"/>
    </row>
    <row r="15250" spans="3:6" s="66" customFormat="1" x14ac:dyDescent="0.25">
      <c r="C15250" s="189"/>
      <c r="D15250" s="189"/>
      <c r="E15250" s="189"/>
      <c r="F15250" s="189"/>
    </row>
    <row r="15251" spans="3:6" s="66" customFormat="1" x14ac:dyDescent="0.25">
      <c r="C15251" s="189"/>
      <c r="D15251" s="189"/>
      <c r="E15251" s="189"/>
      <c r="F15251" s="189"/>
    </row>
    <row r="15252" spans="3:6" s="66" customFormat="1" x14ac:dyDescent="0.25">
      <c r="C15252" s="189"/>
      <c r="D15252" s="189"/>
      <c r="E15252" s="189"/>
      <c r="F15252" s="189"/>
    </row>
    <row r="15253" spans="3:6" s="66" customFormat="1" x14ac:dyDescent="0.25">
      <c r="C15253" s="189"/>
      <c r="D15253" s="189"/>
      <c r="E15253" s="189"/>
      <c r="F15253" s="189"/>
    </row>
    <row r="15254" spans="3:6" s="66" customFormat="1" x14ac:dyDescent="0.25">
      <c r="C15254" s="189"/>
      <c r="D15254" s="189"/>
      <c r="E15254" s="189"/>
      <c r="F15254" s="189"/>
    </row>
    <row r="15255" spans="3:6" s="66" customFormat="1" x14ac:dyDescent="0.25">
      <c r="C15255" s="189"/>
      <c r="D15255" s="189"/>
      <c r="E15255" s="189"/>
      <c r="F15255" s="189"/>
    </row>
    <row r="15256" spans="3:6" s="66" customFormat="1" x14ac:dyDescent="0.25">
      <c r="C15256" s="189"/>
      <c r="D15256" s="189"/>
      <c r="E15256" s="189"/>
      <c r="F15256" s="189"/>
    </row>
    <row r="15257" spans="3:6" s="66" customFormat="1" x14ac:dyDescent="0.25">
      <c r="C15257" s="189"/>
      <c r="D15257" s="189"/>
      <c r="E15257" s="189"/>
      <c r="F15257" s="189"/>
    </row>
    <row r="15258" spans="3:6" s="66" customFormat="1" x14ac:dyDescent="0.25">
      <c r="C15258" s="189"/>
      <c r="D15258" s="189"/>
      <c r="E15258" s="189"/>
      <c r="F15258" s="189"/>
    </row>
    <row r="15259" spans="3:6" s="66" customFormat="1" x14ac:dyDescent="0.25">
      <c r="C15259" s="189"/>
      <c r="D15259" s="189"/>
      <c r="E15259" s="189"/>
      <c r="F15259" s="189"/>
    </row>
    <row r="15260" spans="3:6" s="66" customFormat="1" x14ac:dyDescent="0.25">
      <c r="C15260" s="189"/>
      <c r="D15260" s="189"/>
      <c r="E15260" s="189"/>
      <c r="F15260" s="189"/>
    </row>
    <row r="15261" spans="3:6" s="66" customFormat="1" x14ac:dyDescent="0.25">
      <c r="C15261" s="189"/>
      <c r="D15261" s="189"/>
      <c r="E15261" s="189"/>
      <c r="F15261" s="189"/>
    </row>
    <row r="15262" spans="3:6" s="66" customFormat="1" x14ac:dyDescent="0.25">
      <c r="C15262" s="189"/>
      <c r="D15262" s="189"/>
      <c r="E15262" s="189"/>
      <c r="F15262" s="189"/>
    </row>
    <row r="15263" spans="3:6" s="66" customFormat="1" x14ac:dyDescent="0.25">
      <c r="C15263" s="189"/>
      <c r="D15263" s="189"/>
      <c r="E15263" s="189"/>
      <c r="F15263" s="189"/>
    </row>
    <row r="15264" spans="3:6" s="66" customFormat="1" x14ac:dyDescent="0.25">
      <c r="C15264" s="189"/>
      <c r="D15264" s="189"/>
      <c r="E15264" s="189"/>
      <c r="F15264" s="189"/>
    </row>
    <row r="15265" spans="3:6" s="66" customFormat="1" x14ac:dyDescent="0.25">
      <c r="C15265" s="189"/>
      <c r="D15265" s="189"/>
      <c r="E15265" s="189"/>
      <c r="F15265" s="189"/>
    </row>
    <row r="15266" spans="3:6" s="66" customFormat="1" x14ac:dyDescent="0.25">
      <c r="C15266" s="189"/>
      <c r="D15266" s="189"/>
      <c r="E15266" s="189"/>
      <c r="F15266" s="189"/>
    </row>
    <row r="15267" spans="3:6" s="66" customFormat="1" x14ac:dyDescent="0.25">
      <c r="C15267" s="189"/>
      <c r="D15267" s="189"/>
      <c r="E15267" s="189"/>
      <c r="F15267" s="189"/>
    </row>
    <row r="15268" spans="3:6" s="66" customFormat="1" x14ac:dyDescent="0.25">
      <c r="C15268" s="189"/>
      <c r="D15268" s="189"/>
      <c r="E15268" s="189"/>
      <c r="F15268" s="189"/>
    </row>
    <row r="15269" spans="3:6" s="66" customFormat="1" x14ac:dyDescent="0.25">
      <c r="C15269" s="189"/>
      <c r="D15269" s="189"/>
      <c r="E15269" s="189"/>
      <c r="F15269" s="189"/>
    </row>
    <row r="15270" spans="3:6" s="66" customFormat="1" x14ac:dyDescent="0.25">
      <c r="C15270" s="189"/>
      <c r="D15270" s="189"/>
      <c r="E15270" s="189"/>
      <c r="F15270" s="189"/>
    </row>
    <row r="15271" spans="3:6" s="66" customFormat="1" x14ac:dyDescent="0.25">
      <c r="C15271" s="189"/>
      <c r="D15271" s="189"/>
      <c r="E15271" s="189"/>
      <c r="F15271" s="189"/>
    </row>
    <row r="15272" spans="3:6" s="66" customFormat="1" x14ac:dyDescent="0.25">
      <c r="C15272" s="189"/>
      <c r="D15272" s="189"/>
      <c r="E15272" s="189"/>
      <c r="F15272" s="189"/>
    </row>
    <row r="15273" spans="3:6" s="66" customFormat="1" x14ac:dyDescent="0.25">
      <c r="C15273" s="189"/>
      <c r="D15273" s="189"/>
      <c r="E15273" s="189"/>
      <c r="F15273" s="189"/>
    </row>
    <row r="15274" spans="3:6" s="66" customFormat="1" x14ac:dyDescent="0.25">
      <c r="C15274" s="189"/>
      <c r="D15274" s="189"/>
      <c r="E15274" s="189"/>
      <c r="F15274" s="189"/>
    </row>
    <row r="15275" spans="3:6" s="66" customFormat="1" x14ac:dyDescent="0.25">
      <c r="C15275" s="189"/>
      <c r="D15275" s="189"/>
      <c r="E15275" s="189"/>
      <c r="F15275" s="189"/>
    </row>
    <row r="15276" spans="3:6" s="66" customFormat="1" x14ac:dyDescent="0.25">
      <c r="C15276" s="189"/>
      <c r="D15276" s="189"/>
      <c r="E15276" s="189"/>
      <c r="F15276" s="189"/>
    </row>
    <row r="15277" spans="3:6" s="66" customFormat="1" x14ac:dyDescent="0.25">
      <c r="C15277" s="189"/>
      <c r="D15277" s="189"/>
      <c r="E15277" s="189"/>
      <c r="F15277" s="189"/>
    </row>
    <row r="15278" spans="3:6" s="66" customFormat="1" x14ac:dyDescent="0.25">
      <c r="C15278" s="189"/>
      <c r="D15278" s="189"/>
      <c r="E15278" s="189"/>
      <c r="F15278" s="189"/>
    </row>
    <row r="15279" spans="3:6" s="66" customFormat="1" x14ac:dyDescent="0.25">
      <c r="C15279" s="189"/>
      <c r="D15279" s="189"/>
      <c r="E15279" s="189"/>
      <c r="F15279" s="189"/>
    </row>
    <row r="15280" spans="3:6" s="66" customFormat="1" x14ac:dyDescent="0.25">
      <c r="C15280" s="189"/>
      <c r="D15280" s="189"/>
      <c r="E15280" s="189"/>
      <c r="F15280" s="189"/>
    </row>
    <row r="15281" spans="3:6" s="66" customFormat="1" x14ac:dyDescent="0.25">
      <c r="C15281" s="189"/>
      <c r="D15281" s="189"/>
      <c r="E15281" s="189"/>
      <c r="F15281" s="189"/>
    </row>
    <row r="15282" spans="3:6" s="66" customFormat="1" x14ac:dyDescent="0.25">
      <c r="C15282" s="189"/>
      <c r="D15282" s="189"/>
      <c r="E15282" s="189"/>
      <c r="F15282" s="189"/>
    </row>
    <row r="15283" spans="3:6" s="66" customFormat="1" x14ac:dyDescent="0.25">
      <c r="C15283" s="189"/>
      <c r="D15283" s="189"/>
      <c r="E15283" s="189"/>
      <c r="F15283" s="189"/>
    </row>
    <row r="15284" spans="3:6" s="66" customFormat="1" x14ac:dyDescent="0.25">
      <c r="C15284" s="189"/>
      <c r="D15284" s="189"/>
      <c r="E15284" s="189"/>
      <c r="F15284" s="189"/>
    </row>
    <row r="15285" spans="3:6" s="66" customFormat="1" x14ac:dyDescent="0.25">
      <c r="C15285" s="189"/>
      <c r="D15285" s="189"/>
      <c r="E15285" s="189"/>
      <c r="F15285" s="189"/>
    </row>
    <row r="15286" spans="3:6" s="66" customFormat="1" x14ac:dyDescent="0.25">
      <c r="C15286" s="189"/>
      <c r="D15286" s="189"/>
      <c r="E15286" s="189"/>
      <c r="F15286" s="189"/>
    </row>
    <row r="15287" spans="3:6" s="66" customFormat="1" x14ac:dyDescent="0.25">
      <c r="C15287" s="189"/>
      <c r="D15287" s="189"/>
      <c r="E15287" s="189"/>
      <c r="F15287" s="189"/>
    </row>
    <row r="15288" spans="3:6" s="66" customFormat="1" x14ac:dyDescent="0.25">
      <c r="C15288" s="189"/>
      <c r="D15288" s="189"/>
      <c r="E15288" s="189"/>
      <c r="F15288" s="189"/>
    </row>
    <row r="15289" spans="3:6" s="66" customFormat="1" x14ac:dyDescent="0.25">
      <c r="C15289" s="189"/>
      <c r="D15289" s="189"/>
      <c r="E15289" s="189"/>
      <c r="F15289" s="189"/>
    </row>
    <row r="15290" spans="3:6" s="66" customFormat="1" x14ac:dyDescent="0.25">
      <c r="C15290" s="189"/>
      <c r="D15290" s="189"/>
      <c r="E15290" s="189"/>
      <c r="F15290" s="189"/>
    </row>
    <row r="15291" spans="3:6" s="66" customFormat="1" x14ac:dyDescent="0.25">
      <c r="C15291" s="189"/>
      <c r="D15291" s="189"/>
      <c r="E15291" s="189"/>
      <c r="F15291" s="189"/>
    </row>
    <row r="15292" spans="3:6" s="66" customFormat="1" x14ac:dyDescent="0.25">
      <c r="C15292" s="189"/>
      <c r="D15292" s="189"/>
      <c r="E15292" s="189"/>
      <c r="F15292" s="189"/>
    </row>
    <row r="15293" spans="3:6" s="66" customFormat="1" x14ac:dyDescent="0.25">
      <c r="C15293" s="189"/>
      <c r="D15293" s="189"/>
      <c r="E15293" s="189"/>
      <c r="F15293" s="189"/>
    </row>
    <row r="15294" spans="3:6" s="66" customFormat="1" x14ac:dyDescent="0.25">
      <c r="C15294" s="189"/>
      <c r="D15294" s="189"/>
      <c r="E15294" s="189"/>
      <c r="F15294" s="189"/>
    </row>
    <row r="15295" spans="3:6" s="66" customFormat="1" x14ac:dyDescent="0.25">
      <c r="C15295" s="189"/>
      <c r="D15295" s="189"/>
      <c r="E15295" s="189"/>
      <c r="F15295" s="189"/>
    </row>
    <row r="15296" spans="3:6" s="66" customFormat="1" x14ac:dyDescent="0.25">
      <c r="C15296" s="189"/>
      <c r="D15296" s="189"/>
      <c r="E15296" s="189"/>
      <c r="F15296" s="189"/>
    </row>
    <row r="15297" spans="3:6" s="66" customFormat="1" x14ac:dyDescent="0.25">
      <c r="C15297" s="189"/>
      <c r="D15297" s="189"/>
      <c r="E15297" s="189"/>
      <c r="F15297" s="189"/>
    </row>
    <row r="15298" spans="3:6" s="66" customFormat="1" x14ac:dyDescent="0.25">
      <c r="C15298" s="189"/>
      <c r="D15298" s="189"/>
      <c r="E15298" s="189"/>
      <c r="F15298" s="189"/>
    </row>
    <row r="15299" spans="3:6" s="66" customFormat="1" x14ac:dyDescent="0.25">
      <c r="C15299" s="189"/>
      <c r="D15299" s="189"/>
      <c r="E15299" s="189"/>
      <c r="F15299" s="189"/>
    </row>
    <row r="15300" spans="3:6" s="66" customFormat="1" x14ac:dyDescent="0.25">
      <c r="C15300" s="189"/>
      <c r="D15300" s="189"/>
      <c r="E15300" s="189"/>
      <c r="F15300" s="189"/>
    </row>
    <row r="15301" spans="3:6" s="66" customFormat="1" x14ac:dyDescent="0.25">
      <c r="C15301" s="189"/>
      <c r="D15301" s="189"/>
      <c r="E15301" s="189"/>
      <c r="F15301" s="189"/>
    </row>
    <row r="15302" spans="3:6" s="66" customFormat="1" x14ac:dyDescent="0.25">
      <c r="C15302" s="189"/>
      <c r="D15302" s="189"/>
      <c r="E15302" s="189"/>
      <c r="F15302" s="189"/>
    </row>
    <row r="15303" spans="3:6" s="66" customFormat="1" x14ac:dyDescent="0.25">
      <c r="C15303" s="189"/>
      <c r="D15303" s="189"/>
      <c r="E15303" s="189"/>
      <c r="F15303" s="189"/>
    </row>
    <row r="15304" spans="3:6" s="66" customFormat="1" x14ac:dyDescent="0.25">
      <c r="C15304" s="189"/>
      <c r="D15304" s="189"/>
      <c r="E15304" s="189"/>
      <c r="F15304" s="189"/>
    </row>
    <row r="15305" spans="3:6" s="66" customFormat="1" x14ac:dyDescent="0.25">
      <c r="C15305" s="189"/>
      <c r="D15305" s="189"/>
      <c r="E15305" s="189"/>
      <c r="F15305" s="189"/>
    </row>
    <row r="15306" spans="3:6" s="66" customFormat="1" x14ac:dyDescent="0.25">
      <c r="C15306" s="189"/>
      <c r="D15306" s="189"/>
      <c r="E15306" s="189"/>
      <c r="F15306" s="189"/>
    </row>
    <row r="15307" spans="3:6" s="66" customFormat="1" x14ac:dyDescent="0.25">
      <c r="C15307" s="189"/>
      <c r="D15307" s="189"/>
      <c r="E15307" s="189"/>
      <c r="F15307" s="189"/>
    </row>
    <row r="15308" spans="3:6" s="66" customFormat="1" x14ac:dyDescent="0.25">
      <c r="C15308" s="189"/>
      <c r="D15308" s="189"/>
      <c r="E15308" s="189"/>
      <c r="F15308" s="189"/>
    </row>
    <row r="15309" spans="3:6" s="66" customFormat="1" x14ac:dyDescent="0.25">
      <c r="C15309" s="189"/>
      <c r="D15309" s="189"/>
      <c r="E15309" s="189"/>
      <c r="F15309" s="189"/>
    </row>
    <row r="15310" spans="3:6" s="66" customFormat="1" x14ac:dyDescent="0.25">
      <c r="C15310" s="189"/>
      <c r="D15310" s="189"/>
      <c r="E15310" s="189"/>
      <c r="F15310" s="189"/>
    </row>
    <row r="15311" spans="3:6" s="66" customFormat="1" x14ac:dyDescent="0.25">
      <c r="C15311" s="189"/>
      <c r="D15311" s="189"/>
      <c r="E15311" s="189"/>
      <c r="F15311" s="189"/>
    </row>
    <row r="15312" spans="3:6" s="66" customFormat="1" x14ac:dyDescent="0.25">
      <c r="C15312" s="189"/>
      <c r="D15312" s="189"/>
      <c r="E15312" s="189"/>
      <c r="F15312" s="189"/>
    </row>
    <row r="15313" spans="3:6" s="66" customFormat="1" x14ac:dyDescent="0.25">
      <c r="C15313" s="189"/>
      <c r="D15313" s="189"/>
      <c r="E15313" s="189"/>
      <c r="F15313" s="189"/>
    </row>
    <row r="15314" spans="3:6" s="66" customFormat="1" x14ac:dyDescent="0.25">
      <c r="C15314" s="189"/>
      <c r="D15314" s="189"/>
      <c r="E15314" s="189"/>
      <c r="F15314" s="189"/>
    </row>
    <row r="15315" spans="3:6" s="66" customFormat="1" x14ac:dyDescent="0.25">
      <c r="C15315" s="189"/>
      <c r="D15315" s="189"/>
      <c r="E15315" s="189"/>
      <c r="F15315" s="189"/>
    </row>
    <row r="15316" spans="3:6" s="66" customFormat="1" x14ac:dyDescent="0.25">
      <c r="C15316" s="189"/>
      <c r="D15316" s="189"/>
      <c r="E15316" s="189"/>
      <c r="F15316" s="189"/>
    </row>
    <row r="15317" spans="3:6" s="66" customFormat="1" x14ac:dyDescent="0.25">
      <c r="C15317" s="189"/>
      <c r="D15317" s="189"/>
      <c r="E15317" s="189"/>
      <c r="F15317" s="189"/>
    </row>
    <row r="15318" spans="3:6" s="66" customFormat="1" x14ac:dyDescent="0.25">
      <c r="C15318" s="189"/>
      <c r="D15318" s="189"/>
      <c r="E15318" s="189"/>
      <c r="F15318" s="189"/>
    </row>
    <row r="15319" spans="3:6" s="66" customFormat="1" x14ac:dyDescent="0.25">
      <c r="C15319" s="189"/>
      <c r="D15319" s="189"/>
      <c r="E15319" s="189"/>
      <c r="F15319" s="189"/>
    </row>
    <row r="15320" spans="3:6" s="66" customFormat="1" x14ac:dyDescent="0.25">
      <c r="C15320" s="189"/>
      <c r="D15320" s="189"/>
      <c r="E15320" s="189"/>
      <c r="F15320" s="189"/>
    </row>
    <row r="15321" spans="3:6" s="66" customFormat="1" x14ac:dyDescent="0.25">
      <c r="C15321" s="189"/>
      <c r="D15321" s="189"/>
      <c r="E15321" s="189"/>
      <c r="F15321" s="189"/>
    </row>
    <row r="15322" spans="3:6" s="66" customFormat="1" x14ac:dyDescent="0.25">
      <c r="C15322" s="189"/>
      <c r="D15322" s="189"/>
      <c r="E15322" s="189"/>
      <c r="F15322" s="189"/>
    </row>
    <row r="15323" spans="3:6" s="66" customFormat="1" x14ac:dyDescent="0.25">
      <c r="C15323" s="189"/>
      <c r="D15323" s="189"/>
      <c r="E15323" s="189"/>
      <c r="F15323" s="189"/>
    </row>
    <row r="15324" spans="3:6" s="66" customFormat="1" x14ac:dyDescent="0.25">
      <c r="C15324" s="189"/>
      <c r="D15324" s="189"/>
      <c r="E15324" s="189"/>
      <c r="F15324" s="189"/>
    </row>
    <row r="15325" spans="3:6" s="66" customFormat="1" x14ac:dyDescent="0.25">
      <c r="C15325" s="189"/>
      <c r="D15325" s="189"/>
      <c r="E15325" s="189"/>
      <c r="F15325" s="189"/>
    </row>
    <row r="15326" spans="3:6" s="66" customFormat="1" x14ac:dyDescent="0.25">
      <c r="C15326" s="189"/>
      <c r="D15326" s="189"/>
      <c r="E15326" s="189"/>
      <c r="F15326" s="189"/>
    </row>
    <row r="15327" spans="3:6" s="66" customFormat="1" x14ac:dyDescent="0.25">
      <c r="C15327" s="189"/>
      <c r="D15327" s="189"/>
      <c r="E15327" s="189"/>
      <c r="F15327" s="189"/>
    </row>
    <row r="15328" spans="3:6" s="66" customFormat="1" x14ac:dyDescent="0.25">
      <c r="C15328" s="189"/>
      <c r="D15328" s="189"/>
      <c r="E15328" s="189"/>
      <c r="F15328" s="189"/>
    </row>
    <row r="15329" spans="3:6" s="66" customFormat="1" x14ac:dyDescent="0.25">
      <c r="C15329" s="189"/>
      <c r="D15329" s="189"/>
      <c r="E15329" s="189"/>
      <c r="F15329" s="189"/>
    </row>
    <row r="15330" spans="3:6" s="66" customFormat="1" x14ac:dyDescent="0.25">
      <c r="C15330" s="189"/>
      <c r="D15330" s="189"/>
      <c r="E15330" s="189"/>
      <c r="F15330" s="189"/>
    </row>
    <row r="15331" spans="3:6" s="66" customFormat="1" x14ac:dyDescent="0.25">
      <c r="C15331" s="189"/>
      <c r="D15331" s="189"/>
      <c r="E15331" s="189"/>
      <c r="F15331" s="189"/>
    </row>
    <row r="15332" spans="3:6" s="66" customFormat="1" x14ac:dyDescent="0.25">
      <c r="C15332" s="189"/>
      <c r="D15332" s="189"/>
      <c r="E15332" s="189"/>
      <c r="F15332" s="189"/>
    </row>
    <row r="15333" spans="3:6" s="66" customFormat="1" x14ac:dyDescent="0.25">
      <c r="C15333" s="189"/>
      <c r="D15333" s="189"/>
      <c r="E15333" s="189"/>
      <c r="F15333" s="189"/>
    </row>
    <row r="15334" spans="3:6" s="66" customFormat="1" x14ac:dyDescent="0.25">
      <c r="C15334" s="189"/>
      <c r="D15334" s="189"/>
      <c r="E15334" s="189"/>
      <c r="F15334" s="189"/>
    </row>
    <row r="15335" spans="3:6" s="66" customFormat="1" x14ac:dyDescent="0.25">
      <c r="C15335" s="189"/>
      <c r="D15335" s="189"/>
      <c r="E15335" s="189"/>
      <c r="F15335" s="189"/>
    </row>
    <row r="15336" spans="3:6" s="66" customFormat="1" x14ac:dyDescent="0.25">
      <c r="C15336" s="189"/>
      <c r="D15336" s="189"/>
      <c r="E15336" s="189"/>
      <c r="F15336" s="189"/>
    </row>
    <row r="15337" spans="3:6" s="66" customFormat="1" x14ac:dyDescent="0.25">
      <c r="C15337" s="189"/>
      <c r="D15337" s="189"/>
      <c r="E15337" s="189"/>
      <c r="F15337" s="189"/>
    </row>
    <row r="15338" spans="3:6" s="66" customFormat="1" x14ac:dyDescent="0.25">
      <c r="C15338" s="189"/>
      <c r="D15338" s="189"/>
      <c r="E15338" s="189"/>
      <c r="F15338" s="189"/>
    </row>
    <row r="15339" spans="3:6" s="66" customFormat="1" x14ac:dyDescent="0.25">
      <c r="C15339" s="189"/>
      <c r="D15339" s="189"/>
      <c r="E15339" s="189"/>
      <c r="F15339" s="189"/>
    </row>
    <row r="15340" spans="3:6" s="66" customFormat="1" x14ac:dyDescent="0.25">
      <c r="C15340" s="189"/>
      <c r="D15340" s="189"/>
      <c r="E15340" s="189"/>
      <c r="F15340" s="189"/>
    </row>
    <row r="15341" spans="3:6" s="66" customFormat="1" x14ac:dyDescent="0.25">
      <c r="C15341" s="189"/>
      <c r="D15341" s="189"/>
      <c r="E15341" s="189"/>
      <c r="F15341" s="189"/>
    </row>
    <row r="15342" spans="3:6" s="66" customFormat="1" x14ac:dyDescent="0.25">
      <c r="C15342" s="189"/>
      <c r="D15342" s="189"/>
      <c r="E15342" s="189"/>
      <c r="F15342" s="189"/>
    </row>
    <row r="15343" spans="3:6" s="66" customFormat="1" x14ac:dyDescent="0.25">
      <c r="C15343" s="189"/>
      <c r="D15343" s="189"/>
      <c r="E15343" s="189"/>
      <c r="F15343" s="189"/>
    </row>
    <row r="15344" spans="3:6" s="66" customFormat="1" x14ac:dyDescent="0.25">
      <c r="C15344" s="189"/>
      <c r="D15344" s="189"/>
      <c r="E15344" s="189"/>
      <c r="F15344" s="189"/>
    </row>
    <row r="15345" spans="3:6" s="66" customFormat="1" x14ac:dyDescent="0.25">
      <c r="C15345" s="189"/>
      <c r="D15345" s="189"/>
      <c r="E15345" s="189"/>
      <c r="F15345" s="189"/>
    </row>
    <row r="15346" spans="3:6" s="66" customFormat="1" x14ac:dyDescent="0.25">
      <c r="C15346" s="189"/>
      <c r="D15346" s="189"/>
      <c r="E15346" s="189"/>
      <c r="F15346" s="189"/>
    </row>
    <row r="15347" spans="3:6" s="66" customFormat="1" x14ac:dyDescent="0.25">
      <c r="C15347" s="189"/>
      <c r="D15347" s="189"/>
      <c r="E15347" s="189"/>
      <c r="F15347" s="189"/>
    </row>
    <row r="15348" spans="3:6" s="66" customFormat="1" x14ac:dyDescent="0.25">
      <c r="C15348" s="189"/>
      <c r="D15348" s="189"/>
      <c r="E15348" s="189"/>
      <c r="F15348" s="189"/>
    </row>
    <row r="15349" spans="3:6" s="66" customFormat="1" x14ac:dyDescent="0.25">
      <c r="C15349" s="189"/>
      <c r="D15349" s="189"/>
      <c r="E15349" s="189"/>
      <c r="F15349" s="189"/>
    </row>
    <row r="15350" spans="3:6" s="66" customFormat="1" x14ac:dyDescent="0.25">
      <c r="C15350" s="189"/>
      <c r="D15350" s="189"/>
      <c r="E15350" s="189"/>
      <c r="F15350" s="189"/>
    </row>
    <row r="15351" spans="3:6" s="66" customFormat="1" x14ac:dyDescent="0.25">
      <c r="C15351" s="189"/>
      <c r="D15351" s="189"/>
      <c r="E15351" s="189"/>
      <c r="F15351" s="189"/>
    </row>
    <row r="15352" spans="3:6" s="66" customFormat="1" x14ac:dyDescent="0.25">
      <c r="C15352" s="189"/>
      <c r="D15352" s="189"/>
      <c r="E15352" s="189"/>
      <c r="F15352" s="189"/>
    </row>
    <row r="15353" spans="3:6" s="66" customFormat="1" x14ac:dyDescent="0.25">
      <c r="C15353" s="189"/>
      <c r="D15353" s="189"/>
      <c r="E15353" s="189"/>
      <c r="F15353" s="189"/>
    </row>
    <row r="15354" spans="3:6" s="66" customFormat="1" x14ac:dyDescent="0.25">
      <c r="C15354" s="189"/>
      <c r="D15354" s="189"/>
      <c r="E15354" s="189"/>
      <c r="F15354" s="189"/>
    </row>
    <row r="15355" spans="3:6" s="66" customFormat="1" x14ac:dyDescent="0.25">
      <c r="C15355" s="189"/>
      <c r="D15355" s="189"/>
      <c r="E15355" s="189"/>
      <c r="F15355" s="189"/>
    </row>
    <row r="15356" spans="3:6" s="66" customFormat="1" x14ac:dyDescent="0.25">
      <c r="C15356" s="189"/>
      <c r="D15356" s="189"/>
      <c r="E15356" s="189"/>
      <c r="F15356" s="189"/>
    </row>
    <row r="15357" spans="3:6" s="66" customFormat="1" x14ac:dyDescent="0.25">
      <c r="C15357" s="189"/>
      <c r="D15357" s="189"/>
      <c r="E15357" s="189"/>
      <c r="F15357" s="189"/>
    </row>
    <row r="15358" spans="3:6" s="66" customFormat="1" x14ac:dyDescent="0.25">
      <c r="C15358" s="189"/>
      <c r="D15358" s="189"/>
      <c r="E15358" s="189"/>
      <c r="F15358" s="189"/>
    </row>
    <row r="15359" spans="3:6" s="66" customFormat="1" x14ac:dyDescent="0.25">
      <c r="C15359" s="189"/>
      <c r="D15359" s="189"/>
      <c r="E15359" s="189"/>
      <c r="F15359" s="189"/>
    </row>
    <row r="15360" spans="3:6" s="66" customFormat="1" x14ac:dyDescent="0.25">
      <c r="C15360" s="189"/>
      <c r="D15360" s="189"/>
      <c r="E15360" s="189"/>
      <c r="F15360" s="189"/>
    </row>
    <row r="15361" spans="3:6" s="66" customFormat="1" x14ac:dyDescent="0.25">
      <c r="C15361" s="189"/>
      <c r="D15361" s="189"/>
      <c r="E15361" s="189"/>
      <c r="F15361" s="189"/>
    </row>
    <row r="15362" spans="3:6" s="66" customFormat="1" x14ac:dyDescent="0.25">
      <c r="C15362" s="189"/>
      <c r="D15362" s="189"/>
      <c r="E15362" s="189"/>
      <c r="F15362" s="189"/>
    </row>
    <row r="15363" spans="3:6" s="66" customFormat="1" x14ac:dyDescent="0.25">
      <c r="C15363" s="189"/>
      <c r="D15363" s="189"/>
      <c r="E15363" s="189"/>
      <c r="F15363" s="189"/>
    </row>
    <row r="15364" spans="3:6" s="66" customFormat="1" x14ac:dyDescent="0.25">
      <c r="C15364" s="189"/>
      <c r="D15364" s="189"/>
      <c r="E15364" s="189"/>
      <c r="F15364" s="189"/>
    </row>
    <row r="15365" spans="3:6" s="66" customFormat="1" x14ac:dyDescent="0.25">
      <c r="C15365" s="189"/>
      <c r="D15365" s="189"/>
      <c r="E15365" s="189"/>
      <c r="F15365" s="189"/>
    </row>
    <row r="15366" spans="3:6" s="66" customFormat="1" x14ac:dyDescent="0.25">
      <c r="C15366" s="189"/>
      <c r="D15366" s="189"/>
      <c r="E15366" s="189"/>
      <c r="F15366" s="189"/>
    </row>
    <row r="15367" spans="3:6" s="66" customFormat="1" x14ac:dyDescent="0.25">
      <c r="C15367" s="189"/>
      <c r="D15367" s="189"/>
      <c r="E15367" s="189"/>
      <c r="F15367" s="189"/>
    </row>
    <row r="15368" spans="3:6" s="66" customFormat="1" x14ac:dyDescent="0.25">
      <c r="C15368" s="189"/>
      <c r="D15368" s="189"/>
      <c r="E15368" s="189"/>
      <c r="F15368" s="189"/>
    </row>
    <row r="15369" spans="3:6" s="66" customFormat="1" x14ac:dyDescent="0.25">
      <c r="C15369" s="189"/>
      <c r="D15369" s="189"/>
      <c r="E15369" s="189"/>
      <c r="F15369" s="189"/>
    </row>
    <row r="15370" spans="3:6" s="66" customFormat="1" x14ac:dyDescent="0.25">
      <c r="C15370" s="189"/>
      <c r="D15370" s="189"/>
      <c r="E15370" s="189"/>
      <c r="F15370" s="189"/>
    </row>
    <row r="15371" spans="3:6" s="66" customFormat="1" x14ac:dyDescent="0.25">
      <c r="C15371" s="189"/>
      <c r="D15371" s="189"/>
      <c r="E15371" s="189"/>
      <c r="F15371" s="189"/>
    </row>
    <row r="15372" spans="3:6" s="66" customFormat="1" x14ac:dyDescent="0.25">
      <c r="C15372" s="189"/>
      <c r="D15372" s="189"/>
      <c r="E15372" s="189"/>
      <c r="F15372" s="189"/>
    </row>
    <row r="15373" spans="3:6" s="66" customFormat="1" x14ac:dyDescent="0.25">
      <c r="C15373" s="189"/>
      <c r="D15373" s="189"/>
      <c r="E15373" s="189"/>
      <c r="F15373" s="189"/>
    </row>
    <row r="15374" spans="3:6" s="66" customFormat="1" x14ac:dyDescent="0.25">
      <c r="C15374" s="189"/>
      <c r="D15374" s="189"/>
      <c r="E15374" s="189"/>
      <c r="F15374" s="189"/>
    </row>
    <row r="15375" spans="3:6" s="66" customFormat="1" x14ac:dyDescent="0.25">
      <c r="C15375" s="189"/>
      <c r="D15375" s="189"/>
      <c r="E15375" s="189"/>
      <c r="F15375" s="189"/>
    </row>
    <row r="15376" spans="3:6" s="66" customFormat="1" x14ac:dyDescent="0.25">
      <c r="C15376" s="189"/>
      <c r="D15376" s="189"/>
      <c r="E15376" s="189"/>
      <c r="F15376" s="189"/>
    </row>
    <row r="15377" spans="3:6" s="66" customFormat="1" x14ac:dyDescent="0.25">
      <c r="C15377" s="189"/>
      <c r="D15377" s="189"/>
      <c r="E15377" s="189"/>
      <c r="F15377" s="189"/>
    </row>
    <row r="15378" spans="3:6" s="66" customFormat="1" x14ac:dyDescent="0.25">
      <c r="C15378" s="189"/>
      <c r="D15378" s="189"/>
      <c r="E15378" s="189"/>
      <c r="F15378" s="189"/>
    </row>
    <row r="15379" spans="3:6" s="66" customFormat="1" x14ac:dyDescent="0.25">
      <c r="C15379" s="189"/>
      <c r="D15379" s="189"/>
      <c r="E15379" s="189"/>
      <c r="F15379" s="189"/>
    </row>
    <row r="15380" spans="3:6" s="66" customFormat="1" x14ac:dyDescent="0.25">
      <c r="C15380" s="189"/>
      <c r="D15380" s="189"/>
      <c r="E15380" s="189"/>
      <c r="F15380" s="189"/>
    </row>
    <row r="15381" spans="3:6" s="66" customFormat="1" x14ac:dyDescent="0.25">
      <c r="C15381" s="189"/>
      <c r="D15381" s="189"/>
      <c r="E15381" s="189"/>
      <c r="F15381" s="189"/>
    </row>
    <row r="15382" spans="3:6" s="66" customFormat="1" x14ac:dyDescent="0.25">
      <c r="C15382" s="189"/>
      <c r="D15382" s="189"/>
      <c r="E15382" s="189"/>
      <c r="F15382" s="189"/>
    </row>
    <row r="15383" spans="3:6" s="66" customFormat="1" x14ac:dyDescent="0.25">
      <c r="C15383" s="189"/>
      <c r="D15383" s="189"/>
      <c r="E15383" s="189"/>
      <c r="F15383" s="189"/>
    </row>
    <row r="15384" spans="3:6" s="66" customFormat="1" x14ac:dyDescent="0.25">
      <c r="C15384" s="189"/>
      <c r="D15384" s="189"/>
      <c r="E15384" s="189"/>
      <c r="F15384" s="189"/>
    </row>
    <row r="15385" spans="3:6" s="66" customFormat="1" x14ac:dyDescent="0.25">
      <c r="C15385" s="189"/>
      <c r="D15385" s="189"/>
      <c r="E15385" s="189"/>
      <c r="F15385" s="189"/>
    </row>
    <row r="15386" spans="3:6" s="66" customFormat="1" x14ac:dyDescent="0.25">
      <c r="C15386" s="189"/>
      <c r="D15386" s="189"/>
      <c r="E15386" s="189"/>
      <c r="F15386" s="189"/>
    </row>
    <row r="15387" spans="3:6" s="66" customFormat="1" x14ac:dyDescent="0.25">
      <c r="C15387" s="189"/>
      <c r="D15387" s="189"/>
      <c r="E15387" s="189"/>
      <c r="F15387" s="189"/>
    </row>
    <row r="15388" spans="3:6" s="66" customFormat="1" x14ac:dyDescent="0.25">
      <c r="C15388" s="189"/>
      <c r="D15388" s="189"/>
      <c r="E15388" s="189"/>
      <c r="F15388" s="189"/>
    </row>
    <row r="15389" spans="3:6" s="66" customFormat="1" x14ac:dyDescent="0.25">
      <c r="C15389" s="189"/>
      <c r="D15389" s="189"/>
      <c r="E15389" s="189"/>
      <c r="F15389" s="189"/>
    </row>
    <row r="15390" spans="3:6" s="66" customFormat="1" x14ac:dyDescent="0.25">
      <c r="C15390" s="189"/>
      <c r="D15390" s="189"/>
      <c r="E15390" s="189"/>
      <c r="F15390" s="189"/>
    </row>
    <row r="15391" spans="3:6" s="66" customFormat="1" x14ac:dyDescent="0.25">
      <c r="C15391" s="189"/>
      <c r="D15391" s="189"/>
      <c r="E15391" s="189"/>
      <c r="F15391" s="189"/>
    </row>
    <row r="15392" spans="3:6" s="66" customFormat="1" x14ac:dyDescent="0.25">
      <c r="C15392" s="189"/>
      <c r="D15392" s="189"/>
      <c r="E15392" s="189"/>
      <c r="F15392" s="189"/>
    </row>
    <row r="15393" spans="3:6" s="66" customFormat="1" x14ac:dyDescent="0.25">
      <c r="C15393" s="189"/>
      <c r="D15393" s="189"/>
      <c r="E15393" s="189"/>
      <c r="F15393" s="189"/>
    </row>
    <row r="15394" spans="3:6" s="66" customFormat="1" x14ac:dyDescent="0.25">
      <c r="C15394" s="189"/>
      <c r="D15394" s="189"/>
      <c r="E15394" s="189"/>
      <c r="F15394" s="189"/>
    </row>
    <row r="15395" spans="3:6" s="66" customFormat="1" x14ac:dyDescent="0.25">
      <c r="C15395" s="189"/>
      <c r="D15395" s="189"/>
      <c r="E15395" s="189"/>
      <c r="F15395" s="189"/>
    </row>
    <row r="15396" spans="3:6" s="66" customFormat="1" x14ac:dyDescent="0.25">
      <c r="C15396" s="189"/>
      <c r="D15396" s="189"/>
      <c r="E15396" s="189"/>
      <c r="F15396" s="189"/>
    </row>
    <row r="15397" spans="3:6" s="66" customFormat="1" x14ac:dyDescent="0.25">
      <c r="C15397" s="189"/>
      <c r="D15397" s="189"/>
      <c r="E15397" s="189"/>
      <c r="F15397" s="189"/>
    </row>
    <row r="15398" spans="3:6" s="66" customFormat="1" x14ac:dyDescent="0.25">
      <c r="C15398" s="189"/>
      <c r="D15398" s="189"/>
      <c r="E15398" s="189"/>
      <c r="F15398" s="189"/>
    </row>
    <row r="15399" spans="3:6" s="66" customFormat="1" x14ac:dyDescent="0.25">
      <c r="C15399" s="189"/>
      <c r="D15399" s="189"/>
      <c r="E15399" s="189"/>
      <c r="F15399" s="189"/>
    </row>
    <row r="15400" spans="3:6" s="66" customFormat="1" x14ac:dyDescent="0.25">
      <c r="C15400" s="189"/>
      <c r="D15400" s="189"/>
      <c r="E15400" s="189"/>
      <c r="F15400" s="189"/>
    </row>
    <row r="15401" spans="3:6" s="66" customFormat="1" x14ac:dyDescent="0.25">
      <c r="C15401" s="189"/>
      <c r="D15401" s="189"/>
      <c r="E15401" s="189"/>
      <c r="F15401" s="189"/>
    </row>
    <row r="15402" spans="3:6" s="66" customFormat="1" x14ac:dyDescent="0.25">
      <c r="C15402" s="189"/>
      <c r="D15402" s="189"/>
      <c r="E15402" s="189"/>
      <c r="F15402" s="189"/>
    </row>
    <row r="15403" spans="3:6" s="66" customFormat="1" x14ac:dyDescent="0.25">
      <c r="C15403" s="189"/>
      <c r="D15403" s="189"/>
      <c r="E15403" s="189"/>
      <c r="F15403" s="189"/>
    </row>
    <row r="15404" spans="3:6" s="66" customFormat="1" x14ac:dyDescent="0.25">
      <c r="C15404" s="189"/>
      <c r="D15404" s="189"/>
      <c r="E15404" s="189"/>
      <c r="F15404" s="189"/>
    </row>
    <row r="15405" spans="3:6" s="66" customFormat="1" x14ac:dyDescent="0.25">
      <c r="C15405" s="189"/>
      <c r="D15405" s="189"/>
      <c r="E15405" s="189"/>
      <c r="F15405" s="189"/>
    </row>
    <row r="15406" spans="3:6" s="66" customFormat="1" x14ac:dyDescent="0.25">
      <c r="C15406" s="189"/>
      <c r="D15406" s="189"/>
      <c r="E15406" s="189"/>
      <c r="F15406" s="189"/>
    </row>
    <row r="15407" spans="3:6" s="66" customFormat="1" x14ac:dyDescent="0.25">
      <c r="C15407" s="189"/>
      <c r="D15407" s="189"/>
      <c r="E15407" s="189"/>
      <c r="F15407" s="189"/>
    </row>
    <row r="15408" spans="3:6" s="66" customFormat="1" x14ac:dyDescent="0.25">
      <c r="C15408" s="189"/>
      <c r="D15408" s="189"/>
      <c r="E15408" s="189"/>
      <c r="F15408" s="189"/>
    </row>
    <row r="15409" spans="3:6" s="66" customFormat="1" x14ac:dyDescent="0.25">
      <c r="C15409" s="189"/>
      <c r="D15409" s="189"/>
      <c r="E15409" s="189"/>
      <c r="F15409" s="189"/>
    </row>
    <row r="15410" spans="3:6" s="66" customFormat="1" x14ac:dyDescent="0.25">
      <c r="C15410" s="189"/>
      <c r="D15410" s="189"/>
      <c r="E15410" s="189"/>
      <c r="F15410" s="189"/>
    </row>
    <row r="15411" spans="3:6" s="66" customFormat="1" x14ac:dyDescent="0.25">
      <c r="C15411" s="189"/>
      <c r="D15411" s="189"/>
      <c r="E15411" s="189"/>
      <c r="F15411" s="189"/>
    </row>
    <row r="15412" spans="3:6" s="66" customFormat="1" x14ac:dyDescent="0.25">
      <c r="C15412" s="189"/>
      <c r="D15412" s="189"/>
      <c r="E15412" s="189"/>
      <c r="F15412" s="189"/>
    </row>
    <row r="15413" spans="3:6" s="66" customFormat="1" x14ac:dyDescent="0.25">
      <c r="C15413" s="189"/>
      <c r="D15413" s="189"/>
      <c r="E15413" s="189"/>
      <c r="F15413" s="189"/>
    </row>
    <row r="15414" spans="3:6" s="66" customFormat="1" x14ac:dyDescent="0.25">
      <c r="C15414" s="189"/>
      <c r="D15414" s="189"/>
      <c r="E15414" s="189"/>
      <c r="F15414" s="189"/>
    </row>
    <row r="15415" spans="3:6" s="66" customFormat="1" x14ac:dyDescent="0.25">
      <c r="C15415" s="189"/>
      <c r="D15415" s="189"/>
      <c r="E15415" s="189"/>
      <c r="F15415" s="189"/>
    </row>
    <row r="15416" spans="3:6" s="66" customFormat="1" x14ac:dyDescent="0.25">
      <c r="C15416" s="189"/>
      <c r="D15416" s="189"/>
      <c r="E15416" s="189"/>
      <c r="F15416" s="189"/>
    </row>
    <row r="15417" spans="3:6" s="66" customFormat="1" x14ac:dyDescent="0.25">
      <c r="C15417" s="189"/>
      <c r="D15417" s="189"/>
      <c r="E15417" s="189"/>
      <c r="F15417" s="189"/>
    </row>
    <row r="15418" spans="3:6" s="66" customFormat="1" x14ac:dyDescent="0.25">
      <c r="C15418" s="189"/>
      <c r="D15418" s="189"/>
      <c r="E15418" s="189"/>
      <c r="F15418" s="189"/>
    </row>
    <row r="15419" spans="3:6" s="66" customFormat="1" x14ac:dyDescent="0.25">
      <c r="C15419" s="189"/>
      <c r="D15419" s="189"/>
      <c r="E15419" s="189"/>
      <c r="F15419" s="189"/>
    </row>
    <row r="15420" spans="3:6" s="66" customFormat="1" x14ac:dyDescent="0.25">
      <c r="C15420" s="189"/>
      <c r="D15420" s="189"/>
      <c r="E15420" s="189"/>
      <c r="F15420" s="189"/>
    </row>
    <row r="15421" spans="3:6" s="66" customFormat="1" x14ac:dyDescent="0.25">
      <c r="C15421" s="189"/>
      <c r="D15421" s="189"/>
      <c r="E15421" s="189"/>
      <c r="F15421" s="189"/>
    </row>
    <row r="15422" spans="3:6" s="66" customFormat="1" x14ac:dyDescent="0.25">
      <c r="C15422" s="189"/>
      <c r="D15422" s="189"/>
      <c r="E15422" s="189"/>
      <c r="F15422" s="189"/>
    </row>
    <row r="15423" spans="3:6" s="66" customFormat="1" x14ac:dyDescent="0.25">
      <c r="C15423" s="189"/>
      <c r="D15423" s="189"/>
      <c r="E15423" s="189"/>
      <c r="F15423" s="189"/>
    </row>
    <row r="15424" spans="3:6" s="66" customFormat="1" x14ac:dyDescent="0.25">
      <c r="C15424" s="189"/>
      <c r="D15424" s="189"/>
      <c r="E15424" s="189"/>
      <c r="F15424" s="189"/>
    </row>
    <row r="15425" spans="3:6" s="66" customFormat="1" x14ac:dyDescent="0.25">
      <c r="C15425" s="189"/>
      <c r="D15425" s="189"/>
      <c r="E15425" s="189"/>
      <c r="F15425" s="189"/>
    </row>
    <row r="15426" spans="3:6" s="66" customFormat="1" x14ac:dyDescent="0.25">
      <c r="C15426" s="189"/>
      <c r="D15426" s="189"/>
      <c r="E15426" s="189"/>
      <c r="F15426" s="189"/>
    </row>
    <row r="15427" spans="3:6" s="66" customFormat="1" x14ac:dyDescent="0.25">
      <c r="C15427" s="189"/>
      <c r="D15427" s="189"/>
      <c r="E15427" s="189"/>
      <c r="F15427" s="189"/>
    </row>
    <row r="15428" spans="3:6" s="66" customFormat="1" x14ac:dyDescent="0.25">
      <c r="C15428" s="189"/>
      <c r="D15428" s="189"/>
      <c r="E15428" s="189"/>
      <c r="F15428" s="189"/>
    </row>
    <row r="15429" spans="3:6" s="66" customFormat="1" x14ac:dyDescent="0.25">
      <c r="C15429" s="189"/>
      <c r="D15429" s="189"/>
      <c r="E15429" s="189"/>
      <c r="F15429" s="189"/>
    </row>
    <row r="15430" spans="3:6" s="66" customFormat="1" x14ac:dyDescent="0.25">
      <c r="C15430" s="189"/>
      <c r="D15430" s="189"/>
      <c r="E15430" s="189"/>
      <c r="F15430" s="189"/>
    </row>
    <row r="15431" spans="3:6" s="66" customFormat="1" x14ac:dyDescent="0.25">
      <c r="C15431" s="189"/>
      <c r="D15431" s="189"/>
      <c r="E15431" s="189"/>
      <c r="F15431" s="189"/>
    </row>
    <row r="15432" spans="3:6" s="66" customFormat="1" x14ac:dyDescent="0.25">
      <c r="C15432" s="189"/>
      <c r="D15432" s="189"/>
      <c r="E15432" s="189"/>
      <c r="F15432" s="189"/>
    </row>
    <row r="15433" spans="3:6" s="66" customFormat="1" x14ac:dyDescent="0.25">
      <c r="C15433" s="189"/>
      <c r="D15433" s="189"/>
      <c r="E15433" s="189"/>
      <c r="F15433" s="189"/>
    </row>
    <row r="15434" spans="3:6" s="66" customFormat="1" x14ac:dyDescent="0.25">
      <c r="C15434" s="189"/>
      <c r="D15434" s="189"/>
      <c r="E15434" s="189"/>
      <c r="F15434" s="189"/>
    </row>
    <row r="15435" spans="3:6" s="66" customFormat="1" x14ac:dyDescent="0.25">
      <c r="C15435" s="189"/>
      <c r="D15435" s="189"/>
      <c r="E15435" s="189"/>
      <c r="F15435" s="189"/>
    </row>
    <row r="15436" spans="3:6" s="66" customFormat="1" x14ac:dyDescent="0.25">
      <c r="C15436" s="189"/>
      <c r="D15436" s="189"/>
      <c r="E15436" s="189"/>
      <c r="F15436" s="189"/>
    </row>
    <row r="15437" spans="3:6" s="66" customFormat="1" x14ac:dyDescent="0.25">
      <c r="C15437" s="189"/>
      <c r="D15437" s="189"/>
      <c r="E15437" s="189"/>
      <c r="F15437" s="189"/>
    </row>
    <row r="15438" spans="3:6" s="66" customFormat="1" x14ac:dyDescent="0.25">
      <c r="C15438" s="189"/>
      <c r="D15438" s="189"/>
      <c r="E15438" s="189"/>
      <c r="F15438" s="189"/>
    </row>
    <row r="15439" spans="3:6" s="66" customFormat="1" x14ac:dyDescent="0.25">
      <c r="C15439" s="189"/>
      <c r="D15439" s="189"/>
      <c r="E15439" s="189"/>
      <c r="F15439" s="189"/>
    </row>
    <row r="15440" spans="3:6" s="66" customFormat="1" x14ac:dyDescent="0.25">
      <c r="C15440" s="189"/>
      <c r="D15440" s="189"/>
      <c r="E15440" s="189"/>
      <c r="F15440" s="189"/>
    </row>
    <row r="15441" spans="3:6" s="66" customFormat="1" x14ac:dyDescent="0.25">
      <c r="C15441" s="189"/>
      <c r="D15441" s="189"/>
      <c r="E15441" s="189"/>
      <c r="F15441" s="189"/>
    </row>
    <row r="15442" spans="3:6" s="66" customFormat="1" x14ac:dyDescent="0.25">
      <c r="C15442" s="189"/>
      <c r="D15442" s="189"/>
      <c r="E15442" s="189"/>
      <c r="F15442" s="189"/>
    </row>
    <row r="15443" spans="3:6" s="66" customFormat="1" x14ac:dyDescent="0.25">
      <c r="C15443" s="189"/>
      <c r="D15443" s="189"/>
      <c r="E15443" s="189"/>
      <c r="F15443" s="189"/>
    </row>
    <row r="15444" spans="3:6" s="66" customFormat="1" x14ac:dyDescent="0.25">
      <c r="C15444" s="189"/>
      <c r="D15444" s="189"/>
      <c r="E15444" s="189"/>
      <c r="F15444" s="189"/>
    </row>
    <row r="15445" spans="3:6" s="66" customFormat="1" x14ac:dyDescent="0.25">
      <c r="C15445" s="189"/>
      <c r="D15445" s="189"/>
      <c r="E15445" s="189"/>
      <c r="F15445" s="189"/>
    </row>
    <row r="15446" spans="3:6" s="66" customFormat="1" x14ac:dyDescent="0.25">
      <c r="C15446" s="189"/>
      <c r="D15446" s="189"/>
      <c r="E15446" s="189"/>
      <c r="F15446" s="189"/>
    </row>
    <row r="15447" spans="3:6" s="66" customFormat="1" x14ac:dyDescent="0.25">
      <c r="C15447" s="189"/>
      <c r="D15447" s="189"/>
      <c r="E15447" s="189"/>
      <c r="F15447" s="189"/>
    </row>
    <row r="15448" spans="3:6" s="66" customFormat="1" x14ac:dyDescent="0.25">
      <c r="C15448" s="189"/>
      <c r="D15448" s="189"/>
      <c r="E15448" s="189"/>
      <c r="F15448" s="189"/>
    </row>
    <row r="15449" spans="3:6" s="66" customFormat="1" x14ac:dyDescent="0.25">
      <c r="C15449" s="189"/>
      <c r="D15449" s="189"/>
      <c r="E15449" s="189"/>
      <c r="F15449" s="189"/>
    </row>
    <row r="15450" spans="3:6" s="66" customFormat="1" x14ac:dyDescent="0.25">
      <c r="C15450" s="189"/>
      <c r="D15450" s="189"/>
      <c r="E15450" s="189"/>
      <c r="F15450" s="189"/>
    </row>
    <row r="15451" spans="3:6" s="66" customFormat="1" x14ac:dyDescent="0.25">
      <c r="C15451" s="189"/>
      <c r="D15451" s="189"/>
      <c r="E15451" s="189"/>
      <c r="F15451" s="189"/>
    </row>
    <row r="15452" spans="3:6" s="66" customFormat="1" x14ac:dyDescent="0.25">
      <c r="C15452" s="189"/>
      <c r="D15452" s="189"/>
      <c r="E15452" s="189"/>
      <c r="F15452" s="189"/>
    </row>
    <row r="15453" spans="3:6" s="66" customFormat="1" x14ac:dyDescent="0.25">
      <c r="C15453" s="189"/>
      <c r="D15453" s="189"/>
      <c r="E15453" s="189"/>
      <c r="F15453" s="189"/>
    </row>
    <row r="15454" spans="3:6" s="66" customFormat="1" x14ac:dyDescent="0.25">
      <c r="C15454" s="189"/>
      <c r="D15454" s="189"/>
      <c r="E15454" s="189"/>
      <c r="F15454" s="189"/>
    </row>
    <row r="15455" spans="3:6" s="66" customFormat="1" x14ac:dyDescent="0.25">
      <c r="C15455" s="189"/>
      <c r="D15455" s="189"/>
      <c r="E15455" s="189"/>
      <c r="F15455" s="189"/>
    </row>
    <row r="15456" spans="3:6" s="66" customFormat="1" x14ac:dyDescent="0.25">
      <c r="C15456" s="189"/>
      <c r="D15456" s="189"/>
      <c r="E15456" s="189"/>
      <c r="F15456" s="189"/>
    </row>
    <row r="15457" spans="3:6" s="66" customFormat="1" x14ac:dyDescent="0.25">
      <c r="C15457" s="189"/>
      <c r="D15457" s="189"/>
      <c r="E15457" s="189"/>
      <c r="F15457" s="189"/>
    </row>
    <row r="15458" spans="3:6" s="66" customFormat="1" x14ac:dyDescent="0.25">
      <c r="C15458" s="189"/>
      <c r="D15458" s="189"/>
      <c r="E15458" s="189"/>
      <c r="F15458" s="189"/>
    </row>
    <row r="15459" spans="3:6" s="66" customFormat="1" x14ac:dyDescent="0.25">
      <c r="C15459" s="189"/>
      <c r="D15459" s="189"/>
      <c r="E15459" s="189"/>
      <c r="F15459" s="189"/>
    </row>
    <row r="15460" spans="3:6" s="66" customFormat="1" x14ac:dyDescent="0.25">
      <c r="C15460" s="189"/>
      <c r="D15460" s="189"/>
      <c r="E15460" s="189"/>
      <c r="F15460" s="189"/>
    </row>
    <row r="15461" spans="3:6" s="66" customFormat="1" x14ac:dyDescent="0.25">
      <c r="C15461" s="189"/>
      <c r="D15461" s="189"/>
      <c r="E15461" s="189"/>
      <c r="F15461" s="189"/>
    </row>
    <row r="15462" spans="3:6" s="66" customFormat="1" x14ac:dyDescent="0.25">
      <c r="C15462" s="189"/>
      <c r="D15462" s="189"/>
      <c r="E15462" s="189"/>
      <c r="F15462" s="189"/>
    </row>
    <row r="15463" spans="3:6" s="66" customFormat="1" x14ac:dyDescent="0.25">
      <c r="C15463" s="189"/>
      <c r="D15463" s="189"/>
      <c r="E15463" s="189"/>
      <c r="F15463" s="189"/>
    </row>
    <row r="15464" spans="3:6" s="66" customFormat="1" x14ac:dyDescent="0.25">
      <c r="C15464" s="189"/>
      <c r="D15464" s="189"/>
      <c r="E15464" s="189"/>
      <c r="F15464" s="189"/>
    </row>
    <row r="15465" spans="3:6" s="66" customFormat="1" x14ac:dyDescent="0.25">
      <c r="C15465" s="189"/>
      <c r="D15465" s="189"/>
      <c r="E15465" s="189"/>
      <c r="F15465" s="189"/>
    </row>
    <row r="15466" spans="3:6" s="66" customFormat="1" x14ac:dyDescent="0.25">
      <c r="C15466" s="189"/>
      <c r="D15466" s="189"/>
      <c r="E15466" s="189"/>
      <c r="F15466" s="189"/>
    </row>
    <row r="15467" spans="3:6" s="66" customFormat="1" x14ac:dyDescent="0.25">
      <c r="C15467" s="189"/>
      <c r="D15467" s="189"/>
      <c r="E15467" s="189"/>
      <c r="F15467" s="189"/>
    </row>
    <row r="15468" spans="3:6" s="66" customFormat="1" x14ac:dyDescent="0.25">
      <c r="C15468" s="189"/>
      <c r="D15468" s="189"/>
      <c r="E15468" s="189"/>
      <c r="F15468" s="189"/>
    </row>
    <row r="15469" spans="3:6" s="66" customFormat="1" x14ac:dyDescent="0.25">
      <c r="C15469" s="189"/>
      <c r="D15469" s="189"/>
      <c r="E15469" s="189"/>
      <c r="F15469" s="189"/>
    </row>
    <row r="15470" spans="3:6" s="66" customFormat="1" x14ac:dyDescent="0.25">
      <c r="C15470" s="189"/>
      <c r="D15470" s="189"/>
      <c r="E15470" s="189"/>
      <c r="F15470" s="189"/>
    </row>
    <row r="15471" spans="3:6" s="66" customFormat="1" x14ac:dyDescent="0.25">
      <c r="C15471" s="189"/>
      <c r="D15471" s="189"/>
      <c r="E15471" s="189"/>
      <c r="F15471" s="189"/>
    </row>
    <row r="15472" spans="3:6" s="66" customFormat="1" x14ac:dyDescent="0.25">
      <c r="C15472" s="189"/>
      <c r="D15472" s="189"/>
      <c r="E15472" s="189"/>
      <c r="F15472" s="189"/>
    </row>
    <row r="15473" spans="3:6" s="66" customFormat="1" x14ac:dyDescent="0.25">
      <c r="C15473" s="189"/>
      <c r="D15473" s="189"/>
      <c r="E15473" s="189"/>
      <c r="F15473" s="189"/>
    </row>
    <row r="15474" spans="3:6" s="66" customFormat="1" x14ac:dyDescent="0.25">
      <c r="C15474" s="189"/>
      <c r="D15474" s="189"/>
      <c r="E15474" s="189"/>
      <c r="F15474" s="189"/>
    </row>
    <row r="15475" spans="3:6" s="66" customFormat="1" x14ac:dyDescent="0.25">
      <c r="C15475" s="189"/>
      <c r="D15475" s="189"/>
      <c r="E15475" s="189"/>
      <c r="F15475" s="189"/>
    </row>
    <row r="15476" spans="3:6" s="66" customFormat="1" x14ac:dyDescent="0.25">
      <c r="C15476" s="189"/>
      <c r="D15476" s="189"/>
      <c r="E15476" s="189"/>
      <c r="F15476" s="189"/>
    </row>
    <row r="15477" spans="3:6" s="66" customFormat="1" x14ac:dyDescent="0.25">
      <c r="C15477" s="189"/>
      <c r="D15477" s="189"/>
      <c r="E15477" s="189"/>
      <c r="F15477" s="189"/>
    </row>
    <row r="15478" spans="3:6" s="66" customFormat="1" x14ac:dyDescent="0.25">
      <c r="C15478" s="189"/>
      <c r="D15478" s="189"/>
      <c r="E15478" s="189"/>
      <c r="F15478" s="189"/>
    </row>
    <row r="15479" spans="3:6" s="66" customFormat="1" x14ac:dyDescent="0.25">
      <c r="C15479" s="189"/>
      <c r="D15479" s="189"/>
      <c r="E15479" s="189"/>
      <c r="F15479" s="189"/>
    </row>
    <row r="15480" spans="3:6" s="66" customFormat="1" x14ac:dyDescent="0.25">
      <c r="C15480" s="189"/>
      <c r="D15480" s="189"/>
      <c r="E15480" s="189"/>
      <c r="F15480" s="189"/>
    </row>
    <row r="15481" spans="3:6" s="66" customFormat="1" x14ac:dyDescent="0.25">
      <c r="C15481" s="189"/>
      <c r="D15481" s="189"/>
      <c r="E15481" s="189"/>
      <c r="F15481" s="189"/>
    </row>
    <row r="15482" spans="3:6" s="66" customFormat="1" x14ac:dyDescent="0.25">
      <c r="C15482" s="189"/>
      <c r="D15482" s="189"/>
      <c r="E15482" s="189"/>
      <c r="F15482" s="189"/>
    </row>
    <row r="15483" spans="3:6" s="66" customFormat="1" x14ac:dyDescent="0.25">
      <c r="C15483" s="189"/>
      <c r="D15483" s="189"/>
      <c r="E15483" s="189"/>
      <c r="F15483" s="189"/>
    </row>
    <row r="15484" spans="3:6" s="66" customFormat="1" x14ac:dyDescent="0.25">
      <c r="C15484" s="189"/>
      <c r="D15484" s="189"/>
      <c r="E15484" s="189"/>
      <c r="F15484" s="189"/>
    </row>
    <row r="15485" spans="3:6" s="66" customFormat="1" x14ac:dyDescent="0.25">
      <c r="C15485" s="189"/>
      <c r="D15485" s="189"/>
      <c r="E15485" s="189"/>
      <c r="F15485" s="189"/>
    </row>
    <row r="15486" spans="3:6" s="66" customFormat="1" x14ac:dyDescent="0.25">
      <c r="C15486" s="189"/>
      <c r="D15486" s="189"/>
      <c r="E15486" s="189"/>
      <c r="F15486" s="189"/>
    </row>
    <row r="15487" spans="3:6" s="66" customFormat="1" x14ac:dyDescent="0.25">
      <c r="C15487" s="189"/>
      <c r="D15487" s="189"/>
      <c r="E15487" s="189"/>
      <c r="F15487" s="189"/>
    </row>
    <row r="15488" spans="3:6" s="66" customFormat="1" x14ac:dyDescent="0.25">
      <c r="C15488" s="189"/>
      <c r="D15488" s="189"/>
      <c r="E15488" s="189"/>
      <c r="F15488" s="189"/>
    </row>
    <row r="15489" spans="3:6" s="66" customFormat="1" x14ac:dyDescent="0.25">
      <c r="C15489" s="189"/>
      <c r="D15489" s="189"/>
      <c r="E15489" s="189"/>
      <c r="F15489" s="189"/>
    </row>
    <row r="15490" spans="3:6" s="66" customFormat="1" x14ac:dyDescent="0.25">
      <c r="C15490" s="189"/>
      <c r="D15490" s="189"/>
      <c r="E15490" s="189"/>
      <c r="F15490" s="189"/>
    </row>
    <row r="15491" spans="3:6" s="66" customFormat="1" x14ac:dyDescent="0.25">
      <c r="C15491" s="189"/>
      <c r="D15491" s="189"/>
      <c r="E15491" s="189"/>
      <c r="F15491" s="189"/>
    </row>
    <row r="15492" spans="3:6" s="66" customFormat="1" x14ac:dyDescent="0.25">
      <c r="C15492" s="189"/>
      <c r="D15492" s="189"/>
      <c r="E15492" s="189"/>
      <c r="F15492" s="189"/>
    </row>
    <row r="15493" spans="3:6" s="66" customFormat="1" x14ac:dyDescent="0.25">
      <c r="C15493" s="189"/>
      <c r="D15493" s="189"/>
      <c r="E15493" s="189"/>
      <c r="F15493" s="189"/>
    </row>
    <row r="15494" spans="3:6" s="66" customFormat="1" x14ac:dyDescent="0.25">
      <c r="C15494" s="189"/>
      <c r="D15494" s="189"/>
      <c r="E15494" s="189"/>
      <c r="F15494" s="189"/>
    </row>
    <row r="15495" spans="3:6" s="66" customFormat="1" x14ac:dyDescent="0.25">
      <c r="C15495" s="189"/>
      <c r="D15495" s="189"/>
      <c r="E15495" s="189"/>
      <c r="F15495" s="189"/>
    </row>
    <row r="15496" spans="3:6" s="66" customFormat="1" x14ac:dyDescent="0.25">
      <c r="C15496" s="189"/>
      <c r="D15496" s="189"/>
      <c r="E15496" s="189"/>
      <c r="F15496" s="189"/>
    </row>
    <row r="15497" spans="3:6" s="66" customFormat="1" x14ac:dyDescent="0.25">
      <c r="C15497" s="189"/>
      <c r="D15497" s="189"/>
      <c r="E15497" s="189"/>
      <c r="F15497" s="189"/>
    </row>
    <row r="15498" spans="3:6" s="66" customFormat="1" x14ac:dyDescent="0.25">
      <c r="C15498" s="189"/>
      <c r="D15498" s="189"/>
      <c r="E15498" s="189"/>
      <c r="F15498" s="189"/>
    </row>
    <row r="15499" spans="3:6" s="66" customFormat="1" x14ac:dyDescent="0.25">
      <c r="C15499" s="189"/>
      <c r="D15499" s="189"/>
      <c r="E15499" s="189"/>
      <c r="F15499" s="189"/>
    </row>
    <row r="15500" spans="3:6" s="66" customFormat="1" x14ac:dyDescent="0.25">
      <c r="C15500" s="189"/>
      <c r="D15500" s="189"/>
      <c r="E15500" s="189"/>
      <c r="F15500" s="189"/>
    </row>
    <row r="15501" spans="3:6" s="66" customFormat="1" x14ac:dyDescent="0.25">
      <c r="C15501" s="189"/>
      <c r="D15501" s="189"/>
      <c r="E15501" s="189"/>
      <c r="F15501" s="189"/>
    </row>
    <row r="15502" spans="3:6" s="66" customFormat="1" x14ac:dyDescent="0.25">
      <c r="C15502" s="189"/>
      <c r="D15502" s="189"/>
      <c r="E15502" s="189"/>
      <c r="F15502" s="189"/>
    </row>
    <row r="15503" spans="3:6" s="66" customFormat="1" x14ac:dyDescent="0.25">
      <c r="C15503" s="189"/>
      <c r="D15503" s="189"/>
      <c r="E15503" s="189"/>
      <c r="F15503" s="189"/>
    </row>
    <row r="15504" spans="3:6" s="66" customFormat="1" x14ac:dyDescent="0.25">
      <c r="C15504" s="189"/>
      <c r="D15504" s="189"/>
      <c r="E15504" s="189"/>
      <c r="F15504" s="189"/>
    </row>
    <row r="15505" spans="3:6" s="66" customFormat="1" x14ac:dyDescent="0.25">
      <c r="C15505" s="189"/>
      <c r="D15505" s="189"/>
      <c r="E15505" s="189"/>
      <c r="F15505" s="189"/>
    </row>
    <row r="15506" spans="3:6" s="66" customFormat="1" x14ac:dyDescent="0.25">
      <c r="C15506" s="189"/>
      <c r="D15506" s="189"/>
      <c r="E15506" s="189"/>
      <c r="F15506" s="189"/>
    </row>
    <row r="15507" spans="3:6" s="66" customFormat="1" x14ac:dyDescent="0.25">
      <c r="C15507" s="189"/>
      <c r="D15507" s="189"/>
      <c r="E15507" s="189"/>
      <c r="F15507" s="189"/>
    </row>
    <row r="15508" spans="3:6" s="66" customFormat="1" x14ac:dyDescent="0.25">
      <c r="C15508" s="189"/>
      <c r="D15508" s="189"/>
      <c r="E15508" s="189"/>
      <c r="F15508" s="189"/>
    </row>
    <row r="15509" spans="3:6" s="66" customFormat="1" x14ac:dyDescent="0.25">
      <c r="C15509" s="189"/>
      <c r="D15509" s="189"/>
      <c r="E15509" s="189"/>
      <c r="F15509" s="189"/>
    </row>
    <row r="15510" spans="3:6" s="66" customFormat="1" x14ac:dyDescent="0.25">
      <c r="C15510" s="189"/>
      <c r="D15510" s="189"/>
      <c r="E15510" s="189"/>
      <c r="F15510" s="189"/>
    </row>
    <row r="15511" spans="3:6" s="66" customFormat="1" x14ac:dyDescent="0.25">
      <c r="C15511" s="189"/>
      <c r="D15511" s="189"/>
      <c r="E15511" s="189"/>
      <c r="F15511" s="189"/>
    </row>
    <row r="15512" spans="3:6" s="66" customFormat="1" x14ac:dyDescent="0.25">
      <c r="C15512" s="189"/>
      <c r="D15512" s="189"/>
      <c r="E15512" s="189"/>
      <c r="F15512" s="189"/>
    </row>
    <row r="15513" spans="3:6" s="66" customFormat="1" x14ac:dyDescent="0.25">
      <c r="C15513" s="189"/>
      <c r="D15513" s="189"/>
      <c r="E15513" s="189"/>
      <c r="F15513" s="189"/>
    </row>
    <row r="15514" spans="3:6" s="66" customFormat="1" x14ac:dyDescent="0.25">
      <c r="C15514" s="189"/>
      <c r="D15514" s="189"/>
      <c r="E15514" s="189"/>
      <c r="F15514" s="189"/>
    </row>
    <row r="15515" spans="3:6" s="66" customFormat="1" x14ac:dyDescent="0.25">
      <c r="C15515" s="189"/>
      <c r="D15515" s="189"/>
      <c r="E15515" s="189"/>
      <c r="F15515" s="189"/>
    </row>
    <row r="15516" spans="3:6" s="66" customFormat="1" x14ac:dyDescent="0.25">
      <c r="C15516" s="189"/>
      <c r="D15516" s="189"/>
      <c r="E15516" s="189"/>
      <c r="F15516" s="189"/>
    </row>
    <row r="15517" spans="3:6" s="66" customFormat="1" x14ac:dyDescent="0.25">
      <c r="C15517" s="189"/>
      <c r="D15517" s="189"/>
      <c r="E15517" s="189"/>
      <c r="F15517" s="189"/>
    </row>
    <row r="15518" spans="3:6" s="66" customFormat="1" x14ac:dyDescent="0.25">
      <c r="C15518" s="189"/>
      <c r="D15518" s="189"/>
      <c r="E15518" s="189"/>
      <c r="F15518" s="189"/>
    </row>
    <row r="15519" spans="3:6" s="66" customFormat="1" x14ac:dyDescent="0.25">
      <c r="C15519" s="189"/>
      <c r="D15519" s="189"/>
      <c r="E15519" s="189"/>
      <c r="F15519" s="189"/>
    </row>
    <row r="15520" spans="3:6" s="66" customFormat="1" x14ac:dyDescent="0.25">
      <c r="C15520" s="189"/>
      <c r="D15520" s="189"/>
      <c r="E15520" s="189"/>
      <c r="F15520" s="189"/>
    </row>
    <row r="15521" spans="3:6" s="66" customFormat="1" x14ac:dyDescent="0.25">
      <c r="C15521" s="189"/>
      <c r="D15521" s="189"/>
      <c r="E15521" s="189"/>
      <c r="F15521" s="189"/>
    </row>
    <row r="15522" spans="3:6" s="66" customFormat="1" x14ac:dyDescent="0.25">
      <c r="C15522" s="189"/>
      <c r="D15522" s="189"/>
      <c r="E15522" s="189"/>
      <c r="F15522" s="189"/>
    </row>
    <row r="15523" spans="3:6" s="66" customFormat="1" x14ac:dyDescent="0.25">
      <c r="C15523" s="189"/>
      <c r="D15523" s="189"/>
      <c r="E15523" s="189"/>
      <c r="F15523" s="189"/>
    </row>
    <row r="15524" spans="3:6" s="66" customFormat="1" x14ac:dyDescent="0.25">
      <c r="C15524" s="189"/>
      <c r="D15524" s="189"/>
      <c r="E15524" s="189"/>
      <c r="F15524" s="189"/>
    </row>
    <row r="15525" spans="3:6" s="66" customFormat="1" x14ac:dyDescent="0.25">
      <c r="C15525" s="189"/>
      <c r="D15525" s="189"/>
      <c r="E15525" s="189"/>
      <c r="F15525" s="189"/>
    </row>
    <row r="15526" spans="3:6" s="66" customFormat="1" x14ac:dyDescent="0.25">
      <c r="C15526" s="189"/>
      <c r="D15526" s="189"/>
      <c r="E15526" s="189"/>
      <c r="F15526" s="189"/>
    </row>
    <row r="15527" spans="3:6" s="66" customFormat="1" x14ac:dyDescent="0.25">
      <c r="C15527" s="189"/>
      <c r="D15527" s="189"/>
      <c r="E15527" s="189"/>
      <c r="F15527" s="189"/>
    </row>
    <row r="15528" spans="3:6" s="66" customFormat="1" x14ac:dyDescent="0.25">
      <c r="C15528" s="189"/>
      <c r="D15528" s="189"/>
      <c r="E15528" s="189"/>
      <c r="F15528" s="189"/>
    </row>
    <row r="15529" spans="3:6" s="66" customFormat="1" x14ac:dyDescent="0.25">
      <c r="C15529" s="189"/>
      <c r="D15529" s="189"/>
      <c r="E15529" s="189"/>
      <c r="F15529" s="189"/>
    </row>
    <row r="15530" spans="3:6" s="66" customFormat="1" x14ac:dyDescent="0.25">
      <c r="C15530" s="189"/>
      <c r="D15530" s="189"/>
      <c r="E15530" s="189"/>
      <c r="F15530" s="189"/>
    </row>
    <row r="15531" spans="3:6" s="66" customFormat="1" x14ac:dyDescent="0.25">
      <c r="C15531" s="189"/>
      <c r="D15531" s="189"/>
      <c r="E15531" s="189"/>
      <c r="F15531" s="189"/>
    </row>
    <row r="15532" spans="3:6" s="66" customFormat="1" x14ac:dyDescent="0.25">
      <c r="C15532" s="189"/>
      <c r="D15532" s="189"/>
      <c r="E15532" s="189"/>
      <c r="F15532" s="189"/>
    </row>
    <row r="15533" spans="3:6" s="66" customFormat="1" x14ac:dyDescent="0.25">
      <c r="C15533" s="189"/>
      <c r="D15533" s="189"/>
      <c r="E15533" s="189"/>
      <c r="F15533" s="189"/>
    </row>
    <row r="15534" spans="3:6" s="66" customFormat="1" x14ac:dyDescent="0.25">
      <c r="C15534" s="189"/>
      <c r="D15534" s="189"/>
      <c r="E15534" s="189"/>
      <c r="F15534" s="189"/>
    </row>
    <row r="15535" spans="3:6" s="66" customFormat="1" x14ac:dyDescent="0.25">
      <c r="C15535" s="189"/>
      <c r="D15535" s="189"/>
      <c r="E15535" s="189"/>
      <c r="F15535" s="189"/>
    </row>
    <row r="15536" spans="3:6" s="66" customFormat="1" x14ac:dyDescent="0.25">
      <c r="C15536" s="189"/>
      <c r="D15536" s="189"/>
      <c r="E15536" s="189"/>
      <c r="F15536" s="189"/>
    </row>
    <row r="15537" spans="3:6" s="66" customFormat="1" x14ac:dyDescent="0.25">
      <c r="C15537" s="189"/>
      <c r="D15537" s="189"/>
      <c r="E15537" s="189"/>
      <c r="F15537" s="189"/>
    </row>
    <row r="15538" spans="3:6" s="66" customFormat="1" x14ac:dyDescent="0.25">
      <c r="C15538" s="189"/>
      <c r="D15538" s="189"/>
      <c r="E15538" s="189"/>
      <c r="F15538" s="189"/>
    </row>
    <row r="15539" spans="3:6" s="66" customFormat="1" x14ac:dyDescent="0.25">
      <c r="C15539" s="189"/>
      <c r="D15539" s="189"/>
      <c r="E15539" s="189"/>
      <c r="F15539" s="189"/>
    </row>
    <row r="15540" spans="3:6" s="66" customFormat="1" x14ac:dyDescent="0.25">
      <c r="C15540" s="189"/>
      <c r="D15540" s="189"/>
      <c r="E15540" s="189"/>
      <c r="F15540" s="189"/>
    </row>
    <row r="15541" spans="3:6" s="66" customFormat="1" x14ac:dyDescent="0.25">
      <c r="C15541" s="189"/>
      <c r="D15541" s="189"/>
      <c r="E15541" s="189"/>
      <c r="F15541" s="189"/>
    </row>
    <row r="15542" spans="3:6" s="66" customFormat="1" x14ac:dyDescent="0.25">
      <c r="C15542" s="189"/>
      <c r="D15542" s="189"/>
      <c r="E15542" s="189"/>
      <c r="F15542" s="189"/>
    </row>
    <row r="15543" spans="3:6" s="66" customFormat="1" x14ac:dyDescent="0.25">
      <c r="C15543" s="189"/>
      <c r="D15543" s="189"/>
      <c r="E15543" s="189"/>
      <c r="F15543" s="189"/>
    </row>
    <row r="15544" spans="3:6" s="66" customFormat="1" x14ac:dyDescent="0.25">
      <c r="C15544" s="189"/>
      <c r="D15544" s="189"/>
      <c r="E15544" s="189"/>
      <c r="F15544" s="189"/>
    </row>
    <row r="15545" spans="3:6" s="66" customFormat="1" x14ac:dyDescent="0.25">
      <c r="C15545" s="189"/>
      <c r="D15545" s="189"/>
      <c r="E15545" s="189"/>
      <c r="F15545" s="189"/>
    </row>
    <row r="15546" spans="3:6" s="66" customFormat="1" x14ac:dyDescent="0.25">
      <c r="C15546" s="189"/>
      <c r="D15546" s="189"/>
      <c r="E15546" s="189"/>
      <c r="F15546" s="189"/>
    </row>
    <row r="15547" spans="3:6" s="66" customFormat="1" x14ac:dyDescent="0.25">
      <c r="C15547" s="189"/>
      <c r="D15547" s="189"/>
      <c r="E15547" s="189"/>
      <c r="F15547" s="189"/>
    </row>
    <row r="15548" spans="3:6" s="66" customFormat="1" x14ac:dyDescent="0.25">
      <c r="C15548" s="189"/>
      <c r="D15548" s="189"/>
      <c r="E15548" s="189"/>
      <c r="F15548" s="189"/>
    </row>
    <row r="15549" spans="3:6" s="66" customFormat="1" x14ac:dyDescent="0.25">
      <c r="C15549" s="189"/>
      <c r="D15549" s="189"/>
      <c r="E15549" s="189"/>
      <c r="F15549" s="189"/>
    </row>
    <row r="15550" spans="3:6" s="66" customFormat="1" x14ac:dyDescent="0.25">
      <c r="C15550" s="189"/>
      <c r="D15550" s="189"/>
      <c r="E15550" s="189"/>
      <c r="F15550" s="189"/>
    </row>
    <row r="15551" spans="3:6" s="66" customFormat="1" x14ac:dyDescent="0.25">
      <c r="C15551" s="189"/>
      <c r="D15551" s="189"/>
      <c r="E15551" s="189"/>
      <c r="F15551" s="189"/>
    </row>
    <row r="15552" spans="3:6" s="66" customFormat="1" x14ac:dyDescent="0.25">
      <c r="C15552" s="189"/>
      <c r="D15552" s="189"/>
      <c r="E15552" s="189"/>
      <c r="F15552" s="189"/>
    </row>
    <row r="15553" spans="3:6" s="66" customFormat="1" x14ac:dyDescent="0.25">
      <c r="C15553" s="189"/>
      <c r="D15553" s="189"/>
      <c r="E15553" s="189"/>
      <c r="F15553" s="189"/>
    </row>
    <row r="15554" spans="3:6" s="66" customFormat="1" x14ac:dyDescent="0.25">
      <c r="C15554" s="189"/>
      <c r="D15554" s="189"/>
      <c r="E15554" s="189"/>
      <c r="F15554" s="189"/>
    </row>
    <row r="15555" spans="3:6" s="66" customFormat="1" x14ac:dyDescent="0.25">
      <c r="C15555" s="189"/>
      <c r="D15555" s="189"/>
      <c r="E15555" s="189"/>
      <c r="F15555" s="189"/>
    </row>
    <row r="15556" spans="3:6" s="66" customFormat="1" x14ac:dyDescent="0.25">
      <c r="C15556" s="189"/>
      <c r="D15556" s="189"/>
      <c r="E15556" s="189"/>
      <c r="F15556" s="189"/>
    </row>
    <row r="15557" spans="3:6" s="66" customFormat="1" x14ac:dyDescent="0.25">
      <c r="C15557" s="189"/>
      <c r="D15557" s="189"/>
      <c r="E15557" s="189"/>
      <c r="F15557" s="189"/>
    </row>
    <row r="15558" spans="3:6" s="66" customFormat="1" x14ac:dyDescent="0.25">
      <c r="C15558" s="189"/>
      <c r="D15558" s="189"/>
      <c r="E15558" s="189"/>
      <c r="F15558" s="189"/>
    </row>
    <row r="15559" spans="3:6" s="66" customFormat="1" x14ac:dyDescent="0.25">
      <c r="C15559" s="189"/>
      <c r="D15559" s="189"/>
      <c r="E15559" s="189"/>
      <c r="F15559" s="189"/>
    </row>
    <row r="15560" spans="3:6" s="66" customFormat="1" x14ac:dyDescent="0.25">
      <c r="C15560" s="189"/>
      <c r="D15560" s="189"/>
      <c r="E15560" s="189"/>
      <c r="F15560" s="189"/>
    </row>
    <row r="15561" spans="3:6" s="66" customFormat="1" x14ac:dyDescent="0.25">
      <c r="C15561" s="189"/>
      <c r="D15561" s="189"/>
      <c r="E15561" s="189"/>
      <c r="F15561" s="189"/>
    </row>
    <row r="15562" spans="3:6" s="66" customFormat="1" x14ac:dyDescent="0.25">
      <c r="C15562" s="189"/>
      <c r="D15562" s="189"/>
      <c r="E15562" s="189"/>
      <c r="F15562" s="189"/>
    </row>
    <row r="15563" spans="3:6" s="66" customFormat="1" x14ac:dyDescent="0.25">
      <c r="C15563" s="189"/>
      <c r="D15563" s="189"/>
      <c r="E15563" s="189"/>
      <c r="F15563" s="189"/>
    </row>
    <row r="15564" spans="3:6" s="66" customFormat="1" x14ac:dyDescent="0.25">
      <c r="C15564" s="189"/>
      <c r="D15564" s="189"/>
      <c r="E15564" s="189"/>
      <c r="F15564" s="189"/>
    </row>
    <row r="15565" spans="3:6" s="66" customFormat="1" x14ac:dyDescent="0.25">
      <c r="C15565" s="189"/>
      <c r="D15565" s="189"/>
      <c r="E15565" s="189"/>
      <c r="F15565" s="189"/>
    </row>
    <row r="15566" spans="3:6" s="66" customFormat="1" x14ac:dyDescent="0.25">
      <c r="C15566" s="189"/>
      <c r="D15566" s="189"/>
      <c r="E15566" s="189"/>
      <c r="F15566" s="189"/>
    </row>
    <row r="15567" spans="3:6" s="66" customFormat="1" x14ac:dyDescent="0.25">
      <c r="C15567" s="189"/>
      <c r="D15567" s="189"/>
      <c r="E15567" s="189"/>
      <c r="F15567" s="189"/>
    </row>
    <row r="15568" spans="3:6" s="66" customFormat="1" x14ac:dyDescent="0.25">
      <c r="C15568" s="189"/>
      <c r="D15568" s="189"/>
      <c r="E15568" s="189"/>
      <c r="F15568" s="189"/>
    </row>
    <row r="15569" spans="3:6" s="66" customFormat="1" x14ac:dyDescent="0.25">
      <c r="C15569" s="189"/>
      <c r="D15569" s="189"/>
      <c r="E15569" s="189"/>
      <c r="F15569" s="189"/>
    </row>
    <row r="15570" spans="3:6" s="66" customFormat="1" x14ac:dyDescent="0.25">
      <c r="C15570" s="189"/>
      <c r="D15570" s="189"/>
      <c r="E15570" s="189"/>
      <c r="F15570" s="189"/>
    </row>
    <row r="15571" spans="3:6" s="66" customFormat="1" x14ac:dyDescent="0.25">
      <c r="C15571" s="189"/>
      <c r="D15571" s="189"/>
      <c r="E15571" s="189"/>
      <c r="F15571" s="189"/>
    </row>
    <row r="15572" spans="3:6" s="66" customFormat="1" x14ac:dyDescent="0.25">
      <c r="C15572" s="189"/>
      <c r="D15572" s="189"/>
      <c r="E15572" s="189"/>
      <c r="F15572" s="189"/>
    </row>
    <row r="15573" spans="3:6" s="66" customFormat="1" x14ac:dyDescent="0.25">
      <c r="C15573" s="189"/>
      <c r="D15573" s="189"/>
      <c r="E15573" s="189"/>
      <c r="F15573" s="189"/>
    </row>
    <row r="15574" spans="3:6" s="66" customFormat="1" x14ac:dyDescent="0.25">
      <c r="C15574" s="189"/>
      <c r="D15574" s="189"/>
      <c r="E15574" s="189"/>
      <c r="F15574" s="189"/>
    </row>
    <row r="15575" spans="3:6" s="66" customFormat="1" x14ac:dyDescent="0.25">
      <c r="C15575" s="189"/>
      <c r="D15575" s="189"/>
      <c r="E15575" s="189"/>
      <c r="F15575" s="189"/>
    </row>
    <row r="15576" spans="3:6" s="66" customFormat="1" x14ac:dyDescent="0.25">
      <c r="C15576" s="189"/>
      <c r="D15576" s="189"/>
      <c r="E15576" s="189"/>
      <c r="F15576" s="189"/>
    </row>
    <row r="15577" spans="3:6" s="66" customFormat="1" x14ac:dyDescent="0.25">
      <c r="C15577" s="189"/>
      <c r="D15577" s="189"/>
      <c r="E15577" s="189"/>
      <c r="F15577" s="189"/>
    </row>
    <row r="15578" spans="3:6" s="66" customFormat="1" x14ac:dyDescent="0.25">
      <c r="C15578" s="189"/>
      <c r="D15578" s="189"/>
      <c r="E15578" s="189"/>
      <c r="F15578" s="189"/>
    </row>
    <row r="15579" spans="3:6" s="66" customFormat="1" x14ac:dyDescent="0.25">
      <c r="C15579" s="189"/>
      <c r="D15579" s="189"/>
      <c r="E15579" s="189"/>
      <c r="F15579" s="189"/>
    </row>
    <row r="15580" spans="3:6" s="66" customFormat="1" x14ac:dyDescent="0.25">
      <c r="C15580" s="189"/>
      <c r="D15580" s="189"/>
      <c r="E15580" s="189"/>
      <c r="F15580" s="189"/>
    </row>
    <row r="15581" spans="3:6" s="66" customFormat="1" x14ac:dyDescent="0.25">
      <c r="C15581" s="189"/>
      <c r="D15581" s="189"/>
      <c r="E15581" s="189"/>
      <c r="F15581" s="189"/>
    </row>
    <row r="15582" spans="3:6" s="66" customFormat="1" x14ac:dyDescent="0.25">
      <c r="C15582" s="189"/>
      <c r="D15582" s="189"/>
      <c r="E15582" s="189"/>
      <c r="F15582" s="189"/>
    </row>
    <row r="15583" spans="3:6" s="66" customFormat="1" x14ac:dyDescent="0.25">
      <c r="C15583" s="189"/>
      <c r="D15583" s="189"/>
      <c r="E15583" s="189"/>
      <c r="F15583" s="189"/>
    </row>
    <row r="15584" spans="3:6" s="66" customFormat="1" x14ac:dyDescent="0.25">
      <c r="C15584" s="189"/>
      <c r="D15584" s="189"/>
      <c r="E15584" s="189"/>
      <c r="F15584" s="189"/>
    </row>
    <row r="15585" spans="3:6" s="66" customFormat="1" x14ac:dyDescent="0.25">
      <c r="C15585" s="189"/>
      <c r="D15585" s="189"/>
      <c r="E15585" s="189"/>
      <c r="F15585" s="189"/>
    </row>
    <row r="15586" spans="3:6" s="66" customFormat="1" x14ac:dyDescent="0.25">
      <c r="C15586" s="189"/>
      <c r="D15586" s="189"/>
      <c r="E15586" s="189"/>
      <c r="F15586" s="189"/>
    </row>
    <row r="15587" spans="3:6" s="66" customFormat="1" x14ac:dyDescent="0.25">
      <c r="C15587" s="189"/>
      <c r="D15587" s="189"/>
      <c r="E15587" s="189"/>
      <c r="F15587" s="189"/>
    </row>
    <row r="15588" spans="3:6" s="66" customFormat="1" x14ac:dyDescent="0.25">
      <c r="C15588" s="189"/>
      <c r="D15588" s="189"/>
      <c r="E15588" s="189"/>
      <c r="F15588" s="189"/>
    </row>
    <row r="15589" spans="3:6" s="66" customFormat="1" x14ac:dyDescent="0.25">
      <c r="C15589" s="189"/>
      <c r="D15589" s="189"/>
      <c r="E15589" s="189"/>
      <c r="F15589" s="189"/>
    </row>
    <row r="15590" spans="3:6" s="66" customFormat="1" x14ac:dyDescent="0.25">
      <c r="C15590" s="189"/>
      <c r="D15590" s="189"/>
      <c r="E15590" s="189"/>
      <c r="F15590" s="189"/>
    </row>
    <row r="15591" spans="3:6" s="66" customFormat="1" x14ac:dyDescent="0.25">
      <c r="C15591" s="189"/>
      <c r="D15591" s="189"/>
      <c r="E15591" s="189"/>
      <c r="F15591" s="189"/>
    </row>
    <row r="15592" spans="3:6" s="66" customFormat="1" x14ac:dyDescent="0.25">
      <c r="C15592" s="189"/>
      <c r="D15592" s="189"/>
      <c r="E15592" s="189"/>
      <c r="F15592" s="189"/>
    </row>
    <row r="15593" spans="3:6" s="66" customFormat="1" x14ac:dyDescent="0.25">
      <c r="C15593" s="189"/>
      <c r="D15593" s="189"/>
      <c r="E15593" s="189"/>
      <c r="F15593" s="189"/>
    </row>
    <row r="15594" spans="3:6" s="66" customFormat="1" x14ac:dyDescent="0.25">
      <c r="C15594" s="189"/>
      <c r="D15594" s="189"/>
      <c r="E15594" s="189"/>
      <c r="F15594" s="189"/>
    </row>
    <row r="15595" spans="3:6" s="66" customFormat="1" x14ac:dyDescent="0.25">
      <c r="C15595" s="189"/>
      <c r="D15595" s="189"/>
      <c r="E15595" s="189"/>
      <c r="F15595" s="189"/>
    </row>
    <row r="15596" spans="3:6" s="66" customFormat="1" x14ac:dyDescent="0.25">
      <c r="C15596" s="189"/>
      <c r="D15596" s="189"/>
      <c r="E15596" s="189"/>
      <c r="F15596" s="189"/>
    </row>
    <row r="15597" spans="3:6" s="66" customFormat="1" x14ac:dyDescent="0.25">
      <c r="C15597" s="189"/>
      <c r="D15597" s="189"/>
      <c r="E15597" s="189"/>
      <c r="F15597" s="189"/>
    </row>
    <row r="15598" spans="3:6" s="66" customFormat="1" x14ac:dyDescent="0.25">
      <c r="C15598" s="189"/>
      <c r="D15598" s="189"/>
      <c r="E15598" s="189"/>
      <c r="F15598" s="189"/>
    </row>
    <row r="15599" spans="3:6" s="66" customFormat="1" x14ac:dyDescent="0.25">
      <c r="C15599" s="189"/>
      <c r="D15599" s="189"/>
      <c r="E15599" s="189"/>
      <c r="F15599" s="189"/>
    </row>
    <row r="15600" spans="3:6" s="66" customFormat="1" x14ac:dyDescent="0.25">
      <c r="C15600" s="189"/>
      <c r="D15600" s="189"/>
      <c r="E15600" s="189"/>
      <c r="F15600" s="189"/>
    </row>
    <row r="15601" spans="3:6" s="66" customFormat="1" x14ac:dyDescent="0.25">
      <c r="C15601" s="189"/>
      <c r="D15601" s="189"/>
      <c r="E15601" s="189"/>
      <c r="F15601" s="189"/>
    </row>
    <row r="15602" spans="3:6" s="66" customFormat="1" x14ac:dyDescent="0.25">
      <c r="C15602" s="189"/>
      <c r="D15602" s="189"/>
      <c r="E15602" s="189"/>
      <c r="F15602" s="189"/>
    </row>
    <row r="15603" spans="3:6" s="66" customFormat="1" x14ac:dyDescent="0.25">
      <c r="C15603" s="189"/>
      <c r="D15603" s="189"/>
      <c r="E15603" s="189"/>
      <c r="F15603" s="189"/>
    </row>
    <row r="15604" spans="3:6" s="66" customFormat="1" x14ac:dyDescent="0.25">
      <c r="C15604" s="189"/>
      <c r="D15604" s="189"/>
      <c r="E15604" s="189"/>
      <c r="F15604" s="189"/>
    </row>
    <row r="15605" spans="3:6" s="66" customFormat="1" x14ac:dyDescent="0.25">
      <c r="C15605" s="189"/>
      <c r="D15605" s="189"/>
      <c r="E15605" s="189"/>
      <c r="F15605" s="189"/>
    </row>
    <row r="15606" spans="3:6" s="66" customFormat="1" x14ac:dyDescent="0.25">
      <c r="C15606" s="189"/>
      <c r="D15606" s="189"/>
      <c r="E15606" s="189"/>
      <c r="F15606" s="189"/>
    </row>
    <row r="15607" spans="3:6" s="66" customFormat="1" x14ac:dyDescent="0.25">
      <c r="C15607" s="189"/>
      <c r="D15607" s="189"/>
      <c r="E15607" s="189"/>
      <c r="F15607" s="189"/>
    </row>
    <row r="15608" spans="3:6" s="66" customFormat="1" x14ac:dyDescent="0.25">
      <c r="C15608" s="189"/>
      <c r="D15608" s="189"/>
      <c r="E15608" s="189"/>
      <c r="F15608" s="189"/>
    </row>
    <row r="15609" spans="3:6" s="66" customFormat="1" x14ac:dyDescent="0.25">
      <c r="C15609" s="189"/>
      <c r="D15609" s="189"/>
      <c r="E15609" s="189"/>
      <c r="F15609" s="189"/>
    </row>
    <row r="15610" spans="3:6" s="66" customFormat="1" x14ac:dyDescent="0.25">
      <c r="C15610" s="189"/>
      <c r="D15610" s="189"/>
      <c r="E15610" s="189"/>
      <c r="F15610" s="189"/>
    </row>
    <row r="15611" spans="3:6" s="66" customFormat="1" x14ac:dyDescent="0.25">
      <c r="C15611" s="189"/>
      <c r="D15611" s="189"/>
      <c r="E15611" s="189"/>
      <c r="F15611" s="189"/>
    </row>
    <row r="15612" spans="3:6" s="66" customFormat="1" x14ac:dyDescent="0.25">
      <c r="C15612" s="189"/>
      <c r="D15612" s="189"/>
      <c r="E15612" s="189"/>
      <c r="F15612" s="189"/>
    </row>
    <row r="15613" spans="3:6" s="66" customFormat="1" x14ac:dyDescent="0.25">
      <c r="C15613" s="189"/>
      <c r="D15613" s="189"/>
      <c r="E15613" s="189"/>
      <c r="F15613" s="189"/>
    </row>
    <row r="15614" spans="3:6" s="66" customFormat="1" x14ac:dyDescent="0.25">
      <c r="C15614" s="189"/>
      <c r="D15614" s="189"/>
      <c r="E15614" s="189"/>
      <c r="F15614" s="189"/>
    </row>
    <row r="15615" spans="3:6" s="66" customFormat="1" x14ac:dyDescent="0.25">
      <c r="C15615" s="189"/>
      <c r="D15615" s="189"/>
      <c r="E15615" s="189"/>
      <c r="F15615" s="189"/>
    </row>
    <row r="15616" spans="3:6" s="66" customFormat="1" x14ac:dyDescent="0.25">
      <c r="C15616" s="189"/>
      <c r="D15616" s="189"/>
      <c r="E15616" s="189"/>
      <c r="F15616" s="189"/>
    </row>
    <row r="15617" spans="3:6" s="66" customFormat="1" x14ac:dyDescent="0.25">
      <c r="C15617" s="189"/>
      <c r="D15617" s="189"/>
      <c r="E15617" s="189"/>
      <c r="F15617" s="189"/>
    </row>
    <row r="15618" spans="3:6" s="66" customFormat="1" x14ac:dyDescent="0.25">
      <c r="C15618" s="189"/>
      <c r="D15618" s="189"/>
      <c r="E15618" s="189"/>
      <c r="F15618" s="189"/>
    </row>
    <row r="15619" spans="3:6" s="66" customFormat="1" x14ac:dyDescent="0.25">
      <c r="C15619" s="189"/>
      <c r="D15619" s="189"/>
      <c r="E15619" s="189"/>
      <c r="F15619" s="189"/>
    </row>
    <row r="15620" spans="3:6" s="66" customFormat="1" x14ac:dyDescent="0.25">
      <c r="C15620" s="189"/>
      <c r="D15620" s="189"/>
      <c r="E15620" s="189"/>
      <c r="F15620" s="189"/>
    </row>
    <row r="15621" spans="3:6" s="66" customFormat="1" x14ac:dyDescent="0.25">
      <c r="C15621" s="189"/>
      <c r="D15621" s="189"/>
      <c r="E15621" s="189"/>
      <c r="F15621" s="189"/>
    </row>
    <row r="15622" spans="3:6" s="66" customFormat="1" x14ac:dyDescent="0.25">
      <c r="C15622" s="189"/>
      <c r="D15622" s="189"/>
      <c r="E15622" s="189"/>
      <c r="F15622" s="189"/>
    </row>
    <row r="15623" spans="3:6" s="66" customFormat="1" x14ac:dyDescent="0.25">
      <c r="C15623" s="189"/>
      <c r="D15623" s="189"/>
      <c r="E15623" s="189"/>
      <c r="F15623" s="189"/>
    </row>
    <row r="15624" spans="3:6" s="66" customFormat="1" x14ac:dyDescent="0.25">
      <c r="C15624" s="189"/>
      <c r="D15624" s="189"/>
      <c r="E15624" s="189"/>
      <c r="F15624" s="189"/>
    </row>
    <row r="15625" spans="3:6" s="66" customFormat="1" x14ac:dyDescent="0.25">
      <c r="C15625" s="189"/>
      <c r="D15625" s="189"/>
      <c r="E15625" s="189"/>
      <c r="F15625" s="189"/>
    </row>
    <row r="15626" spans="3:6" s="66" customFormat="1" x14ac:dyDescent="0.25">
      <c r="C15626" s="189"/>
      <c r="D15626" s="189"/>
      <c r="E15626" s="189"/>
      <c r="F15626" s="189"/>
    </row>
    <row r="15627" spans="3:6" s="66" customFormat="1" x14ac:dyDescent="0.25">
      <c r="C15627" s="189"/>
      <c r="D15627" s="189"/>
      <c r="E15627" s="189"/>
      <c r="F15627" s="189"/>
    </row>
    <row r="15628" spans="3:6" s="66" customFormat="1" x14ac:dyDescent="0.25">
      <c r="C15628" s="189"/>
      <c r="D15628" s="189"/>
      <c r="E15628" s="189"/>
      <c r="F15628" s="189"/>
    </row>
    <row r="15629" spans="3:6" s="66" customFormat="1" x14ac:dyDescent="0.25">
      <c r="C15629" s="189"/>
      <c r="D15629" s="189"/>
      <c r="E15629" s="189"/>
      <c r="F15629" s="189"/>
    </row>
    <row r="15630" spans="3:6" s="66" customFormat="1" x14ac:dyDescent="0.25">
      <c r="C15630" s="189"/>
      <c r="D15630" s="189"/>
      <c r="E15630" s="189"/>
      <c r="F15630" s="189"/>
    </row>
    <row r="15631" spans="3:6" s="66" customFormat="1" x14ac:dyDescent="0.25">
      <c r="C15631" s="189"/>
      <c r="D15631" s="189"/>
      <c r="E15631" s="189"/>
      <c r="F15631" s="189"/>
    </row>
    <row r="15632" spans="3:6" s="66" customFormat="1" x14ac:dyDescent="0.25">
      <c r="C15632" s="189"/>
      <c r="D15632" s="189"/>
      <c r="E15632" s="189"/>
      <c r="F15632" s="189"/>
    </row>
    <row r="15633" spans="3:6" s="66" customFormat="1" x14ac:dyDescent="0.25">
      <c r="C15633" s="189"/>
      <c r="D15633" s="189"/>
      <c r="E15633" s="189"/>
      <c r="F15633" s="189"/>
    </row>
    <row r="15634" spans="3:6" s="66" customFormat="1" x14ac:dyDescent="0.25">
      <c r="C15634" s="189"/>
      <c r="D15634" s="189"/>
      <c r="E15634" s="189"/>
      <c r="F15634" s="189"/>
    </row>
    <row r="15635" spans="3:6" s="66" customFormat="1" x14ac:dyDescent="0.25">
      <c r="C15635" s="189"/>
      <c r="D15635" s="189"/>
      <c r="E15635" s="189"/>
      <c r="F15635" s="189"/>
    </row>
    <row r="15636" spans="3:6" s="66" customFormat="1" x14ac:dyDescent="0.25">
      <c r="C15636" s="189"/>
      <c r="D15636" s="189"/>
      <c r="E15636" s="189"/>
      <c r="F15636" s="189"/>
    </row>
    <row r="15637" spans="3:6" s="66" customFormat="1" x14ac:dyDescent="0.25">
      <c r="C15637" s="189"/>
      <c r="D15637" s="189"/>
      <c r="E15637" s="189"/>
      <c r="F15637" s="189"/>
    </row>
    <row r="15638" spans="3:6" s="66" customFormat="1" x14ac:dyDescent="0.25">
      <c r="C15638" s="189"/>
      <c r="D15638" s="189"/>
      <c r="E15638" s="189"/>
      <c r="F15638" s="189"/>
    </row>
    <row r="15639" spans="3:6" s="66" customFormat="1" x14ac:dyDescent="0.25">
      <c r="C15639" s="189"/>
      <c r="D15639" s="189"/>
      <c r="E15639" s="189"/>
      <c r="F15639" s="189"/>
    </row>
    <row r="15640" spans="3:6" s="66" customFormat="1" x14ac:dyDescent="0.25">
      <c r="C15640" s="189"/>
      <c r="D15640" s="189"/>
      <c r="E15640" s="189"/>
      <c r="F15640" s="189"/>
    </row>
    <row r="15641" spans="3:6" s="66" customFormat="1" x14ac:dyDescent="0.25">
      <c r="C15641" s="189"/>
      <c r="D15641" s="189"/>
      <c r="E15641" s="189"/>
      <c r="F15641" s="189"/>
    </row>
    <row r="15642" spans="3:6" s="66" customFormat="1" x14ac:dyDescent="0.25">
      <c r="C15642" s="189"/>
      <c r="D15642" s="189"/>
      <c r="E15642" s="189"/>
      <c r="F15642" s="189"/>
    </row>
    <row r="15643" spans="3:6" s="66" customFormat="1" x14ac:dyDescent="0.25">
      <c r="C15643" s="189"/>
      <c r="D15643" s="189"/>
      <c r="E15643" s="189"/>
      <c r="F15643" s="189"/>
    </row>
    <row r="15644" spans="3:6" s="66" customFormat="1" x14ac:dyDescent="0.25">
      <c r="C15644" s="189"/>
      <c r="D15644" s="189"/>
      <c r="E15644" s="189"/>
      <c r="F15644" s="189"/>
    </row>
    <row r="15645" spans="3:6" s="66" customFormat="1" x14ac:dyDescent="0.25">
      <c r="C15645" s="189"/>
      <c r="D15645" s="189"/>
      <c r="E15645" s="189"/>
      <c r="F15645" s="189"/>
    </row>
    <row r="15646" spans="3:6" s="66" customFormat="1" x14ac:dyDescent="0.25">
      <c r="C15646" s="189"/>
      <c r="D15646" s="189"/>
      <c r="E15646" s="189"/>
      <c r="F15646" s="189"/>
    </row>
    <row r="15647" spans="3:6" s="66" customFormat="1" x14ac:dyDescent="0.25">
      <c r="C15647" s="189"/>
      <c r="D15647" s="189"/>
      <c r="E15647" s="189"/>
      <c r="F15647" s="189"/>
    </row>
    <row r="15648" spans="3:6" s="66" customFormat="1" x14ac:dyDescent="0.25">
      <c r="C15648" s="189"/>
      <c r="D15648" s="189"/>
      <c r="E15648" s="189"/>
      <c r="F15648" s="189"/>
    </row>
    <row r="15649" spans="3:6" s="66" customFormat="1" x14ac:dyDescent="0.25">
      <c r="C15649" s="189"/>
      <c r="D15649" s="189"/>
      <c r="E15649" s="189"/>
      <c r="F15649" s="189"/>
    </row>
    <row r="15650" spans="3:6" s="66" customFormat="1" x14ac:dyDescent="0.25">
      <c r="C15650" s="189"/>
      <c r="D15650" s="189"/>
      <c r="E15650" s="189"/>
      <c r="F15650" s="189"/>
    </row>
    <row r="15651" spans="3:6" s="66" customFormat="1" x14ac:dyDescent="0.25">
      <c r="C15651" s="189"/>
      <c r="D15651" s="189"/>
      <c r="E15651" s="189"/>
      <c r="F15651" s="189"/>
    </row>
    <row r="15652" spans="3:6" s="66" customFormat="1" x14ac:dyDescent="0.25">
      <c r="C15652" s="189"/>
      <c r="D15652" s="189"/>
      <c r="E15652" s="189"/>
      <c r="F15652" s="189"/>
    </row>
    <row r="15653" spans="3:6" s="66" customFormat="1" x14ac:dyDescent="0.25">
      <c r="C15653" s="189"/>
      <c r="D15653" s="189"/>
      <c r="E15653" s="189"/>
      <c r="F15653" s="189"/>
    </row>
    <row r="15654" spans="3:6" s="66" customFormat="1" x14ac:dyDescent="0.25">
      <c r="C15654" s="189"/>
      <c r="D15654" s="189"/>
      <c r="E15654" s="189"/>
      <c r="F15654" s="189"/>
    </row>
    <row r="15655" spans="3:6" s="66" customFormat="1" x14ac:dyDescent="0.25">
      <c r="C15655" s="189"/>
      <c r="D15655" s="189"/>
      <c r="E15655" s="189"/>
      <c r="F15655" s="189"/>
    </row>
    <row r="15656" spans="3:6" s="66" customFormat="1" x14ac:dyDescent="0.25">
      <c r="C15656" s="189"/>
      <c r="D15656" s="189"/>
      <c r="E15656" s="189"/>
      <c r="F15656" s="189"/>
    </row>
    <row r="15657" spans="3:6" s="66" customFormat="1" x14ac:dyDescent="0.25">
      <c r="C15657" s="189"/>
      <c r="D15657" s="189"/>
      <c r="E15657" s="189"/>
      <c r="F15657" s="189"/>
    </row>
    <row r="15658" spans="3:6" s="66" customFormat="1" x14ac:dyDescent="0.25">
      <c r="C15658" s="189"/>
      <c r="D15658" s="189"/>
      <c r="E15658" s="189"/>
      <c r="F15658" s="189"/>
    </row>
    <row r="15659" spans="3:6" s="66" customFormat="1" x14ac:dyDescent="0.25">
      <c r="C15659" s="189"/>
      <c r="D15659" s="189"/>
      <c r="E15659" s="189"/>
      <c r="F15659" s="189"/>
    </row>
    <row r="15660" spans="3:6" s="66" customFormat="1" x14ac:dyDescent="0.25">
      <c r="C15660" s="189"/>
      <c r="D15660" s="189"/>
      <c r="E15660" s="189"/>
      <c r="F15660" s="189"/>
    </row>
    <row r="15661" spans="3:6" s="66" customFormat="1" x14ac:dyDescent="0.25">
      <c r="C15661" s="189"/>
      <c r="D15661" s="189"/>
      <c r="E15661" s="189"/>
      <c r="F15661" s="189"/>
    </row>
    <row r="15662" spans="3:6" s="66" customFormat="1" x14ac:dyDescent="0.25">
      <c r="C15662" s="189"/>
      <c r="D15662" s="189"/>
      <c r="E15662" s="189"/>
      <c r="F15662" s="189"/>
    </row>
    <row r="15663" spans="3:6" s="66" customFormat="1" x14ac:dyDescent="0.25">
      <c r="C15663" s="189"/>
      <c r="D15663" s="189"/>
      <c r="E15663" s="189"/>
      <c r="F15663" s="189"/>
    </row>
    <row r="15664" spans="3:6" s="66" customFormat="1" x14ac:dyDescent="0.25">
      <c r="C15664" s="189"/>
      <c r="D15664" s="189"/>
      <c r="E15664" s="189"/>
      <c r="F15664" s="189"/>
    </row>
    <row r="15665" spans="3:6" s="66" customFormat="1" x14ac:dyDescent="0.25">
      <c r="C15665" s="189"/>
      <c r="D15665" s="189"/>
      <c r="E15665" s="189"/>
      <c r="F15665" s="189"/>
    </row>
    <row r="15666" spans="3:6" s="66" customFormat="1" x14ac:dyDescent="0.25">
      <c r="C15666" s="189"/>
      <c r="D15666" s="189"/>
      <c r="E15666" s="189"/>
      <c r="F15666" s="189"/>
    </row>
    <row r="15667" spans="3:6" s="66" customFormat="1" x14ac:dyDescent="0.25">
      <c r="C15667" s="189"/>
      <c r="D15667" s="189"/>
      <c r="E15667" s="189"/>
      <c r="F15667" s="189"/>
    </row>
    <row r="15668" spans="3:6" s="66" customFormat="1" x14ac:dyDescent="0.25">
      <c r="C15668" s="189"/>
      <c r="D15668" s="189"/>
      <c r="E15668" s="189"/>
      <c r="F15668" s="189"/>
    </row>
    <row r="15669" spans="3:6" s="66" customFormat="1" x14ac:dyDescent="0.25">
      <c r="C15669" s="189"/>
      <c r="D15669" s="189"/>
      <c r="E15669" s="189"/>
      <c r="F15669" s="189"/>
    </row>
    <row r="15670" spans="3:6" s="66" customFormat="1" x14ac:dyDescent="0.25">
      <c r="C15670" s="189"/>
      <c r="D15670" s="189"/>
      <c r="E15670" s="189"/>
      <c r="F15670" s="189"/>
    </row>
    <row r="15671" spans="3:6" s="66" customFormat="1" x14ac:dyDescent="0.25">
      <c r="C15671" s="189"/>
      <c r="D15671" s="189"/>
      <c r="E15671" s="189"/>
      <c r="F15671" s="189"/>
    </row>
    <row r="15672" spans="3:6" s="66" customFormat="1" x14ac:dyDescent="0.25">
      <c r="C15672" s="189"/>
      <c r="D15672" s="189"/>
      <c r="E15672" s="189"/>
      <c r="F15672" s="189"/>
    </row>
    <row r="15673" spans="3:6" s="66" customFormat="1" x14ac:dyDescent="0.25">
      <c r="C15673" s="189"/>
      <c r="D15673" s="189"/>
      <c r="E15673" s="189"/>
      <c r="F15673" s="189"/>
    </row>
    <row r="15674" spans="3:6" s="66" customFormat="1" x14ac:dyDescent="0.25">
      <c r="C15674" s="189"/>
      <c r="D15674" s="189"/>
      <c r="E15674" s="189"/>
      <c r="F15674" s="189"/>
    </row>
    <row r="15675" spans="3:6" s="66" customFormat="1" x14ac:dyDescent="0.25">
      <c r="C15675" s="189"/>
      <c r="D15675" s="189"/>
      <c r="E15675" s="189"/>
      <c r="F15675" s="189"/>
    </row>
    <row r="15676" spans="3:6" s="66" customFormat="1" x14ac:dyDescent="0.25">
      <c r="C15676" s="189"/>
      <c r="D15676" s="189"/>
      <c r="E15676" s="189"/>
      <c r="F15676" s="189"/>
    </row>
    <row r="15677" spans="3:6" s="66" customFormat="1" x14ac:dyDescent="0.25">
      <c r="C15677" s="189"/>
      <c r="D15677" s="189"/>
      <c r="E15677" s="189"/>
      <c r="F15677" s="189"/>
    </row>
    <row r="15678" spans="3:6" s="66" customFormat="1" x14ac:dyDescent="0.25">
      <c r="C15678" s="189"/>
      <c r="D15678" s="189"/>
      <c r="E15678" s="189"/>
      <c r="F15678" s="189"/>
    </row>
    <row r="15679" spans="3:6" s="66" customFormat="1" x14ac:dyDescent="0.25">
      <c r="C15679" s="189"/>
      <c r="D15679" s="189"/>
      <c r="E15679" s="189"/>
      <c r="F15679" s="189"/>
    </row>
    <row r="15680" spans="3:6" s="66" customFormat="1" x14ac:dyDescent="0.25">
      <c r="C15680" s="189"/>
      <c r="D15680" s="189"/>
      <c r="E15680" s="189"/>
      <c r="F15680" s="189"/>
    </row>
    <row r="15681" spans="3:6" s="66" customFormat="1" x14ac:dyDescent="0.25">
      <c r="C15681" s="189"/>
      <c r="D15681" s="189"/>
      <c r="E15681" s="189"/>
      <c r="F15681" s="189"/>
    </row>
    <row r="15682" spans="3:6" s="66" customFormat="1" x14ac:dyDescent="0.25">
      <c r="C15682" s="189"/>
      <c r="D15682" s="189"/>
      <c r="E15682" s="189"/>
      <c r="F15682" s="189"/>
    </row>
    <row r="15683" spans="3:6" s="66" customFormat="1" x14ac:dyDescent="0.25">
      <c r="C15683" s="189"/>
      <c r="D15683" s="189"/>
      <c r="E15683" s="189"/>
      <c r="F15683" s="189"/>
    </row>
    <row r="15684" spans="3:6" s="66" customFormat="1" x14ac:dyDescent="0.25">
      <c r="C15684" s="189"/>
      <c r="D15684" s="189"/>
      <c r="E15684" s="189"/>
      <c r="F15684" s="189"/>
    </row>
    <row r="15685" spans="3:6" s="66" customFormat="1" x14ac:dyDescent="0.25">
      <c r="C15685" s="189"/>
      <c r="D15685" s="189"/>
      <c r="E15685" s="189"/>
      <c r="F15685" s="189"/>
    </row>
    <row r="15686" spans="3:6" s="66" customFormat="1" x14ac:dyDescent="0.25">
      <c r="C15686" s="189"/>
      <c r="D15686" s="189"/>
      <c r="E15686" s="189"/>
      <c r="F15686" s="189"/>
    </row>
    <row r="15687" spans="3:6" s="66" customFormat="1" x14ac:dyDescent="0.25">
      <c r="C15687" s="189"/>
      <c r="D15687" s="189"/>
      <c r="E15687" s="189"/>
      <c r="F15687" s="189"/>
    </row>
    <row r="15688" spans="3:6" s="66" customFormat="1" x14ac:dyDescent="0.25">
      <c r="C15688" s="189"/>
      <c r="D15688" s="189"/>
      <c r="E15688" s="189"/>
      <c r="F15688" s="189"/>
    </row>
    <row r="15689" spans="3:6" s="66" customFormat="1" x14ac:dyDescent="0.25">
      <c r="C15689" s="189"/>
      <c r="D15689" s="189"/>
      <c r="E15689" s="189"/>
      <c r="F15689" s="189"/>
    </row>
    <row r="15690" spans="3:6" s="66" customFormat="1" x14ac:dyDescent="0.25">
      <c r="C15690" s="189"/>
      <c r="D15690" s="189"/>
      <c r="E15690" s="189"/>
      <c r="F15690" s="189"/>
    </row>
    <row r="15691" spans="3:6" s="66" customFormat="1" x14ac:dyDescent="0.25">
      <c r="C15691" s="189"/>
      <c r="D15691" s="189"/>
      <c r="E15691" s="189"/>
      <c r="F15691" s="189"/>
    </row>
    <row r="15692" spans="3:6" s="66" customFormat="1" x14ac:dyDescent="0.25">
      <c r="C15692" s="189"/>
      <c r="D15692" s="189"/>
      <c r="E15692" s="189"/>
      <c r="F15692" s="189"/>
    </row>
    <row r="15693" spans="3:6" s="66" customFormat="1" x14ac:dyDescent="0.25">
      <c r="C15693" s="189"/>
      <c r="D15693" s="189"/>
      <c r="E15693" s="189"/>
      <c r="F15693" s="189"/>
    </row>
    <row r="15694" spans="3:6" s="66" customFormat="1" x14ac:dyDescent="0.25">
      <c r="C15694" s="189"/>
      <c r="D15694" s="189"/>
      <c r="E15694" s="189"/>
      <c r="F15694" s="189"/>
    </row>
    <row r="15695" spans="3:6" s="66" customFormat="1" x14ac:dyDescent="0.25">
      <c r="C15695" s="189"/>
      <c r="D15695" s="189"/>
      <c r="E15695" s="189"/>
      <c r="F15695" s="189"/>
    </row>
    <row r="15696" spans="3:6" s="66" customFormat="1" x14ac:dyDescent="0.25">
      <c r="C15696" s="189"/>
      <c r="D15696" s="189"/>
      <c r="E15696" s="189"/>
      <c r="F15696" s="189"/>
    </row>
    <row r="15697" spans="3:6" s="66" customFormat="1" x14ac:dyDescent="0.25">
      <c r="C15697" s="189"/>
      <c r="D15697" s="189"/>
      <c r="E15697" s="189"/>
      <c r="F15697" s="189"/>
    </row>
    <row r="15698" spans="3:6" s="66" customFormat="1" x14ac:dyDescent="0.25">
      <c r="C15698" s="189"/>
      <c r="D15698" s="189"/>
      <c r="E15698" s="189"/>
      <c r="F15698" s="189"/>
    </row>
    <row r="15699" spans="3:6" s="66" customFormat="1" x14ac:dyDescent="0.25">
      <c r="C15699" s="189"/>
      <c r="D15699" s="189"/>
      <c r="E15699" s="189"/>
      <c r="F15699" s="189"/>
    </row>
    <row r="15700" spans="3:6" s="66" customFormat="1" x14ac:dyDescent="0.25">
      <c r="C15700" s="189"/>
      <c r="D15700" s="189"/>
      <c r="E15700" s="189"/>
      <c r="F15700" s="189"/>
    </row>
    <row r="15701" spans="3:6" s="66" customFormat="1" x14ac:dyDescent="0.25">
      <c r="C15701" s="189"/>
      <c r="D15701" s="189"/>
      <c r="E15701" s="189"/>
      <c r="F15701" s="189"/>
    </row>
    <row r="15702" spans="3:6" s="66" customFormat="1" x14ac:dyDescent="0.25">
      <c r="C15702" s="189"/>
      <c r="D15702" s="189"/>
      <c r="E15702" s="189"/>
      <c r="F15702" s="189"/>
    </row>
    <row r="15703" spans="3:6" s="66" customFormat="1" x14ac:dyDescent="0.25">
      <c r="C15703" s="189"/>
      <c r="D15703" s="189"/>
      <c r="E15703" s="189"/>
      <c r="F15703" s="189"/>
    </row>
    <row r="15704" spans="3:6" s="66" customFormat="1" x14ac:dyDescent="0.25">
      <c r="C15704" s="189"/>
      <c r="D15704" s="189"/>
      <c r="E15704" s="189"/>
      <c r="F15704" s="189"/>
    </row>
    <row r="15705" spans="3:6" s="66" customFormat="1" x14ac:dyDescent="0.25">
      <c r="C15705" s="189"/>
      <c r="D15705" s="189"/>
      <c r="E15705" s="189"/>
      <c r="F15705" s="189"/>
    </row>
    <row r="15706" spans="3:6" s="66" customFormat="1" x14ac:dyDescent="0.25">
      <c r="C15706" s="189"/>
      <c r="D15706" s="189"/>
      <c r="E15706" s="189"/>
      <c r="F15706" s="189"/>
    </row>
    <row r="15707" spans="3:6" s="66" customFormat="1" x14ac:dyDescent="0.25">
      <c r="C15707" s="189"/>
      <c r="D15707" s="189"/>
      <c r="E15707" s="189"/>
      <c r="F15707" s="189"/>
    </row>
    <row r="15708" spans="3:6" s="66" customFormat="1" x14ac:dyDescent="0.25">
      <c r="C15708" s="189"/>
      <c r="D15708" s="189"/>
      <c r="E15708" s="189"/>
      <c r="F15708" s="189"/>
    </row>
    <row r="15709" spans="3:6" s="66" customFormat="1" x14ac:dyDescent="0.25">
      <c r="C15709" s="189"/>
      <c r="D15709" s="189"/>
      <c r="E15709" s="189"/>
      <c r="F15709" s="189"/>
    </row>
    <row r="15710" spans="3:6" s="66" customFormat="1" x14ac:dyDescent="0.25">
      <c r="C15710" s="189"/>
      <c r="D15710" s="189"/>
      <c r="E15710" s="189"/>
      <c r="F15710" s="189"/>
    </row>
    <row r="15711" spans="3:6" s="66" customFormat="1" x14ac:dyDescent="0.25">
      <c r="C15711" s="189"/>
      <c r="D15711" s="189"/>
      <c r="E15711" s="189"/>
      <c r="F15711" s="189"/>
    </row>
    <row r="15712" spans="3:6" s="66" customFormat="1" x14ac:dyDescent="0.25">
      <c r="C15712" s="189"/>
      <c r="D15712" s="189"/>
      <c r="E15712" s="189"/>
      <c r="F15712" s="189"/>
    </row>
    <row r="15713" spans="3:6" s="66" customFormat="1" x14ac:dyDescent="0.25">
      <c r="C15713" s="189"/>
      <c r="D15713" s="189"/>
      <c r="E15713" s="189"/>
      <c r="F15713" s="189"/>
    </row>
    <row r="15714" spans="3:6" s="66" customFormat="1" x14ac:dyDescent="0.25">
      <c r="C15714" s="189"/>
      <c r="D15714" s="189"/>
      <c r="E15714" s="189"/>
      <c r="F15714" s="189"/>
    </row>
    <row r="15715" spans="3:6" s="66" customFormat="1" x14ac:dyDescent="0.25">
      <c r="C15715" s="189"/>
      <c r="D15715" s="189"/>
      <c r="E15715" s="189"/>
      <c r="F15715" s="189"/>
    </row>
    <row r="15716" spans="3:6" s="66" customFormat="1" x14ac:dyDescent="0.25">
      <c r="C15716" s="189"/>
      <c r="D15716" s="189"/>
      <c r="E15716" s="189"/>
      <c r="F15716" s="189"/>
    </row>
    <row r="15717" spans="3:6" s="66" customFormat="1" x14ac:dyDescent="0.25">
      <c r="C15717" s="189"/>
      <c r="D15717" s="189"/>
      <c r="E15717" s="189"/>
      <c r="F15717" s="189"/>
    </row>
    <row r="15718" spans="3:6" s="66" customFormat="1" x14ac:dyDescent="0.25">
      <c r="C15718" s="189"/>
      <c r="D15718" s="189"/>
      <c r="E15718" s="189"/>
      <c r="F15718" s="189"/>
    </row>
    <row r="15719" spans="3:6" s="66" customFormat="1" x14ac:dyDescent="0.25">
      <c r="C15719" s="189"/>
      <c r="D15719" s="189"/>
      <c r="E15719" s="189"/>
      <c r="F15719" s="189"/>
    </row>
    <row r="15720" spans="3:6" s="66" customFormat="1" x14ac:dyDescent="0.25">
      <c r="C15720" s="189"/>
      <c r="D15720" s="189"/>
      <c r="E15720" s="189"/>
      <c r="F15720" s="189"/>
    </row>
    <row r="15721" spans="3:6" s="66" customFormat="1" x14ac:dyDescent="0.25">
      <c r="C15721" s="189"/>
      <c r="D15721" s="189"/>
      <c r="E15721" s="189"/>
      <c r="F15721" s="189"/>
    </row>
    <row r="15722" spans="3:6" s="66" customFormat="1" x14ac:dyDescent="0.25">
      <c r="C15722" s="189"/>
      <c r="D15722" s="189"/>
      <c r="E15722" s="189"/>
      <c r="F15722" s="189"/>
    </row>
    <row r="15723" spans="3:6" s="66" customFormat="1" x14ac:dyDescent="0.25">
      <c r="C15723" s="189"/>
      <c r="D15723" s="189"/>
      <c r="E15723" s="189"/>
      <c r="F15723" s="189"/>
    </row>
    <row r="15724" spans="3:6" s="66" customFormat="1" x14ac:dyDescent="0.25">
      <c r="C15724" s="189"/>
      <c r="D15724" s="189"/>
      <c r="E15724" s="189"/>
      <c r="F15724" s="189"/>
    </row>
    <row r="15725" spans="3:6" s="66" customFormat="1" x14ac:dyDescent="0.25">
      <c r="C15725" s="189"/>
      <c r="D15725" s="189"/>
      <c r="E15725" s="189"/>
      <c r="F15725" s="189"/>
    </row>
    <row r="15726" spans="3:6" s="66" customFormat="1" x14ac:dyDescent="0.25">
      <c r="C15726" s="189"/>
      <c r="D15726" s="189"/>
      <c r="E15726" s="189"/>
      <c r="F15726" s="189"/>
    </row>
    <row r="15727" spans="3:6" s="66" customFormat="1" x14ac:dyDescent="0.25">
      <c r="C15727" s="189"/>
      <c r="D15727" s="189"/>
      <c r="E15727" s="189"/>
      <c r="F15727" s="189"/>
    </row>
    <row r="15728" spans="3:6" s="66" customFormat="1" x14ac:dyDescent="0.25">
      <c r="C15728" s="189"/>
      <c r="D15728" s="189"/>
      <c r="E15728" s="189"/>
      <c r="F15728" s="189"/>
    </row>
    <row r="15729" spans="3:6" s="66" customFormat="1" x14ac:dyDescent="0.25">
      <c r="C15729" s="189"/>
      <c r="D15729" s="189"/>
      <c r="E15729" s="189"/>
      <c r="F15729" s="189"/>
    </row>
    <row r="15730" spans="3:6" s="66" customFormat="1" x14ac:dyDescent="0.25">
      <c r="C15730" s="189"/>
      <c r="D15730" s="189"/>
      <c r="E15730" s="189"/>
      <c r="F15730" s="189"/>
    </row>
    <row r="15731" spans="3:6" s="66" customFormat="1" x14ac:dyDescent="0.25">
      <c r="C15731" s="189"/>
      <c r="D15731" s="189"/>
      <c r="E15731" s="189"/>
      <c r="F15731" s="189"/>
    </row>
    <row r="15732" spans="3:6" s="66" customFormat="1" x14ac:dyDescent="0.25">
      <c r="C15732" s="189"/>
      <c r="D15732" s="189"/>
      <c r="E15732" s="189"/>
      <c r="F15732" s="189"/>
    </row>
    <row r="15733" spans="3:6" s="66" customFormat="1" x14ac:dyDescent="0.25">
      <c r="C15733" s="189"/>
      <c r="D15733" s="189"/>
      <c r="E15733" s="189"/>
      <c r="F15733" s="189"/>
    </row>
    <row r="15734" spans="3:6" s="66" customFormat="1" x14ac:dyDescent="0.25">
      <c r="C15734" s="189"/>
      <c r="D15734" s="189"/>
      <c r="E15734" s="189"/>
      <c r="F15734" s="189"/>
    </row>
    <row r="15735" spans="3:6" s="66" customFormat="1" x14ac:dyDescent="0.25">
      <c r="C15735" s="189"/>
      <c r="D15735" s="189"/>
      <c r="E15735" s="189"/>
      <c r="F15735" s="189"/>
    </row>
    <row r="15736" spans="3:6" s="66" customFormat="1" x14ac:dyDescent="0.25">
      <c r="C15736" s="189"/>
      <c r="D15736" s="189"/>
      <c r="E15736" s="189"/>
      <c r="F15736" s="189"/>
    </row>
    <row r="15737" spans="3:6" s="66" customFormat="1" x14ac:dyDescent="0.25">
      <c r="C15737" s="189"/>
      <c r="D15737" s="189"/>
      <c r="E15737" s="189"/>
      <c r="F15737" s="189"/>
    </row>
    <row r="15738" spans="3:6" s="66" customFormat="1" x14ac:dyDescent="0.25">
      <c r="C15738" s="189"/>
      <c r="D15738" s="189"/>
      <c r="E15738" s="189"/>
      <c r="F15738" s="189"/>
    </row>
    <row r="15739" spans="3:6" s="66" customFormat="1" x14ac:dyDescent="0.25">
      <c r="C15739" s="189"/>
      <c r="D15739" s="189"/>
      <c r="E15739" s="189"/>
      <c r="F15739" s="189"/>
    </row>
    <row r="15740" spans="3:6" s="66" customFormat="1" x14ac:dyDescent="0.25">
      <c r="C15740" s="189"/>
      <c r="D15740" s="189"/>
      <c r="E15740" s="189"/>
      <c r="F15740" s="189"/>
    </row>
    <row r="15741" spans="3:6" s="66" customFormat="1" x14ac:dyDescent="0.25">
      <c r="C15741" s="189"/>
      <c r="D15741" s="189"/>
      <c r="E15741" s="189"/>
      <c r="F15741" s="189"/>
    </row>
    <row r="15742" spans="3:6" s="66" customFormat="1" x14ac:dyDescent="0.25">
      <c r="C15742" s="189"/>
      <c r="D15742" s="189"/>
      <c r="E15742" s="189"/>
      <c r="F15742" s="189"/>
    </row>
    <row r="15743" spans="3:6" s="66" customFormat="1" x14ac:dyDescent="0.25">
      <c r="C15743" s="189"/>
      <c r="D15743" s="189"/>
      <c r="E15743" s="189"/>
      <c r="F15743" s="189"/>
    </row>
    <row r="15744" spans="3:6" s="66" customFormat="1" x14ac:dyDescent="0.25">
      <c r="C15744" s="189"/>
      <c r="D15744" s="189"/>
      <c r="E15744" s="189"/>
      <c r="F15744" s="189"/>
    </row>
    <row r="15745" spans="3:6" s="66" customFormat="1" x14ac:dyDescent="0.25">
      <c r="C15745" s="189"/>
      <c r="D15745" s="189"/>
      <c r="E15745" s="189"/>
      <c r="F15745" s="189"/>
    </row>
    <row r="15746" spans="3:6" s="66" customFormat="1" x14ac:dyDescent="0.25">
      <c r="C15746" s="189"/>
      <c r="D15746" s="189"/>
      <c r="E15746" s="189"/>
      <c r="F15746" s="189"/>
    </row>
    <row r="15747" spans="3:6" s="66" customFormat="1" x14ac:dyDescent="0.25">
      <c r="C15747" s="189"/>
      <c r="D15747" s="189"/>
      <c r="E15747" s="189"/>
      <c r="F15747" s="189"/>
    </row>
    <row r="15748" spans="3:6" s="66" customFormat="1" x14ac:dyDescent="0.25">
      <c r="C15748" s="189"/>
      <c r="D15748" s="189"/>
      <c r="E15748" s="189"/>
      <c r="F15748" s="189"/>
    </row>
    <row r="15749" spans="3:6" s="66" customFormat="1" x14ac:dyDescent="0.25">
      <c r="C15749" s="189"/>
      <c r="D15749" s="189"/>
      <c r="E15749" s="189"/>
      <c r="F15749" s="189"/>
    </row>
    <row r="15750" spans="3:6" s="66" customFormat="1" x14ac:dyDescent="0.25">
      <c r="C15750" s="189"/>
      <c r="D15750" s="189"/>
      <c r="E15750" s="189"/>
      <c r="F15750" s="189"/>
    </row>
    <row r="15751" spans="3:6" s="66" customFormat="1" x14ac:dyDescent="0.25">
      <c r="C15751" s="189"/>
      <c r="D15751" s="189"/>
      <c r="E15751" s="189"/>
      <c r="F15751" s="189"/>
    </row>
    <row r="15752" spans="3:6" s="66" customFormat="1" x14ac:dyDescent="0.25">
      <c r="C15752" s="189"/>
      <c r="D15752" s="189"/>
      <c r="E15752" s="189"/>
      <c r="F15752" s="189"/>
    </row>
    <row r="15753" spans="3:6" s="66" customFormat="1" x14ac:dyDescent="0.25">
      <c r="C15753" s="189"/>
      <c r="D15753" s="189"/>
      <c r="E15753" s="189"/>
      <c r="F15753" s="189"/>
    </row>
    <row r="15754" spans="3:6" s="66" customFormat="1" x14ac:dyDescent="0.25">
      <c r="C15754" s="189"/>
      <c r="D15754" s="189"/>
      <c r="E15754" s="189"/>
      <c r="F15754" s="189"/>
    </row>
    <row r="15755" spans="3:6" s="66" customFormat="1" x14ac:dyDescent="0.25">
      <c r="C15755" s="189"/>
      <c r="D15755" s="189"/>
      <c r="E15755" s="189"/>
      <c r="F15755" s="189"/>
    </row>
    <row r="15756" spans="3:6" s="66" customFormat="1" x14ac:dyDescent="0.25">
      <c r="C15756" s="189"/>
      <c r="D15756" s="189"/>
      <c r="E15756" s="189"/>
      <c r="F15756" s="189"/>
    </row>
    <row r="15757" spans="3:6" s="66" customFormat="1" x14ac:dyDescent="0.25">
      <c r="C15757" s="189"/>
      <c r="D15757" s="189"/>
      <c r="E15757" s="189"/>
      <c r="F15757" s="189"/>
    </row>
    <row r="15758" spans="3:6" s="66" customFormat="1" x14ac:dyDescent="0.25">
      <c r="C15758" s="189"/>
      <c r="D15758" s="189"/>
      <c r="E15758" s="189"/>
      <c r="F15758" s="189"/>
    </row>
    <row r="15759" spans="3:6" s="66" customFormat="1" x14ac:dyDescent="0.25">
      <c r="C15759" s="189"/>
      <c r="D15759" s="189"/>
      <c r="E15759" s="189"/>
      <c r="F15759" s="189"/>
    </row>
    <row r="15760" spans="3:6" s="66" customFormat="1" x14ac:dyDescent="0.25">
      <c r="C15760" s="189"/>
      <c r="D15760" s="189"/>
      <c r="E15760" s="189"/>
      <c r="F15760" s="189"/>
    </row>
    <row r="15761" spans="3:6" s="66" customFormat="1" x14ac:dyDescent="0.25">
      <c r="C15761" s="189"/>
      <c r="D15761" s="189"/>
      <c r="E15761" s="189"/>
      <c r="F15761" s="189"/>
    </row>
    <row r="15762" spans="3:6" s="66" customFormat="1" x14ac:dyDescent="0.25">
      <c r="C15762" s="189"/>
      <c r="D15762" s="189"/>
      <c r="E15762" s="189"/>
      <c r="F15762" s="189"/>
    </row>
    <row r="15763" spans="3:6" s="66" customFormat="1" x14ac:dyDescent="0.25">
      <c r="C15763" s="189"/>
      <c r="D15763" s="189"/>
      <c r="E15763" s="189"/>
      <c r="F15763" s="189"/>
    </row>
    <row r="15764" spans="3:6" s="66" customFormat="1" x14ac:dyDescent="0.25">
      <c r="C15764" s="189"/>
      <c r="D15764" s="189"/>
      <c r="E15764" s="189"/>
      <c r="F15764" s="189"/>
    </row>
    <row r="15765" spans="3:6" s="66" customFormat="1" x14ac:dyDescent="0.25">
      <c r="C15765" s="189"/>
      <c r="D15765" s="189"/>
      <c r="E15765" s="189"/>
      <c r="F15765" s="189"/>
    </row>
    <row r="15766" spans="3:6" s="66" customFormat="1" x14ac:dyDescent="0.25">
      <c r="C15766" s="189"/>
      <c r="D15766" s="189"/>
      <c r="E15766" s="189"/>
      <c r="F15766" s="189"/>
    </row>
    <row r="15767" spans="3:6" s="66" customFormat="1" x14ac:dyDescent="0.25">
      <c r="C15767" s="189"/>
      <c r="D15767" s="189"/>
      <c r="E15767" s="189"/>
      <c r="F15767" s="189"/>
    </row>
    <row r="15768" spans="3:6" s="66" customFormat="1" x14ac:dyDescent="0.25">
      <c r="C15768" s="189"/>
      <c r="D15768" s="189"/>
      <c r="E15768" s="189"/>
      <c r="F15768" s="189"/>
    </row>
    <row r="15769" spans="3:6" s="66" customFormat="1" x14ac:dyDescent="0.25">
      <c r="C15769" s="189"/>
      <c r="D15769" s="189"/>
      <c r="E15769" s="189"/>
      <c r="F15769" s="189"/>
    </row>
    <row r="15770" spans="3:6" s="66" customFormat="1" x14ac:dyDescent="0.25">
      <c r="C15770" s="189"/>
      <c r="D15770" s="189"/>
      <c r="E15770" s="189"/>
      <c r="F15770" s="189"/>
    </row>
    <row r="15771" spans="3:6" s="66" customFormat="1" x14ac:dyDescent="0.25">
      <c r="C15771" s="189"/>
      <c r="D15771" s="189"/>
      <c r="E15771" s="189"/>
      <c r="F15771" s="189"/>
    </row>
    <row r="15772" spans="3:6" s="66" customFormat="1" x14ac:dyDescent="0.25">
      <c r="C15772" s="189"/>
      <c r="D15772" s="189"/>
      <c r="E15772" s="189"/>
      <c r="F15772" s="189"/>
    </row>
    <row r="15773" spans="3:6" s="66" customFormat="1" x14ac:dyDescent="0.25">
      <c r="C15773" s="189"/>
      <c r="D15773" s="189"/>
      <c r="E15773" s="189"/>
      <c r="F15773" s="189"/>
    </row>
    <row r="15774" spans="3:6" s="66" customFormat="1" x14ac:dyDescent="0.25">
      <c r="C15774" s="189"/>
      <c r="D15774" s="189"/>
      <c r="E15774" s="189"/>
      <c r="F15774" s="189"/>
    </row>
    <row r="15775" spans="3:6" s="66" customFormat="1" x14ac:dyDescent="0.25">
      <c r="C15775" s="189"/>
      <c r="D15775" s="189"/>
      <c r="E15775" s="189"/>
      <c r="F15775" s="189"/>
    </row>
    <row r="15776" spans="3:6" s="66" customFormat="1" x14ac:dyDescent="0.25">
      <c r="C15776" s="189"/>
      <c r="D15776" s="189"/>
      <c r="E15776" s="189"/>
      <c r="F15776" s="189"/>
    </row>
    <row r="15777" spans="3:6" s="66" customFormat="1" x14ac:dyDescent="0.25">
      <c r="C15777" s="189"/>
      <c r="D15777" s="189"/>
      <c r="E15777" s="189"/>
      <c r="F15777" s="189"/>
    </row>
    <row r="15778" spans="3:6" s="66" customFormat="1" x14ac:dyDescent="0.25">
      <c r="C15778" s="189"/>
      <c r="D15778" s="189"/>
      <c r="E15778" s="189"/>
      <c r="F15778" s="189"/>
    </row>
    <row r="15779" spans="3:6" s="66" customFormat="1" x14ac:dyDescent="0.25">
      <c r="C15779" s="189"/>
      <c r="D15779" s="189"/>
      <c r="E15779" s="189"/>
      <c r="F15779" s="189"/>
    </row>
    <row r="15780" spans="3:6" s="66" customFormat="1" x14ac:dyDescent="0.25">
      <c r="C15780" s="189"/>
      <c r="D15780" s="189"/>
      <c r="E15780" s="189"/>
      <c r="F15780" s="189"/>
    </row>
    <row r="15781" spans="3:6" s="66" customFormat="1" x14ac:dyDescent="0.25">
      <c r="C15781" s="189"/>
      <c r="D15781" s="189"/>
      <c r="E15781" s="189"/>
      <c r="F15781" s="189"/>
    </row>
    <row r="15782" spans="3:6" s="66" customFormat="1" x14ac:dyDescent="0.25">
      <c r="C15782" s="189"/>
      <c r="D15782" s="189"/>
      <c r="E15782" s="189"/>
      <c r="F15782" s="189"/>
    </row>
    <row r="15783" spans="3:6" s="66" customFormat="1" x14ac:dyDescent="0.25">
      <c r="C15783" s="189"/>
      <c r="D15783" s="189"/>
      <c r="E15783" s="189"/>
      <c r="F15783" s="189"/>
    </row>
    <row r="15784" spans="3:6" s="66" customFormat="1" x14ac:dyDescent="0.25">
      <c r="C15784" s="189"/>
      <c r="D15784" s="189"/>
      <c r="E15784" s="189"/>
      <c r="F15784" s="189"/>
    </row>
    <row r="15785" spans="3:6" s="66" customFormat="1" x14ac:dyDescent="0.25">
      <c r="C15785" s="189"/>
      <c r="D15785" s="189"/>
      <c r="E15785" s="189"/>
      <c r="F15785" s="189"/>
    </row>
    <row r="15786" spans="3:6" s="66" customFormat="1" x14ac:dyDescent="0.25">
      <c r="C15786" s="189"/>
      <c r="D15786" s="189"/>
      <c r="E15786" s="189"/>
      <c r="F15786" s="189"/>
    </row>
    <row r="15787" spans="3:6" s="66" customFormat="1" x14ac:dyDescent="0.25">
      <c r="C15787" s="189"/>
      <c r="D15787" s="189"/>
      <c r="E15787" s="189"/>
      <c r="F15787" s="189"/>
    </row>
    <row r="15788" spans="3:6" s="66" customFormat="1" x14ac:dyDescent="0.25">
      <c r="C15788" s="189"/>
      <c r="D15788" s="189"/>
      <c r="E15788" s="189"/>
      <c r="F15788" s="189"/>
    </row>
    <row r="15789" spans="3:6" s="66" customFormat="1" x14ac:dyDescent="0.25">
      <c r="C15789" s="189"/>
      <c r="D15789" s="189"/>
      <c r="E15789" s="189"/>
      <c r="F15789" s="189"/>
    </row>
    <row r="15790" spans="3:6" s="66" customFormat="1" x14ac:dyDescent="0.25">
      <c r="C15790" s="189"/>
      <c r="D15790" s="189"/>
      <c r="E15790" s="189"/>
      <c r="F15790" s="189"/>
    </row>
    <row r="15791" spans="3:6" s="66" customFormat="1" x14ac:dyDescent="0.25">
      <c r="C15791" s="189"/>
      <c r="D15791" s="189"/>
      <c r="E15791" s="189"/>
      <c r="F15791" s="189"/>
    </row>
    <row r="15792" spans="3:6" s="66" customFormat="1" x14ac:dyDescent="0.25">
      <c r="C15792" s="189"/>
      <c r="D15792" s="189"/>
      <c r="E15792" s="189"/>
      <c r="F15792" s="189"/>
    </row>
    <row r="15793" spans="3:6" s="66" customFormat="1" x14ac:dyDescent="0.25">
      <c r="C15793" s="189"/>
      <c r="D15793" s="189"/>
      <c r="E15793" s="189"/>
      <c r="F15793" s="189"/>
    </row>
    <row r="15794" spans="3:6" s="66" customFormat="1" x14ac:dyDescent="0.25">
      <c r="C15794" s="189"/>
      <c r="D15794" s="189"/>
      <c r="E15794" s="189"/>
      <c r="F15794" s="189"/>
    </row>
    <row r="15795" spans="3:6" s="66" customFormat="1" x14ac:dyDescent="0.25">
      <c r="C15795" s="189"/>
      <c r="D15795" s="189"/>
      <c r="E15795" s="189"/>
      <c r="F15795" s="189"/>
    </row>
    <row r="15796" spans="3:6" s="66" customFormat="1" x14ac:dyDescent="0.25">
      <c r="C15796" s="189"/>
      <c r="D15796" s="189"/>
      <c r="E15796" s="189"/>
      <c r="F15796" s="189"/>
    </row>
    <row r="15797" spans="3:6" s="66" customFormat="1" x14ac:dyDescent="0.25">
      <c r="C15797" s="189"/>
      <c r="D15797" s="189"/>
      <c r="E15797" s="189"/>
      <c r="F15797" s="189"/>
    </row>
    <row r="15798" spans="3:6" s="66" customFormat="1" x14ac:dyDescent="0.25">
      <c r="C15798" s="189"/>
      <c r="D15798" s="189"/>
      <c r="E15798" s="189"/>
      <c r="F15798" s="189"/>
    </row>
    <row r="15799" spans="3:6" s="66" customFormat="1" x14ac:dyDescent="0.25">
      <c r="C15799" s="189"/>
      <c r="D15799" s="189"/>
      <c r="E15799" s="189"/>
      <c r="F15799" s="189"/>
    </row>
    <row r="15800" spans="3:6" s="66" customFormat="1" x14ac:dyDescent="0.25">
      <c r="C15800" s="189"/>
      <c r="D15800" s="189"/>
      <c r="E15800" s="189"/>
      <c r="F15800" s="189"/>
    </row>
    <row r="15801" spans="3:6" s="66" customFormat="1" x14ac:dyDescent="0.25">
      <c r="C15801" s="189"/>
      <c r="D15801" s="189"/>
      <c r="E15801" s="189"/>
      <c r="F15801" s="189"/>
    </row>
    <row r="15802" spans="3:6" s="66" customFormat="1" x14ac:dyDescent="0.25">
      <c r="C15802" s="189"/>
      <c r="D15802" s="189"/>
      <c r="E15802" s="189"/>
      <c r="F15802" s="189"/>
    </row>
    <row r="15803" spans="3:6" s="66" customFormat="1" x14ac:dyDescent="0.25">
      <c r="C15803" s="189"/>
      <c r="D15803" s="189"/>
      <c r="E15803" s="189"/>
      <c r="F15803" s="189"/>
    </row>
    <row r="15804" spans="3:6" s="66" customFormat="1" x14ac:dyDescent="0.25">
      <c r="C15804" s="189"/>
      <c r="D15804" s="189"/>
      <c r="E15804" s="189"/>
      <c r="F15804" s="189"/>
    </row>
    <row r="15805" spans="3:6" s="66" customFormat="1" x14ac:dyDescent="0.25">
      <c r="C15805" s="189"/>
      <c r="D15805" s="189"/>
      <c r="E15805" s="189"/>
      <c r="F15805" s="189"/>
    </row>
    <row r="15806" spans="3:6" s="66" customFormat="1" x14ac:dyDescent="0.25">
      <c r="C15806" s="189"/>
      <c r="D15806" s="189"/>
      <c r="E15806" s="189"/>
      <c r="F15806" s="189"/>
    </row>
    <row r="15807" spans="3:6" s="66" customFormat="1" x14ac:dyDescent="0.25">
      <c r="C15807" s="189"/>
      <c r="D15807" s="189"/>
      <c r="E15807" s="189"/>
      <c r="F15807" s="189"/>
    </row>
    <row r="15808" spans="3:6" s="66" customFormat="1" x14ac:dyDescent="0.25">
      <c r="C15808" s="189"/>
      <c r="D15808" s="189"/>
      <c r="E15808" s="189"/>
      <c r="F15808" s="189"/>
    </row>
    <row r="15809" spans="3:6" s="66" customFormat="1" x14ac:dyDescent="0.25">
      <c r="C15809" s="189"/>
      <c r="D15809" s="189"/>
      <c r="E15809" s="189"/>
      <c r="F15809" s="189"/>
    </row>
    <row r="15810" spans="3:6" s="66" customFormat="1" x14ac:dyDescent="0.25">
      <c r="C15810" s="189"/>
      <c r="D15810" s="189"/>
      <c r="E15810" s="189"/>
      <c r="F15810" s="189"/>
    </row>
    <row r="15811" spans="3:6" s="66" customFormat="1" x14ac:dyDescent="0.25">
      <c r="C15811" s="189"/>
      <c r="D15811" s="189"/>
      <c r="E15811" s="189"/>
      <c r="F15811" s="189"/>
    </row>
    <row r="15812" spans="3:6" s="66" customFormat="1" x14ac:dyDescent="0.25">
      <c r="C15812" s="189"/>
      <c r="D15812" s="189"/>
      <c r="E15812" s="189"/>
      <c r="F15812" s="189"/>
    </row>
    <row r="15813" spans="3:6" s="66" customFormat="1" x14ac:dyDescent="0.25">
      <c r="C15813" s="189"/>
      <c r="D15813" s="189"/>
      <c r="E15813" s="189"/>
      <c r="F15813" s="189"/>
    </row>
    <row r="15814" spans="3:6" s="66" customFormat="1" x14ac:dyDescent="0.25">
      <c r="C15814" s="189"/>
      <c r="D15814" s="189"/>
      <c r="E15814" s="189"/>
      <c r="F15814" s="189"/>
    </row>
    <row r="15815" spans="3:6" s="66" customFormat="1" x14ac:dyDescent="0.25">
      <c r="C15815" s="189"/>
      <c r="D15815" s="189"/>
      <c r="E15815" s="189"/>
      <c r="F15815" s="189"/>
    </row>
    <row r="15816" spans="3:6" s="66" customFormat="1" x14ac:dyDescent="0.25">
      <c r="C15816" s="189"/>
      <c r="D15816" s="189"/>
      <c r="E15816" s="189"/>
      <c r="F15816" s="189"/>
    </row>
    <row r="15817" spans="3:6" s="66" customFormat="1" x14ac:dyDescent="0.25">
      <c r="C15817" s="189"/>
      <c r="D15817" s="189"/>
      <c r="E15817" s="189"/>
      <c r="F15817" s="189"/>
    </row>
    <row r="15818" spans="3:6" s="66" customFormat="1" x14ac:dyDescent="0.25">
      <c r="C15818" s="189"/>
      <c r="D15818" s="189"/>
      <c r="E15818" s="189"/>
      <c r="F15818" s="189"/>
    </row>
    <row r="15819" spans="3:6" s="66" customFormat="1" x14ac:dyDescent="0.25">
      <c r="C15819" s="189"/>
      <c r="D15819" s="189"/>
      <c r="E15819" s="189"/>
      <c r="F15819" s="189"/>
    </row>
    <row r="15820" spans="3:6" s="66" customFormat="1" x14ac:dyDescent="0.25">
      <c r="C15820" s="189"/>
      <c r="D15820" s="189"/>
      <c r="E15820" s="189"/>
      <c r="F15820" s="189"/>
    </row>
    <row r="15821" spans="3:6" s="66" customFormat="1" x14ac:dyDescent="0.25">
      <c r="C15821" s="189"/>
      <c r="D15821" s="189"/>
      <c r="E15821" s="189"/>
      <c r="F15821" s="189"/>
    </row>
    <row r="15822" spans="3:6" s="66" customFormat="1" x14ac:dyDescent="0.25">
      <c r="C15822" s="189"/>
      <c r="D15822" s="189"/>
      <c r="E15822" s="189"/>
      <c r="F15822" s="189"/>
    </row>
    <row r="15823" spans="3:6" s="66" customFormat="1" x14ac:dyDescent="0.25">
      <c r="C15823" s="189"/>
      <c r="D15823" s="189"/>
      <c r="E15823" s="189"/>
      <c r="F15823" s="189"/>
    </row>
    <row r="15824" spans="3:6" s="66" customFormat="1" x14ac:dyDescent="0.25">
      <c r="C15824" s="189"/>
      <c r="D15824" s="189"/>
      <c r="E15824" s="189"/>
      <c r="F15824" s="189"/>
    </row>
    <row r="15825" spans="3:6" s="66" customFormat="1" x14ac:dyDescent="0.25">
      <c r="C15825" s="189"/>
      <c r="D15825" s="189"/>
      <c r="E15825" s="189"/>
      <c r="F15825" s="189"/>
    </row>
    <row r="15826" spans="3:6" s="66" customFormat="1" x14ac:dyDescent="0.25">
      <c r="C15826" s="189"/>
      <c r="D15826" s="189"/>
      <c r="E15826" s="189"/>
      <c r="F15826" s="189"/>
    </row>
    <row r="15827" spans="3:6" s="66" customFormat="1" x14ac:dyDescent="0.25">
      <c r="C15827" s="189"/>
      <c r="D15827" s="189"/>
      <c r="E15827" s="189"/>
      <c r="F15827" s="189"/>
    </row>
    <row r="15828" spans="3:6" s="66" customFormat="1" x14ac:dyDescent="0.25">
      <c r="C15828" s="189"/>
      <c r="D15828" s="189"/>
      <c r="E15828" s="189"/>
      <c r="F15828" s="189"/>
    </row>
    <row r="15829" spans="3:6" s="66" customFormat="1" x14ac:dyDescent="0.25">
      <c r="C15829" s="189"/>
      <c r="D15829" s="189"/>
      <c r="E15829" s="189"/>
      <c r="F15829" s="189"/>
    </row>
    <row r="15830" spans="3:6" s="66" customFormat="1" x14ac:dyDescent="0.25">
      <c r="C15830" s="189"/>
      <c r="D15830" s="189"/>
      <c r="E15830" s="189"/>
      <c r="F15830" s="189"/>
    </row>
    <row r="15831" spans="3:6" s="66" customFormat="1" x14ac:dyDescent="0.25">
      <c r="C15831" s="189"/>
      <c r="D15831" s="189"/>
      <c r="E15831" s="189"/>
      <c r="F15831" s="189"/>
    </row>
    <row r="15832" spans="3:6" s="66" customFormat="1" x14ac:dyDescent="0.25">
      <c r="C15832" s="189"/>
      <c r="D15832" s="189"/>
      <c r="E15832" s="189"/>
      <c r="F15832" s="189"/>
    </row>
    <row r="15833" spans="3:6" s="66" customFormat="1" x14ac:dyDescent="0.25">
      <c r="C15833" s="189"/>
      <c r="D15833" s="189"/>
      <c r="E15833" s="189"/>
      <c r="F15833" s="189"/>
    </row>
    <row r="15834" spans="3:6" s="66" customFormat="1" x14ac:dyDescent="0.25">
      <c r="C15834" s="189"/>
      <c r="D15834" s="189"/>
      <c r="E15834" s="189"/>
      <c r="F15834" s="189"/>
    </row>
    <row r="15835" spans="3:6" s="66" customFormat="1" x14ac:dyDescent="0.25">
      <c r="C15835" s="189"/>
      <c r="D15835" s="189"/>
      <c r="E15835" s="189"/>
      <c r="F15835" s="189"/>
    </row>
    <row r="15836" spans="3:6" s="66" customFormat="1" x14ac:dyDescent="0.25">
      <c r="C15836" s="189"/>
      <c r="D15836" s="189"/>
      <c r="E15836" s="189"/>
      <c r="F15836" s="189"/>
    </row>
    <row r="15837" spans="3:6" s="66" customFormat="1" x14ac:dyDescent="0.25">
      <c r="C15837" s="189"/>
      <c r="D15837" s="189"/>
      <c r="E15837" s="189"/>
      <c r="F15837" s="189"/>
    </row>
    <row r="15838" spans="3:6" s="66" customFormat="1" x14ac:dyDescent="0.25">
      <c r="C15838" s="189"/>
      <c r="D15838" s="189"/>
      <c r="E15838" s="189"/>
      <c r="F15838" s="189"/>
    </row>
    <row r="15839" spans="3:6" s="66" customFormat="1" x14ac:dyDescent="0.25">
      <c r="C15839" s="189"/>
      <c r="D15839" s="189"/>
      <c r="E15839" s="189"/>
      <c r="F15839" s="189"/>
    </row>
    <row r="15840" spans="3:6" s="66" customFormat="1" x14ac:dyDescent="0.25">
      <c r="C15840" s="189"/>
      <c r="D15840" s="189"/>
      <c r="E15840" s="189"/>
      <c r="F15840" s="189"/>
    </row>
    <row r="15841" spans="3:6" s="66" customFormat="1" x14ac:dyDescent="0.25">
      <c r="C15841" s="189"/>
      <c r="D15841" s="189"/>
      <c r="E15841" s="189"/>
      <c r="F15841" s="189"/>
    </row>
    <row r="15842" spans="3:6" s="66" customFormat="1" x14ac:dyDescent="0.25">
      <c r="C15842" s="189"/>
      <c r="D15842" s="189"/>
      <c r="E15842" s="189"/>
      <c r="F15842" s="189"/>
    </row>
    <row r="15843" spans="3:6" s="66" customFormat="1" x14ac:dyDescent="0.25">
      <c r="C15843" s="189"/>
      <c r="D15843" s="189"/>
      <c r="E15843" s="189"/>
      <c r="F15843" s="189"/>
    </row>
    <row r="15844" spans="3:6" s="66" customFormat="1" x14ac:dyDescent="0.25">
      <c r="C15844" s="189"/>
      <c r="D15844" s="189"/>
      <c r="E15844" s="189"/>
      <c r="F15844" s="189"/>
    </row>
    <row r="15845" spans="3:6" s="66" customFormat="1" x14ac:dyDescent="0.25">
      <c r="C15845" s="189"/>
      <c r="D15845" s="189"/>
      <c r="E15845" s="189"/>
      <c r="F15845" s="189"/>
    </row>
    <row r="15846" spans="3:6" s="66" customFormat="1" x14ac:dyDescent="0.25">
      <c r="C15846" s="189"/>
      <c r="D15846" s="189"/>
      <c r="E15846" s="189"/>
      <c r="F15846" s="189"/>
    </row>
    <row r="15847" spans="3:6" s="66" customFormat="1" x14ac:dyDescent="0.25">
      <c r="C15847" s="189"/>
      <c r="D15847" s="189"/>
      <c r="E15847" s="189"/>
      <c r="F15847" s="189"/>
    </row>
    <row r="15848" spans="3:6" s="66" customFormat="1" x14ac:dyDescent="0.25">
      <c r="C15848" s="189"/>
      <c r="D15848" s="189"/>
      <c r="E15848" s="189"/>
      <c r="F15848" s="189"/>
    </row>
    <row r="15849" spans="3:6" s="66" customFormat="1" x14ac:dyDescent="0.25">
      <c r="C15849" s="189"/>
      <c r="D15849" s="189"/>
      <c r="E15849" s="189"/>
      <c r="F15849" s="189"/>
    </row>
    <row r="15850" spans="3:6" s="66" customFormat="1" x14ac:dyDescent="0.25">
      <c r="C15850" s="189"/>
      <c r="D15850" s="189"/>
      <c r="E15850" s="189"/>
      <c r="F15850" s="189"/>
    </row>
    <row r="15851" spans="3:6" s="66" customFormat="1" x14ac:dyDescent="0.25">
      <c r="C15851" s="189"/>
      <c r="D15851" s="189"/>
      <c r="E15851" s="189"/>
      <c r="F15851" s="189"/>
    </row>
    <row r="15852" spans="3:6" s="66" customFormat="1" x14ac:dyDescent="0.25">
      <c r="C15852" s="189"/>
      <c r="D15852" s="189"/>
      <c r="E15852" s="189"/>
      <c r="F15852" s="189"/>
    </row>
    <row r="15853" spans="3:6" s="66" customFormat="1" x14ac:dyDescent="0.25">
      <c r="C15853" s="189"/>
      <c r="D15853" s="189"/>
      <c r="E15853" s="189"/>
      <c r="F15853" s="189"/>
    </row>
    <row r="15854" spans="3:6" s="66" customFormat="1" x14ac:dyDescent="0.25">
      <c r="C15854" s="189"/>
      <c r="D15854" s="189"/>
      <c r="E15854" s="189"/>
      <c r="F15854" s="189"/>
    </row>
    <row r="15855" spans="3:6" s="66" customFormat="1" x14ac:dyDescent="0.25">
      <c r="C15855" s="189"/>
      <c r="D15855" s="189"/>
      <c r="E15855" s="189"/>
      <c r="F15855" s="189"/>
    </row>
    <row r="15856" spans="3:6" s="66" customFormat="1" x14ac:dyDescent="0.25">
      <c r="C15856" s="189"/>
      <c r="D15856" s="189"/>
      <c r="E15856" s="189"/>
      <c r="F15856" s="189"/>
    </row>
    <row r="15857" spans="3:6" s="66" customFormat="1" x14ac:dyDescent="0.25">
      <c r="C15857" s="189"/>
      <c r="D15857" s="189"/>
      <c r="E15857" s="189"/>
      <c r="F15857" s="189"/>
    </row>
    <row r="15858" spans="3:6" s="66" customFormat="1" x14ac:dyDescent="0.25">
      <c r="C15858" s="189"/>
      <c r="D15858" s="189"/>
      <c r="E15858" s="189"/>
      <c r="F15858" s="189"/>
    </row>
    <row r="15859" spans="3:6" s="66" customFormat="1" x14ac:dyDescent="0.25">
      <c r="C15859" s="189"/>
      <c r="D15859" s="189"/>
      <c r="E15859" s="189"/>
      <c r="F15859" s="189"/>
    </row>
    <row r="15860" spans="3:6" s="66" customFormat="1" x14ac:dyDescent="0.25">
      <c r="C15860" s="189"/>
      <c r="D15860" s="189"/>
      <c r="E15860" s="189"/>
      <c r="F15860" s="189"/>
    </row>
    <row r="15861" spans="3:6" s="66" customFormat="1" x14ac:dyDescent="0.25">
      <c r="C15861" s="189"/>
      <c r="D15861" s="189"/>
      <c r="E15861" s="189"/>
      <c r="F15861" s="189"/>
    </row>
    <row r="15862" spans="3:6" s="66" customFormat="1" x14ac:dyDescent="0.25">
      <c r="C15862" s="189"/>
      <c r="D15862" s="189"/>
      <c r="E15862" s="189"/>
      <c r="F15862" s="189"/>
    </row>
    <row r="15863" spans="3:6" s="66" customFormat="1" x14ac:dyDescent="0.25">
      <c r="C15863" s="189"/>
      <c r="D15863" s="189"/>
      <c r="E15863" s="189"/>
      <c r="F15863" s="189"/>
    </row>
    <row r="15864" spans="3:6" s="66" customFormat="1" x14ac:dyDescent="0.25">
      <c r="C15864" s="189"/>
      <c r="D15864" s="189"/>
      <c r="E15864" s="189"/>
      <c r="F15864" s="189"/>
    </row>
    <row r="15865" spans="3:6" s="66" customFormat="1" x14ac:dyDescent="0.25">
      <c r="C15865" s="189"/>
      <c r="D15865" s="189"/>
      <c r="E15865" s="189"/>
      <c r="F15865" s="189"/>
    </row>
    <row r="15866" spans="3:6" s="66" customFormat="1" x14ac:dyDescent="0.25">
      <c r="C15866" s="189"/>
      <c r="D15866" s="189"/>
      <c r="E15866" s="189"/>
      <c r="F15866" s="189"/>
    </row>
    <row r="15867" spans="3:6" s="66" customFormat="1" x14ac:dyDescent="0.25">
      <c r="C15867" s="189"/>
      <c r="D15867" s="189"/>
      <c r="E15867" s="189"/>
      <c r="F15867" s="189"/>
    </row>
    <row r="15868" spans="3:6" s="66" customFormat="1" x14ac:dyDescent="0.25">
      <c r="C15868" s="189"/>
      <c r="D15868" s="189"/>
      <c r="E15868" s="189"/>
      <c r="F15868" s="189"/>
    </row>
    <row r="15869" spans="3:6" s="66" customFormat="1" x14ac:dyDescent="0.25">
      <c r="C15869" s="189"/>
      <c r="D15869" s="189"/>
      <c r="E15869" s="189"/>
      <c r="F15869" s="189"/>
    </row>
    <row r="15870" spans="3:6" s="66" customFormat="1" x14ac:dyDescent="0.25">
      <c r="C15870" s="189"/>
      <c r="D15870" s="189"/>
      <c r="E15870" s="189"/>
      <c r="F15870" s="189"/>
    </row>
    <row r="15871" spans="3:6" s="66" customFormat="1" x14ac:dyDescent="0.25">
      <c r="C15871" s="189"/>
      <c r="D15871" s="189"/>
      <c r="E15871" s="189"/>
      <c r="F15871" s="189"/>
    </row>
    <row r="15872" spans="3:6" s="66" customFormat="1" x14ac:dyDescent="0.25">
      <c r="C15872" s="189"/>
      <c r="D15872" s="189"/>
      <c r="E15872" s="189"/>
      <c r="F15872" s="189"/>
    </row>
    <row r="15873" spans="3:6" s="66" customFormat="1" x14ac:dyDescent="0.25">
      <c r="C15873" s="189"/>
      <c r="D15873" s="189"/>
      <c r="E15873" s="189"/>
      <c r="F15873" s="189"/>
    </row>
    <row r="15874" spans="3:6" s="66" customFormat="1" x14ac:dyDescent="0.25">
      <c r="C15874" s="189"/>
      <c r="D15874" s="189"/>
      <c r="E15874" s="189"/>
      <c r="F15874" s="189"/>
    </row>
    <row r="15875" spans="3:6" s="66" customFormat="1" x14ac:dyDescent="0.25">
      <c r="C15875" s="189"/>
      <c r="D15875" s="189"/>
      <c r="E15875" s="189"/>
      <c r="F15875" s="189"/>
    </row>
    <row r="15876" spans="3:6" s="66" customFormat="1" x14ac:dyDescent="0.25">
      <c r="C15876" s="189"/>
      <c r="D15876" s="189"/>
      <c r="E15876" s="189"/>
      <c r="F15876" s="189"/>
    </row>
    <row r="15877" spans="3:6" s="66" customFormat="1" x14ac:dyDescent="0.25">
      <c r="C15877" s="189"/>
      <c r="D15877" s="189"/>
      <c r="E15877" s="189"/>
      <c r="F15877" s="189"/>
    </row>
    <row r="15878" spans="3:6" s="66" customFormat="1" x14ac:dyDescent="0.25">
      <c r="C15878" s="189"/>
      <c r="D15878" s="189"/>
      <c r="E15878" s="189"/>
      <c r="F15878" s="189"/>
    </row>
    <row r="15879" spans="3:6" s="66" customFormat="1" x14ac:dyDescent="0.25">
      <c r="C15879" s="189"/>
      <c r="D15879" s="189"/>
      <c r="E15879" s="189"/>
      <c r="F15879" s="189"/>
    </row>
    <row r="15880" spans="3:6" s="66" customFormat="1" x14ac:dyDescent="0.25">
      <c r="C15880" s="189"/>
      <c r="D15880" s="189"/>
      <c r="E15880" s="189"/>
      <c r="F15880" s="189"/>
    </row>
    <row r="15881" spans="3:6" s="66" customFormat="1" x14ac:dyDescent="0.25">
      <c r="C15881" s="189"/>
      <c r="D15881" s="189"/>
      <c r="E15881" s="189"/>
      <c r="F15881" s="189"/>
    </row>
    <row r="15882" spans="3:6" s="66" customFormat="1" x14ac:dyDescent="0.25">
      <c r="C15882" s="189"/>
      <c r="D15882" s="189"/>
      <c r="E15882" s="189"/>
      <c r="F15882" s="189"/>
    </row>
    <row r="15883" spans="3:6" s="66" customFormat="1" x14ac:dyDescent="0.25">
      <c r="C15883" s="189"/>
      <c r="D15883" s="189"/>
      <c r="E15883" s="189"/>
      <c r="F15883" s="189"/>
    </row>
    <row r="15884" spans="3:6" s="66" customFormat="1" x14ac:dyDescent="0.25">
      <c r="C15884" s="189"/>
      <c r="D15884" s="189"/>
      <c r="E15884" s="189"/>
      <c r="F15884" s="189"/>
    </row>
    <row r="15885" spans="3:6" s="66" customFormat="1" x14ac:dyDescent="0.25">
      <c r="C15885" s="189"/>
      <c r="D15885" s="189"/>
      <c r="E15885" s="189"/>
      <c r="F15885" s="189"/>
    </row>
    <row r="15886" spans="3:6" s="66" customFormat="1" x14ac:dyDescent="0.25">
      <c r="C15886" s="189"/>
      <c r="D15886" s="189"/>
      <c r="E15886" s="189"/>
      <c r="F15886" s="189"/>
    </row>
    <row r="15887" spans="3:6" s="66" customFormat="1" x14ac:dyDescent="0.25">
      <c r="C15887" s="189"/>
      <c r="D15887" s="189"/>
      <c r="E15887" s="189"/>
      <c r="F15887" s="189"/>
    </row>
    <row r="15888" spans="3:6" s="66" customFormat="1" x14ac:dyDescent="0.25">
      <c r="C15888" s="189"/>
      <c r="D15888" s="189"/>
      <c r="E15888" s="189"/>
      <c r="F15888" s="189"/>
    </row>
    <row r="15889" spans="3:6" s="66" customFormat="1" x14ac:dyDescent="0.25">
      <c r="C15889" s="189"/>
      <c r="D15889" s="189"/>
      <c r="E15889" s="189"/>
      <c r="F15889" s="189"/>
    </row>
    <row r="15890" spans="3:6" s="66" customFormat="1" x14ac:dyDescent="0.25">
      <c r="C15890" s="189"/>
      <c r="D15890" s="189"/>
      <c r="E15890" s="189"/>
      <c r="F15890" s="189"/>
    </row>
    <row r="15891" spans="3:6" s="66" customFormat="1" x14ac:dyDescent="0.25">
      <c r="C15891" s="189"/>
      <c r="D15891" s="189"/>
      <c r="E15891" s="189"/>
      <c r="F15891" s="189"/>
    </row>
    <row r="15892" spans="3:6" s="66" customFormat="1" x14ac:dyDescent="0.25">
      <c r="C15892" s="189"/>
      <c r="D15892" s="189"/>
      <c r="E15892" s="189"/>
      <c r="F15892" s="189"/>
    </row>
    <row r="15893" spans="3:6" s="66" customFormat="1" x14ac:dyDescent="0.25">
      <c r="C15893" s="189"/>
      <c r="D15893" s="189"/>
      <c r="E15893" s="189"/>
      <c r="F15893" s="189"/>
    </row>
    <row r="15894" spans="3:6" s="66" customFormat="1" x14ac:dyDescent="0.25">
      <c r="C15894" s="189"/>
      <c r="D15894" s="189"/>
      <c r="E15894" s="189"/>
      <c r="F15894" s="189"/>
    </row>
    <row r="15895" spans="3:6" s="66" customFormat="1" x14ac:dyDescent="0.25">
      <c r="C15895" s="189"/>
      <c r="D15895" s="189"/>
      <c r="E15895" s="189"/>
      <c r="F15895" s="189"/>
    </row>
    <row r="15896" spans="3:6" s="66" customFormat="1" x14ac:dyDescent="0.25">
      <c r="C15896" s="189"/>
      <c r="D15896" s="189"/>
      <c r="E15896" s="189"/>
      <c r="F15896" s="189"/>
    </row>
    <row r="15897" spans="3:6" s="66" customFormat="1" x14ac:dyDescent="0.25">
      <c r="C15897" s="189"/>
      <c r="D15897" s="189"/>
      <c r="E15897" s="189"/>
      <c r="F15897" s="189"/>
    </row>
    <row r="15898" spans="3:6" s="66" customFormat="1" x14ac:dyDescent="0.25">
      <c r="C15898" s="189"/>
      <c r="D15898" s="189"/>
      <c r="E15898" s="189"/>
      <c r="F15898" s="189"/>
    </row>
    <row r="15899" spans="3:6" s="66" customFormat="1" x14ac:dyDescent="0.25">
      <c r="C15899" s="189"/>
      <c r="D15899" s="189"/>
      <c r="E15899" s="189"/>
      <c r="F15899" s="189"/>
    </row>
    <row r="15900" spans="3:6" s="66" customFormat="1" x14ac:dyDescent="0.25">
      <c r="C15900" s="189"/>
      <c r="D15900" s="189"/>
      <c r="E15900" s="189"/>
      <c r="F15900" s="189"/>
    </row>
    <row r="15901" spans="3:6" s="66" customFormat="1" x14ac:dyDescent="0.25">
      <c r="C15901" s="189"/>
      <c r="D15901" s="189"/>
      <c r="E15901" s="189"/>
      <c r="F15901" s="189"/>
    </row>
    <row r="15902" spans="3:6" s="66" customFormat="1" x14ac:dyDescent="0.25">
      <c r="C15902" s="189"/>
      <c r="D15902" s="189"/>
      <c r="E15902" s="189"/>
      <c r="F15902" s="189"/>
    </row>
    <row r="15903" spans="3:6" s="66" customFormat="1" x14ac:dyDescent="0.25">
      <c r="C15903" s="189"/>
      <c r="D15903" s="189"/>
      <c r="E15903" s="189"/>
      <c r="F15903" s="189"/>
    </row>
    <row r="15904" spans="3:6" s="66" customFormat="1" x14ac:dyDescent="0.25">
      <c r="C15904" s="189"/>
      <c r="D15904" s="189"/>
      <c r="E15904" s="189"/>
      <c r="F15904" s="189"/>
    </row>
    <row r="15905" spans="3:6" s="66" customFormat="1" x14ac:dyDescent="0.25">
      <c r="C15905" s="189"/>
      <c r="D15905" s="189"/>
      <c r="E15905" s="189"/>
      <c r="F15905" s="189"/>
    </row>
    <row r="15906" spans="3:6" s="66" customFormat="1" x14ac:dyDescent="0.25">
      <c r="C15906" s="189"/>
      <c r="D15906" s="189"/>
      <c r="E15906" s="189"/>
      <c r="F15906" s="189"/>
    </row>
    <row r="15907" spans="3:6" s="66" customFormat="1" x14ac:dyDescent="0.25">
      <c r="C15907" s="189"/>
      <c r="D15907" s="189"/>
      <c r="E15907" s="189"/>
      <c r="F15907" s="189"/>
    </row>
    <row r="15908" spans="3:6" s="66" customFormat="1" x14ac:dyDescent="0.25">
      <c r="C15908" s="189"/>
      <c r="D15908" s="189"/>
      <c r="E15908" s="189"/>
      <c r="F15908" s="189"/>
    </row>
    <row r="15909" spans="3:6" s="66" customFormat="1" x14ac:dyDescent="0.25">
      <c r="C15909" s="189"/>
      <c r="D15909" s="189"/>
      <c r="E15909" s="189"/>
      <c r="F15909" s="189"/>
    </row>
    <row r="15910" spans="3:6" s="66" customFormat="1" x14ac:dyDescent="0.25">
      <c r="C15910" s="189"/>
      <c r="D15910" s="189"/>
      <c r="E15910" s="189"/>
      <c r="F15910" s="189"/>
    </row>
    <row r="15911" spans="3:6" s="66" customFormat="1" x14ac:dyDescent="0.25">
      <c r="C15911" s="189"/>
      <c r="D15911" s="189"/>
      <c r="E15911" s="189"/>
      <c r="F15911" s="189"/>
    </row>
    <row r="15912" spans="3:6" s="66" customFormat="1" x14ac:dyDescent="0.25">
      <c r="C15912" s="189"/>
      <c r="D15912" s="189"/>
      <c r="E15912" s="189"/>
      <c r="F15912" s="189"/>
    </row>
    <row r="15913" spans="3:6" s="66" customFormat="1" x14ac:dyDescent="0.25">
      <c r="C15913" s="189"/>
      <c r="D15913" s="189"/>
      <c r="E15913" s="189"/>
      <c r="F15913" s="189"/>
    </row>
    <row r="15914" spans="3:6" s="66" customFormat="1" x14ac:dyDescent="0.25">
      <c r="C15914" s="189"/>
      <c r="D15914" s="189"/>
      <c r="E15914" s="189"/>
      <c r="F15914" s="189"/>
    </row>
    <row r="15915" spans="3:6" s="66" customFormat="1" x14ac:dyDescent="0.25">
      <c r="C15915" s="189"/>
      <c r="D15915" s="189"/>
      <c r="E15915" s="189"/>
      <c r="F15915" s="189"/>
    </row>
    <row r="15916" spans="3:6" s="66" customFormat="1" x14ac:dyDescent="0.25">
      <c r="C15916" s="189"/>
      <c r="D15916" s="189"/>
      <c r="E15916" s="189"/>
      <c r="F15916" s="189"/>
    </row>
    <row r="15917" spans="3:6" s="66" customFormat="1" x14ac:dyDescent="0.25">
      <c r="C15917" s="189"/>
      <c r="D15917" s="189"/>
      <c r="E15917" s="189"/>
      <c r="F15917" s="189"/>
    </row>
    <row r="15918" spans="3:6" s="66" customFormat="1" x14ac:dyDescent="0.25">
      <c r="C15918" s="189"/>
      <c r="D15918" s="189"/>
      <c r="E15918" s="189"/>
      <c r="F15918" s="189"/>
    </row>
    <row r="15919" spans="3:6" s="66" customFormat="1" x14ac:dyDescent="0.25">
      <c r="C15919" s="189"/>
      <c r="D15919" s="189"/>
      <c r="E15919" s="189"/>
      <c r="F15919" s="189"/>
    </row>
    <row r="15920" spans="3:6" s="66" customFormat="1" x14ac:dyDescent="0.25">
      <c r="C15920" s="189"/>
      <c r="D15920" s="189"/>
      <c r="E15920" s="189"/>
      <c r="F15920" s="189"/>
    </row>
    <row r="15921" spans="3:6" s="66" customFormat="1" x14ac:dyDescent="0.25">
      <c r="C15921" s="189"/>
      <c r="D15921" s="189"/>
      <c r="E15921" s="189"/>
      <c r="F15921" s="189"/>
    </row>
    <row r="15922" spans="3:6" s="66" customFormat="1" x14ac:dyDescent="0.25">
      <c r="C15922" s="189"/>
      <c r="D15922" s="189"/>
      <c r="E15922" s="189"/>
      <c r="F15922" s="189"/>
    </row>
    <row r="15923" spans="3:6" s="66" customFormat="1" x14ac:dyDescent="0.25">
      <c r="C15923" s="189"/>
      <c r="D15923" s="189"/>
      <c r="E15923" s="189"/>
      <c r="F15923" s="189"/>
    </row>
    <row r="15924" spans="3:6" s="66" customFormat="1" x14ac:dyDescent="0.25">
      <c r="C15924" s="189"/>
      <c r="D15924" s="189"/>
      <c r="E15924" s="189"/>
      <c r="F15924" s="189"/>
    </row>
    <row r="15925" spans="3:6" s="66" customFormat="1" x14ac:dyDescent="0.25">
      <c r="C15925" s="189"/>
      <c r="D15925" s="189"/>
      <c r="E15925" s="189"/>
      <c r="F15925" s="189"/>
    </row>
    <row r="15926" spans="3:6" s="66" customFormat="1" x14ac:dyDescent="0.25">
      <c r="C15926" s="189"/>
      <c r="D15926" s="189"/>
      <c r="E15926" s="189"/>
      <c r="F15926" s="189"/>
    </row>
    <row r="15927" spans="3:6" s="66" customFormat="1" x14ac:dyDescent="0.25">
      <c r="C15927" s="189"/>
      <c r="D15927" s="189"/>
      <c r="E15927" s="189"/>
      <c r="F15927" s="189"/>
    </row>
    <row r="15928" spans="3:6" s="66" customFormat="1" x14ac:dyDescent="0.25">
      <c r="C15928" s="189"/>
      <c r="D15928" s="189"/>
      <c r="E15928" s="189"/>
      <c r="F15928" s="189"/>
    </row>
    <row r="15929" spans="3:6" s="66" customFormat="1" x14ac:dyDescent="0.25">
      <c r="C15929" s="189"/>
      <c r="D15929" s="189"/>
      <c r="E15929" s="189"/>
      <c r="F15929" s="189"/>
    </row>
    <row r="15930" spans="3:6" s="66" customFormat="1" x14ac:dyDescent="0.25">
      <c r="C15930" s="189"/>
      <c r="D15930" s="189"/>
      <c r="E15930" s="189"/>
      <c r="F15930" s="189"/>
    </row>
    <row r="15931" spans="3:6" s="66" customFormat="1" x14ac:dyDescent="0.25">
      <c r="C15931" s="189"/>
      <c r="D15931" s="189"/>
      <c r="E15931" s="189"/>
      <c r="F15931" s="189"/>
    </row>
    <row r="15932" spans="3:6" s="66" customFormat="1" x14ac:dyDescent="0.25">
      <c r="C15932" s="189"/>
      <c r="D15932" s="189"/>
      <c r="E15932" s="189"/>
      <c r="F15932" s="189"/>
    </row>
    <row r="15933" spans="3:6" s="66" customFormat="1" x14ac:dyDescent="0.25">
      <c r="C15933" s="189"/>
      <c r="D15933" s="189"/>
      <c r="E15933" s="189"/>
      <c r="F15933" s="189"/>
    </row>
    <row r="15934" spans="3:6" s="66" customFormat="1" x14ac:dyDescent="0.25">
      <c r="C15934" s="189"/>
      <c r="D15934" s="189"/>
      <c r="E15934" s="189"/>
      <c r="F15934" s="189"/>
    </row>
    <row r="15935" spans="3:6" s="66" customFormat="1" x14ac:dyDescent="0.25">
      <c r="C15935" s="189"/>
      <c r="D15935" s="189"/>
      <c r="E15935" s="189"/>
      <c r="F15935" s="189"/>
    </row>
    <row r="15936" spans="3:6" s="66" customFormat="1" x14ac:dyDescent="0.25">
      <c r="C15936" s="189"/>
      <c r="D15936" s="189"/>
      <c r="E15936" s="189"/>
      <c r="F15936" s="189"/>
    </row>
    <row r="15937" spans="3:6" s="66" customFormat="1" x14ac:dyDescent="0.25">
      <c r="C15937" s="189"/>
      <c r="D15937" s="189"/>
      <c r="E15937" s="189"/>
      <c r="F15937" s="189"/>
    </row>
    <row r="15938" spans="3:6" s="66" customFormat="1" x14ac:dyDescent="0.25">
      <c r="C15938" s="189"/>
      <c r="D15938" s="189"/>
      <c r="E15938" s="189"/>
      <c r="F15938" s="189"/>
    </row>
    <row r="15939" spans="3:6" s="66" customFormat="1" x14ac:dyDescent="0.25">
      <c r="C15939" s="189"/>
      <c r="D15939" s="189"/>
      <c r="E15939" s="189"/>
      <c r="F15939" s="189"/>
    </row>
    <row r="15940" spans="3:6" s="66" customFormat="1" x14ac:dyDescent="0.25">
      <c r="C15940" s="189"/>
      <c r="D15940" s="189"/>
      <c r="E15940" s="189"/>
      <c r="F15940" s="189"/>
    </row>
    <row r="15941" spans="3:6" s="66" customFormat="1" x14ac:dyDescent="0.25">
      <c r="C15941" s="189"/>
      <c r="D15941" s="189"/>
      <c r="E15941" s="189"/>
      <c r="F15941" s="189"/>
    </row>
    <row r="15942" spans="3:6" s="66" customFormat="1" x14ac:dyDescent="0.25">
      <c r="C15942" s="189"/>
      <c r="D15942" s="189"/>
      <c r="E15942" s="189"/>
      <c r="F15942" s="189"/>
    </row>
    <row r="15943" spans="3:6" s="66" customFormat="1" x14ac:dyDescent="0.25">
      <c r="C15943" s="189"/>
      <c r="D15943" s="189"/>
      <c r="E15943" s="189"/>
      <c r="F15943" s="189"/>
    </row>
    <row r="15944" spans="3:6" s="66" customFormat="1" x14ac:dyDescent="0.25">
      <c r="C15944" s="189"/>
      <c r="D15944" s="189"/>
      <c r="E15944" s="189"/>
      <c r="F15944" s="189"/>
    </row>
    <row r="15945" spans="3:6" s="66" customFormat="1" x14ac:dyDescent="0.25">
      <c r="C15945" s="189"/>
      <c r="D15945" s="189"/>
      <c r="E15945" s="189"/>
      <c r="F15945" s="189"/>
    </row>
    <row r="15946" spans="3:6" s="66" customFormat="1" x14ac:dyDescent="0.25">
      <c r="C15946" s="189"/>
      <c r="D15946" s="189"/>
      <c r="E15946" s="189"/>
      <c r="F15946" s="189"/>
    </row>
    <row r="15947" spans="3:6" s="66" customFormat="1" x14ac:dyDescent="0.25">
      <c r="C15947" s="189"/>
      <c r="D15947" s="189"/>
      <c r="E15947" s="189"/>
      <c r="F15947" s="189"/>
    </row>
    <row r="15948" spans="3:6" s="66" customFormat="1" x14ac:dyDescent="0.25">
      <c r="C15948" s="189"/>
      <c r="D15948" s="189"/>
      <c r="E15948" s="189"/>
      <c r="F15948" s="189"/>
    </row>
    <row r="15949" spans="3:6" s="66" customFormat="1" x14ac:dyDescent="0.25">
      <c r="C15949" s="189"/>
      <c r="D15949" s="189"/>
      <c r="E15949" s="189"/>
      <c r="F15949" s="189"/>
    </row>
    <row r="15950" spans="3:6" s="66" customFormat="1" x14ac:dyDescent="0.25">
      <c r="C15950" s="189"/>
      <c r="D15950" s="189"/>
      <c r="E15950" s="189"/>
      <c r="F15950" s="189"/>
    </row>
    <row r="15951" spans="3:6" s="66" customFormat="1" x14ac:dyDescent="0.25">
      <c r="C15951" s="189"/>
      <c r="D15951" s="189"/>
      <c r="E15951" s="189"/>
      <c r="F15951" s="189"/>
    </row>
    <row r="15952" spans="3:6" s="66" customFormat="1" x14ac:dyDescent="0.25">
      <c r="C15952" s="189"/>
      <c r="D15952" s="189"/>
      <c r="E15952" s="189"/>
      <c r="F15952" s="189"/>
    </row>
    <row r="15953" spans="3:6" s="66" customFormat="1" x14ac:dyDescent="0.25">
      <c r="C15953" s="189"/>
      <c r="D15953" s="189"/>
      <c r="E15953" s="189"/>
      <c r="F15953" s="189"/>
    </row>
    <row r="15954" spans="3:6" s="66" customFormat="1" x14ac:dyDescent="0.25">
      <c r="C15954" s="189"/>
      <c r="D15954" s="189"/>
      <c r="E15954" s="189"/>
      <c r="F15954" s="189"/>
    </row>
    <row r="15955" spans="3:6" s="66" customFormat="1" x14ac:dyDescent="0.25">
      <c r="C15955" s="189"/>
      <c r="D15955" s="189"/>
      <c r="E15955" s="189"/>
      <c r="F15955" s="189"/>
    </row>
    <row r="15956" spans="3:6" s="66" customFormat="1" x14ac:dyDescent="0.25">
      <c r="C15956" s="189"/>
      <c r="D15956" s="189"/>
      <c r="E15956" s="189"/>
      <c r="F15956" s="189"/>
    </row>
    <row r="15957" spans="3:6" s="66" customFormat="1" x14ac:dyDescent="0.25">
      <c r="C15957" s="189"/>
      <c r="D15957" s="189"/>
      <c r="E15957" s="189"/>
      <c r="F15957" s="189"/>
    </row>
    <row r="15958" spans="3:6" s="66" customFormat="1" x14ac:dyDescent="0.25">
      <c r="C15958" s="189"/>
      <c r="D15958" s="189"/>
      <c r="E15958" s="189"/>
      <c r="F15958" s="189"/>
    </row>
    <row r="15959" spans="3:6" s="66" customFormat="1" x14ac:dyDescent="0.25">
      <c r="C15959" s="189"/>
      <c r="D15959" s="189"/>
      <c r="E15959" s="189"/>
      <c r="F15959" s="189"/>
    </row>
    <row r="15960" spans="3:6" s="66" customFormat="1" x14ac:dyDescent="0.25">
      <c r="C15960" s="189"/>
      <c r="D15960" s="189"/>
      <c r="E15960" s="189"/>
      <c r="F15960" s="189"/>
    </row>
    <row r="15961" spans="3:6" s="66" customFormat="1" x14ac:dyDescent="0.25">
      <c r="C15961" s="189"/>
      <c r="D15961" s="189"/>
      <c r="E15961" s="189"/>
      <c r="F15961" s="189"/>
    </row>
    <row r="15962" spans="3:6" s="66" customFormat="1" x14ac:dyDescent="0.25">
      <c r="C15962" s="189"/>
      <c r="D15962" s="189"/>
      <c r="E15962" s="189"/>
      <c r="F15962" s="189"/>
    </row>
    <row r="15963" spans="3:6" s="66" customFormat="1" x14ac:dyDescent="0.25">
      <c r="C15963" s="189"/>
      <c r="D15963" s="189"/>
      <c r="E15963" s="189"/>
      <c r="F15963" s="189"/>
    </row>
    <row r="15964" spans="3:6" s="66" customFormat="1" x14ac:dyDescent="0.25">
      <c r="C15964" s="189"/>
      <c r="D15964" s="189"/>
      <c r="E15964" s="189"/>
      <c r="F15964" s="189"/>
    </row>
    <row r="15965" spans="3:6" s="66" customFormat="1" x14ac:dyDescent="0.25">
      <c r="C15965" s="189"/>
      <c r="D15965" s="189"/>
      <c r="E15965" s="189"/>
      <c r="F15965" s="189"/>
    </row>
    <row r="15966" spans="3:6" s="66" customFormat="1" x14ac:dyDescent="0.25">
      <c r="C15966" s="189"/>
      <c r="D15966" s="189"/>
      <c r="E15966" s="189"/>
      <c r="F15966" s="189"/>
    </row>
    <row r="15967" spans="3:6" s="66" customFormat="1" x14ac:dyDescent="0.25">
      <c r="C15967" s="189"/>
      <c r="D15967" s="189"/>
      <c r="E15967" s="189"/>
      <c r="F15967" s="189"/>
    </row>
    <row r="15968" spans="3:6" s="66" customFormat="1" x14ac:dyDescent="0.25">
      <c r="C15968" s="189"/>
      <c r="D15968" s="189"/>
      <c r="E15968" s="189"/>
      <c r="F15968" s="189"/>
    </row>
    <row r="15969" spans="3:6" s="66" customFormat="1" x14ac:dyDescent="0.25">
      <c r="C15969" s="189"/>
      <c r="D15969" s="189"/>
      <c r="E15969" s="189"/>
      <c r="F15969" s="189"/>
    </row>
    <row r="15970" spans="3:6" s="66" customFormat="1" x14ac:dyDescent="0.25">
      <c r="C15970" s="189"/>
      <c r="D15970" s="189"/>
      <c r="E15970" s="189"/>
      <c r="F15970" s="189"/>
    </row>
    <row r="15971" spans="3:6" s="66" customFormat="1" x14ac:dyDescent="0.25">
      <c r="C15971" s="189"/>
      <c r="D15971" s="189"/>
      <c r="E15971" s="189"/>
      <c r="F15971" s="189"/>
    </row>
    <row r="15972" spans="3:6" s="66" customFormat="1" x14ac:dyDescent="0.25">
      <c r="C15972" s="189"/>
      <c r="D15972" s="189"/>
      <c r="E15972" s="189"/>
      <c r="F15972" s="189"/>
    </row>
    <row r="15973" spans="3:6" s="66" customFormat="1" x14ac:dyDescent="0.25">
      <c r="C15973" s="189"/>
      <c r="D15973" s="189"/>
      <c r="E15973" s="189"/>
      <c r="F15973" s="189"/>
    </row>
    <row r="15974" spans="3:6" s="66" customFormat="1" x14ac:dyDescent="0.25">
      <c r="C15974" s="189"/>
      <c r="D15974" s="189"/>
      <c r="E15974" s="189"/>
      <c r="F15974" s="189"/>
    </row>
    <row r="15975" spans="3:6" s="66" customFormat="1" x14ac:dyDescent="0.25">
      <c r="C15975" s="189"/>
      <c r="D15975" s="189"/>
      <c r="E15975" s="189"/>
      <c r="F15975" s="189"/>
    </row>
    <row r="15976" spans="3:6" s="66" customFormat="1" x14ac:dyDescent="0.25">
      <c r="C15976" s="189"/>
      <c r="D15976" s="189"/>
      <c r="E15976" s="189"/>
      <c r="F15976" s="189"/>
    </row>
    <row r="15977" spans="3:6" s="66" customFormat="1" x14ac:dyDescent="0.25">
      <c r="C15977" s="189"/>
      <c r="D15977" s="189"/>
      <c r="E15977" s="189"/>
      <c r="F15977" s="189"/>
    </row>
    <row r="15978" spans="3:6" s="66" customFormat="1" x14ac:dyDescent="0.25">
      <c r="C15978" s="189"/>
      <c r="D15978" s="189"/>
      <c r="E15978" s="189"/>
      <c r="F15978" s="189"/>
    </row>
    <row r="15979" spans="3:6" s="66" customFormat="1" x14ac:dyDescent="0.25">
      <c r="C15979" s="189"/>
      <c r="D15979" s="189"/>
      <c r="E15979" s="189"/>
      <c r="F15979" s="189"/>
    </row>
    <row r="15980" spans="3:6" s="66" customFormat="1" x14ac:dyDescent="0.25">
      <c r="C15980" s="189"/>
      <c r="D15980" s="189"/>
      <c r="E15980" s="189"/>
      <c r="F15980" s="189"/>
    </row>
    <row r="15981" spans="3:6" s="66" customFormat="1" x14ac:dyDescent="0.25">
      <c r="C15981" s="189"/>
      <c r="D15981" s="189"/>
      <c r="E15981" s="189"/>
      <c r="F15981" s="189"/>
    </row>
    <row r="15982" spans="3:6" s="66" customFormat="1" x14ac:dyDescent="0.25">
      <c r="C15982" s="189"/>
      <c r="D15982" s="189"/>
      <c r="E15982" s="189"/>
      <c r="F15982" s="189"/>
    </row>
    <row r="15983" spans="3:6" s="66" customFormat="1" x14ac:dyDescent="0.25">
      <c r="C15983" s="189"/>
      <c r="D15983" s="189"/>
      <c r="E15983" s="189"/>
      <c r="F15983" s="189"/>
    </row>
    <row r="15984" spans="3:6" s="66" customFormat="1" x14ac:dyDescent="0.25">
      <c r="C15984" s="189"/>
      <c r="D15984" s="189"/>
      <c r="E15984" s="189"/>
      <c r="F15984" s="189"/>
    </row>
    <row r="15985" spans="3:6" s="66" customFormat="1" x14ac:dyDescent="0.25">
      <c r="C15985" s="189"/>
      <c r="D15985" s="189"/>
      <c r="E15985" s="189"/>
      <c r="F15985" s="189"/>
    </row>
    <row r="15986" spans="3:6" s="66" customFormat="1" x14ac:dyDescent="0.25">
      <c r="C15986" s="189"/>
      <c r="D15986" s="189"/>
      <c r="E15986" s="189"/>
      <c r="F15986" s="189"/>
    </row>
    <row r="15987" spans="3:6" s="66" customFormat="1" x14ac:dyDescent="0.25">
      <c r="C15987" s="189"/>
      <c r="D15987" s="189"/>
      <c r="E15987" s="189"/>
      <c r="F15987" s="189"/>
    </row>
    <row r="15988" spans="3:6" s="66" customFormat="1" x14ac:dyDescent="0.25">
      <c r="C15988" s="189"/>
      <c r="D15988" s="189"/>
      <c r="E15988" s="189"/>
      <c r="F15988" s="189"/>
    </row>
    <row r="15989" spans="3:6" s="66" customFormat="1" x14ac:dyDescent="0.25">
      <c r="C15989" s="189"/>
      <c r="D15989" s="189"/>
      <c r="E15989" s="189"/>
      <c r="F15989" s="189"/>
    </row>
    <row r="15990" spans="3:6" s="66" customFormat="1" x14ac:dyDescent="0.25">
      <c r="C15990" s="189"/>
      <c r="D15990" s="189"/>
      <c r="E15990" s="189"/>
      <c r="F15990" s="189"/>
    </row>
    <row r="15991" spans="3:6" s="66" customFormat="1" x14ac:dyDescent="0.25">
      <c r="C15991" s="189"/>
      <c r="D15991" s="189"/>
      <c r="E15991" s="189"/>
      <c r="F15991" s="189"/>
    </row>
    <row r="15992" spans="3:6" s="66" customFormat="1" x14ac:dyDescent="0.25">
      <c r="C15992" s="189"/>
      <c r="D15992" s="189"/>
      <c r="E15992" s="189"/>
      <c r="F15992" s="189"/>
    </row>
    <row r="15993" spans="3:6" s="66" customFormat="1" x14ac:dyDescent="0.25">
      <c r="C15993" s="189"/>
      <c r="D15993" s="189"/>
      <c r="E15993" s="189"/>
      <c r="F15993" s="189"/>
    </row>
    <row r="15994" spans="3:6" s="66" customFormat="1" x14ac:dyDescent="0.25">
      <c r="C15994" s="189"/>
      <c r="D15994" s="189"/>
      <c r="E15994" s="189"/>
      <c r="F15994" s="189"/>
    </row>
    <row r="15995" spans="3:6" s="66" customFormat="1" x14ac:dyDescent="0.25">
      <c r="C15995" s="189"/>
      <c r="D15995" s="189"/>
      <c r="E15995" s="189"/>
      <c r="F15995" s="189"/>
    </row>
    <row r="15996" spans="3:6" s="66" customFormat="1" x14ac:dyDescent="0.25">
      <c r="C15996" s="189"/>
      <c r="D15996" s="189"/>
      <c r="E15996" s="189"/>
      <c r="F15996" s="189"/>
    </row>
    <row r="15997" spans="3:6" s="66" customFormat="1" x14ac:dyDescent="0.25">
      <c r="C15997" s="189"/>
      <c r="D15997" s="189"/>
      <c r="E15997" s="189"/>
      <c r="F15997" s="189"/>
    </row>
    <row r="15998" spans="3:6" s="66" customFormat="1" x14ac:dyDescent="0.25">
      <c r="C15998" s="189"/>
      <c r="D15998" s="189"/>
      <c r="E15998" s="189"/>
      <c r="F15998" s="189"/>
    </row>
    <row r="15999" spans="3:6" s="66" customFormat="1" x14ac:dyDescent="0.25">
      <c r="C15999" s="189"/>
      <c r="D15999" s="189"/>
      <c r="E15999" s="189"/>
      <c r="F15999" s="189"/>
    </row>
    <row r="16000" spans="3:6" s="66" customFormat="1" x14ac:dyDescent="0.25">
      <c r="C16000" s="189"/>
      <c r="D16000" s="189"/>
      <c r="E16000" s="189"/>
      <c r="F16000" s="189"/>
    </row>
    <row r="16001" spans="3:6" s="66" customFormat="1" x14ac:dyDescent="0.25">
      <c r="C16001" s="189"/>
      <c r="D16001" s="189"/>
      <c r="E16001" s="189"/>
      <c r="F16001" s="189"/>
    </row>
    <row r="16002" spans="3:6" s="66" customFormat="1" x14ac:dyDescent="0.25">
      <c r="C16002" s="189"/>
      <c r="D16002" s="189"/>
      <c r="E16002" s="189"/>
      <c r="F16002" s="189"/>
    </row>
    <row r="16003" spans="3:6" s="66" customFormat="1" x14ac:dyDescent="0.25">
      <c r="C16003" s="189"/>
      <c r="D16003" s="189"/>
      <c r="E16003" s="189"/>
      <c r="F16003" s="189"/>
    </row>
    <row r="16004" spans="3:6" s="66" customFormat="1" x14ac:dyDescent="0.25">
      <c r="C16004" s="189"/>
      <c r="D16004" s="189"/>
      <c r="E16004" s="189"/>
      <c r="F16004" s="189"/>
    </row>
    <row r="16005" spans="3:6" s="66" customFormat="1" x14ac:dyDescent="0.25">
      <c r="C16005" s="189"/>
      <c r="D16005" s="189"/>
      <c r="E16005" s="189"/>
      <c r="F16005" s="189"/>
    </row>
    <row r="16006" spans="3:6" s="66" customFormat="1" x14ac:dyDescent="0.25">
      <c r="C16006" s="189"/>
      <c r="D16006" s="189"/>
      <c r="E16006" s="189"/>
      <c r="F16006" s="189"/>
    </row>
    <row r="16007" spans="3:6" s="66" customFormat="1" x14ac:dyDescent="0.25">
      <c r="C16007" s="189"/>
      <c r="D16007" s="189"/>
      <c r="E16007" s="189"/>
      <c r="F16007" s="189"/>
    </row>
    <row r="16008" spans="3:6" s="66" customFormat="1" x14ac:dyDescent="0.25">
      <c r="C16008" s="189"/>
      <c r="D16008" s="189"/>
      <c r="E16008" s="189"/>
      <c r="F16008" s="189"/>
    </row>
    <row r="16009" spans="3:6" s="66" customFormat="1" x14ac:dyDescent="0.25">
      <c r="C16009" s="189"/>
      <c r="D16009" s="189"/>
      <c r="E16009" s="189"/>
      <c r="F16009" s="189"/>
    </row>
    <row r="16010" spans="3:6" s="66" customFormat="1" x14ac:dyDescent="0.25">
      <c r="C16010" s="189"/>
      <c r="D16010" s="189"/>
      <c r="E16010" s="189"/>
      <c r="F16010" s="189"/>
    </row>
    <row r="16011" spans="3:6" s="66" customFormat="1" x14ac:dyDescent="0.25">
      <c r="C16011" s="189"/>
      <c r="D16011" s="189"/>
      <c r="E16011" s="189"/>
      <c r="F16011" s="189"/>
    </row>
    <row r="16012" spans="3:6" s="66" customFormat="1" x14ac:dyDescent="0.25">
      <c r="C16012" s="189"/>
      <c r="D16012" s="189"/>
      <c r="E16012" s="189"/>
      <c r="F16012" s="189"/>
    </row>
    <row r="16013" spans="3:6" s="66" customFormat="1" x14ac:dyDescent="0.25">
      <c r="C16013" s="189"/>
      <c r="D16013" s="189"/>
      <c r="E16013" s="189"/>
      <c r="F16013" s="189"/>
    </row>
    <row r="16014" spans="3:6" s="66" customFormat="1" x14ac:dyDescent="0.25">
      <c r="C16014" s="189"/>
      <c r="D16014" s="189"/>
      <c r="E16014" s="189"/>
      <c r="F16014" s="189"/>
    </row>
    <row r="16015" spans="3:6" s="66" customFormat="1" x14ac:dyDescent="0.25">
      <c r="C16015" s="189"/>
      <c r="D16015" s="189"/>
      <c r="E16015" s="189"/>
      <c r="F16015" s="189"/>
    </row>
    <row r="16016" spans="3:6" s="66" customFormat="1" x14ac:dyDescent="0.25">
      <c r="C16016" s="189"/>
      <c r="D16016" s="189"/>
      <c r="E16016" s="189"/>
      <c r="F16016" s="189"/>
    </row>
    <row r="16017" spans="3:6" s="66" customFormat="1" x14ac:dyDescent="0.25">
      <c r="C16017" s="189"/>
      <c r="D16017" s="189"/>
      <c r="E16017" s="189"/>
      <c r="F16017" s="189"/>
    </row>
    <row r="16018" spans="3:6" s="66" customFormat="1" x14ac:dyDescent="0.25">
      <c r="C16018" s="189"/>
      <c r="D16018" s="189"/>
      <c r="E16018" s="189"/>
      <c r="F16018" s="189"/>
    </row>
    <row r="16019" spans="3:6" s="66" customFormat="1" x14ac:dyDescent="0.25">
      <c r="C16019" s="189"/>
      <c r="D16019" s="189"/>
      <c r="E16019" s="189"/>
      <c r="F16019" s="189"/>
    </row>
    <row r="16020" spans="3:6" s="66" customFormat="1" x14ac:dyDescent="0.25">
      <c r="C16020" s="189"/>
      <c r="D16020" s="189"/>
      <c r="E16020" s="189"/>
      <c r="F16020" s="189"/>
    </row>
    <row r="16021" spans="3:6" s="66" customFormat="1" x14ac:dyDescent="0.25">
      <c r="C16021" s="189"/>
      <c r="D16021" s="189"/>
      <c r="E16021" s="189"/>
      <c r="F16021" s="189"/>
    </row>
    <row r="16022" spans="3:6" s="66" customFormat="1" x14ac:dyDescent="0.25">
      <c r="C16022" s="189"/>
      <c r="D16022" s="189"/>
      <c r="E16022" s="189"/>
      <c r="F16022" s="189"/>
    </row>
    <row r="16023" spans="3:6" s="66" customFormat="1" x14ac:dyDescent="0.25">
      <c r="C16023" s="189"/>
      <c r="D16023" s="189"/>
      <c r="E16023" s="189"/>
      <c r="F16023" s="189"/>
    </row>
    <row r="16024" spans="3:6" s="66" customFormat="1" x14ac:dyDescent="0.25">
      <c r="C16024" s="189"/>
      <c r="D16024" s="189"/>
      <c r="E16024" s="189"/>
      <c r="F16024" s="189"/>
    </row>
    <row r="16025" spans="3:6" s="66" customFormat="1" x14ac:dyDescent="0.25">
      <c r="C16025" s="189"/>
      <c r="D16025" s="189"/>
      <c r="E16025" s="189"/>
      <c r="F16025" s="189"/>
    </row>
    <row r="16026" spans="3:6" s="66" customFormat="1" x14ac:dyDescent="0.25">
      <c r="C16026" s="189"/>
      <c r="D16026" s="189"/>
      <c r="E16026" s="189"/>
      <c r="F16026" s="189"/>
    </row>
    <row r="16027" spans="3:6" s="66" customFormat="1" x14ac:dyDescent="0.25">
      <c r="C16027" s="189"/>
      <c r="D16027" s="189"/>
      <c r="E16027" s="189"/>
      <c r="F16027" s="189"/>
    </row>
    <row r="16028" spans="3:6" s="66" customFormat="1" x14ac:dyDescent="0.25">
      <c r="C16028" s="189"/>
      <c r="D16028" s="189"/>
      <c r="E16028" s="189"/>
      <c r="F16028" s="189"/>
    </row>
    <row r="16029" spans="3:6" s="66" customFormat="1" x14ac:dyDescent="0.25">
      <c r="C16029" s="189"/>
      <c r="D16029" s="189"/>
      <c r="E16029" s="189"/>
      <c r="F16029" s="189"/>
    </row>
    <row r="16030" spans="3:6" s="66" customFormat="1" x14ac:dyDescent="0.25">
      <c r="C16030" s="189"/>
      <c r="D16030" s="189"/>
      <c r="E16030" s="189"/>
      <c r="F16030" s="189"/>
    </row>
    <row r="16031" spans="3:6" s="66" customFormat="1" x14ac:dyDescent="0.25">
      <c r="C16031" s="189"/>
      <c r="D16031" s="189"/>
      <c r="E16031" s="189"/>
      <c r="F16031" s="189"/>
    </row>
    <row r="16032" spans="3:6" s="66" customFormat="1" x14ac:dyDescent="0.25">
      <c r="C16032" s="189"/>
      <c r="D16032" s="189"/>
      <c r="E16032" s="189"/>
      <c r="F16032" s="189"/>
    </row>
    <row r="16033" spans="3:6" s="66" customFormat="1" x14ac:dyDescent="0.25">
      <c r="C16033" s="189"/>
      <c r="D16033" s="189"/>
      <c r="E16033" s="189"/>
      <c r="F16033" s="189"/>
    </row>
    <row r="16034" spans="3:6" s="66" customFormat="1" x14ac:dyDescent="0.25">
      <c r="C16034" s="189"/>
      <c r="D16034" s="189"/>
      <c r="E16034" s="189"/>
      <c r="F16034" s="189"/>
    </row>
    <row r="16035" spans="3:6" s="66" customFormat="1" x14ac:dyDescent="0.25">
      <c r="C16035" s="189"/>
      <c r="D16035" s="189"/>
      <c r="E16035" s="189"/>
      <c r="F16035" s="189"/>
    </row>
    <row r="16036" spans="3:6" s="66" customFormat="1" x14ac:dyDescent="0.25">
      <c r="C16036" s="189"/>
      <c r="D16036" s="189"/>
      <c r="E16036" s="189"/>
      <c r="F16036" s="189"/>
    </row>
    <row r="16037" spans="3:6" s="66" customFormat="1" x14ac:dyDescent="0.25">
      <c r="C16037" s="189"/>
      <c r="D16037" s="189"/>
      <c r="E16037" s="189"/>
      <c r="F16037" s="189"/>
    </row>
    <row r="16038" spans="3:6" s="66" customFormat="1" x14ac:dyDescent="0.25">
      <c r="C16038" s="189"/>
      <c r="D16038" s="189"/>
      <c r="E16038" s="189"/>
      <c r="F16038" s="189"/>
    </row>
    <row r="16039" spans="3:6" s="66" customFormat="1" x14ac:dyDescent="0.25">
      <c r="C16039" s="189"/>
      <c r="D16039" s="189"/>
      <c r="E16039" s="189"/>
      <c r="F16039" s="189"/>
    </row>
    <row r="16040" spans="3:6" s="66" customFormat="1" x14ac:dyDescent="0.25">
      <c r="C16040" s="189"/>
      <c r="D16040" s="189"/>
      <c r="E16040" s="189"/>
      <c r="F16040" s="189"/>
    </row>
    <row r="16041" spans="3:6" s="66" customFormat="1" x14ac:dyDescent="0.25">
      <c r="C16041" s="189"/>
      <c r="D16041" s="189"/>
      <c r="E16041" s="189"/>
      <c r="F16041" s="189"/>
    </row>
    <row r="16042" spans="3:6" s="66" customFormat="1" x14ac:dyDescent="0.25">
      <c r="C16042" s="189"/>
      <c r="D16042" s="189"/>
      <c r="E16042" s="189"/>
      <c r="F16042" s="189"/>
    </row>
    <row r="16043" spans="3:6" s="66" customFormat="1" x14ac:dyDescent="0.25">
      <c r="C16043" s="189"/>
      <c r="D16043" s="189"/>
      <c r="E16043" s="189"/>
      <c r="F16043" s="189"/>
    </row>
    <row r="16044" spans="3:6" s="66" customFormat="1" x14ac:dyDescent="0.25">
      <c r="C16044" s="189"/>
      <c r="D16044" s="189"/>
      <c r="E16044" s="189"/>
      <c r="F16044" s="189"/>
    </row>
    <row r="16045" spans="3:6" s="66" customFormat="1" x14ac:dyDescent="0.25">
      <c r="C16045" s="189"/>
      <c r="D16045" s="189"/>
      <c r="E16045" s="189"/>
      <c r="F16045" s="189"/>
    </row>
    <row r="16046" spans="3:6" s="66" customFormat="1" x14ac:dyDescent="0.25">
      <c r="C16046" s="189"/>
      <c r="D16046" s="189"/>
      <c r="E16046" s="189"/>
      <c r="F16046" s="189"/>
    </row>
    <row r="16047" spans="3:6" s="66" customFormat="1" x14ac:dyDescent="0.25">
      <c r="C16047" s="189"/>
      <c r="D16047" s="189"/>
      <c r="E16047" s="189"/>
      <c r="F16047" s="189"/>
    </row>
    <row r="16048" spans="3:6" s="66" customFormat="1" x14ac:dyDescent="0.25">
      <c r="C16048" s="189"/>
      <c r="D16048" s="189"/>
      <c r="E16048" s="189"/>
      <c r="F16048" s="189"/>
    </row>
    <row r="16049" spans="3:6" s="66" customFormat="1" x14ac:dyDescent="0.25">
      <c r="C16049" s="189"/>
      <c r="D16049" s="189"/>
      <c r="E16049" s="189"/>
      <c r="F16049" s="189"/>
    </row>
    <row r="16050" spans="3:6" s="66" customFormat="1" x14ac:dyDescent="0.25">
      <c r="C16050" s="189"/>
      <c r="D16050" s="189"/>
      <c r="E16050" s="189"/>
      <c r="F16050" s="189"/>
    </row>
    <row r="16051" spans="3:6" s="66" customFormat="1" x14ac:dyDescent="0.25">
      <c r="C16051" s="189"/>
      <c r="D16051" s="189"/>
      <c r="E16051" s="189"/>
      <c r="F16051" s="189"/>
    </row>
    <row r="16052" spans="3:6" s="66" customFormat="1" x14ac:dyDescent="0.25">
      <c r="C16052" s="189"/>
      <c r="D16052" s="189"/>
      <c r="E16052" s="189"/>
      <c r="F16052" s="189"/>
    </row>
    <row r="16053" spans="3:6" s="66" customFormat="1" x14ac:dyDescent="0.25">
      <c r="C16053" s="189"/>
      <c r="D16053" s="189"/>
      <c r="E16053" s="189"/>
      <c r="F16053" s="189"/>
    </row>
    <row r="16054" spans="3:6" s="66" customFormat="1" x14ac:dyDescent="0.25">
      <c r="C16054" s="189"/>
      <c r="D16054" s="189"/>
      <c r="E16054" s="189"/>
      <c r="F16054" s="189"/>
    </row>
    <row r="16055" spans="3:6" s="66" customFormat="1" x14ac:dyDescent="0.25">
      <c r="C16055" s="189"/>
      <c r="D16055" s="189"/>
      <c r="E16055" s="189"/>
      <c r="F16055" s="189"/>
    </row>
    <row r="16056" spans="3:6" s="66" customFormat="1" x14ac:dyDescent="0.25">
      <c r="C16056" s="189"/>
      <c r="D16056" s="189"/>
      <c r="E16056" s="189"/>
      <c r="F16056" s="189"/>
    </row>
    <row r="16057" spans="3:6" s="66" customFormat="1" x14ac:dyDescent="0.25">
      <c r="C16057" s="189"/>
      <c r="D16057" s="189"/>
      <c r="E16057" s="189"/>
      <c r="F16057" s="189"/>
    </row>
    <row r="16058" spans="3:6" s="66" customFormat="1" x14ac:dyDescent="0.25">
      <c r="C16058" s="189"/>
      <c r="D16058" s="189"/>
      <c r="E16058" s="189"/>
      <c r="F16058" s="189"/>
    </row>
    <row r="16059" spans="3:6" s="66" customFormat="1" x14ac:dyDescent="0.25">
      <c r="C16059" s="189"/>
      <c r="D16059" s="189"/>
      <c r="E16059" s="189"/>
      <c r="F16059" s="189"/>
    </row>
    <row r="16060" spans="3:6" s="66" customFormat="1" x14ac:dyDescent="0.25">
      <c r="C16060" s="189"/>
      <c r="D16060" s="189"/>
      <c r="E16060" s="189"/>
      <c r="F16060" s="189"/>
    </row>
    <row r="16061" spans="3:6" s="66" customFormat="1" x14ac:dyDescent="0.25">
      <c r="C16061" s="189"/>
      <c r="D16061" s="189"/>
      <c r="E16061" s="189"/>
      <c r="F16061" s="189"/>
    </row>
    <row r="16062" spans="3:6" s="66" customFormat="1" x14ac:dyDescent="0.25">
      <c r="C16062" s="189"/>
      <c r="D16062" s="189"/>
      <c r="E16062" s="189"/>
      <c r="F16062" s="189"/>
    </row>
    <row r="16063" spans="3:6" s="66" customFormat="1" x14ac:dyDescent="0.25">
      <c r="C16063" s="189"/>
      <c r="D16063" s="189"/>
      <c r="E16063" s="189"/>
      <c r="F16063" s="189"/>
    </row>
    <row r="16064" spans="3:6" s="66" customFormat="1" x14ac:dyDescent="0.25">
      <c r="C16064" s="189"/>
      <c r="D16064" s="189"/>
      <c r="E16064" s="189"/>
      <c r="F16064" s="189"/>
    </row>
    <row r="16065" spans="3:6" s="66" customFormat="1" x14ac:dyDescent="0.25">
      <c r="C16065" s="189"/>
      <c r="D16065" s="189"/>
      <c r="E16065" s="189"/>
      <c r="F16065" s="189"/>
    </row>
    <row r="16066" spans="3:6" s="66" customFormat="1" x14ac:dyDescent="0.25">
      <c r="C16066" s="189"/>
      <c r="D16066" s="189"/>
      <c r="E16066" s="189"/>
      <c r="F16066" s="189"/>
    </row>
    <row r="16067" spans="3:6" s="66" customFormat="1" x14ac:dyDescent="0.25">
      <c r="C16067" s="189"/>
      <c r="D16067" s="189"/>
      <c r="E16067" s="189"/>
      <c r="F16067" s="189"/>
    </row>
    <row r="16068" spans="3:6" s="66" customFormat="1" x14ac:dyDescent="0.25">
      <c r="C16068" s="189"/>
      <c r="D16068" s="189"/>
      <c r="E16068" s="189"/>
      <c r="F16068" s="189"/>
    </row>
    <row r="16069" spans="3:6" s="66" customFormat="1" x14ac:dyDescent="0.25">
      <c r="C16069" s="189"/>
      <c r="D16069" s="189"/>
      <c r="E16069" s="189"/>
      <c r="F16069" s="189"/>
    </row>
    <row r="16070" spans="3:6" s="66" customFormat="1" x14ac:dyDescent="0.25">
      <c r="C16070" s="189"/>
      <c r="D16070" s="189"/>
      <c r="E16070" s="189"/>
      <c r="F16070" s="189"/>
    </row>
    <row r="16071" spans="3:6" s="66" customFormat="1" x14ac:dyDescent="0.25">
      <c r="C16071" s="189"/>
      <c r="D16071" s="189"/>
      <c r="E16071" s="189"/>
      <c r="F16071" s="189"/>
    </row>
    <row r="16072" spans="3:6" s="66" customFormat="1" x14ac:dyDescent="0.25">
      <c r="C16072" s="189"/>
      <c r="D16072" s="189"/>
      <c r="E16072" s="189"/>
      <c r="F16072" s="189"/>
    </row>
    <row r="16073" spans="3:6" s="66" customFormat="1" x14ac:dyDescent="0.25">
      <c r="C16073" s="189"/>
      <c r="D16073" s="189"/>
      <c r="E16073" s="189"/>
      <c r="F16073" s="189"/>
    </row>
    <row r="16074" spans="3:6" s="66" customFormat="1" x14ac:dyDescent="0.25">
      <c r="C16074" s="189"/>
      <c r="D16074" s="189"/>
      <c r="E16074" s="189"/>
      <c r="F16074" s="189"/>
    </row>
    <row r="16075" spans="3:6" s="66" customFormat="1" x14ac:dyDescent="0.25">
      <c r="C16075" s="189"/>
      <c r="D16075" s="189"/>
      <c r="E16075" s="189"/>
      <c r="F16075" s="189"/>
    </row>
    <row r="16076" spans="3:6" s="66" customFormat="1" x14ac:dyDescent="0.25">
      <c r="C16076" s="189"/>
      <c r="D16076" s="189"/>
      <c r="E16076" s="189"/>
      <c r="F16076" s="189"/>
    </row>
    <row r="16077" spans="3:6" s="66" customFormat="1" x14ac:dyDescent="0.25">
      <c r="C16077" s="189"/>
      <c r="D16077" s="189"/>
      <c r="E16077" s="189"/>
      <c r="F16077" s="189"/>
    </row>
    <row r="16078" spans="3:6" s="66" customFormat="1" x14ac:dyDescent="0.25">
      <c r="C16078" s="189"/>
      <c r="D16078" s="189"/>
      <c r="E16078" s="189"/>
      <c r="F16078" s="189"/>
    </row>
    <row r="16079" spans="3:6" s="66" customFormat="1" x14ac:dyDescent="0.25">
      <c r="C16079" s="189"/>
      <c r="D16079" s="189"/>
      <c r="E16079" s="189"/>
      <c r="F16079" s="189"/>
    </row>
    <row r="16080" spans="3:6" s="66" customFormat="1" x14ac:dyDescent="0.25">
      <c r="C16080" s="189"/>
      <c r="D16080" s="189"/>
      <c r="E16080" s="189"/>
      <c r="F16080" s="189"/>
    </row>
    <row r="16081" spans="3:6" s="66" customFormat="1" x14ac:dyDescent="0.25">
      <c r="C16081" s="189"/>
      <c r="D16081" s="189"/>
      <c r="E16081" s="189"/>
      <c r="F16081" s="189"/>
    </row>
    <row r="16082" spans="3:6" s="66" customFormat="1" x14ac:dyDescent="0.25">
      <c r="C16082" s="189"/>
      <c r="D16082" s="189"/>
      <c r="E16082" s="189"/>
      <c r="F16082" s="189"/>
    </row>
    <row r="16083" spans="3:6" s="66" customFormat="1" x14ac:dyDescent="0.25">
      <c r="C16083" s="189"/>
      <c r="D16083" s="189"/>
      <c r="E16083" s="189"/>
      <c r="F16083" s="189"/>
    </row>
    <row r="16084" spans="3:6" s="66" customFormat="1" x14ac:dyDescent="0.25">
      <c r="C16084" s="189"/>
      <c r="D16084" s="189"/>
      <c r="E16084" s="189"/>
      <c r="F16084" s="189"/>
    </row>
    <row r="16085" spans="3:6" s="66" customFormat="1" x14ac:dyDescent="0.25">
      <c r="C16085" s="189"/>
      <c r="D16085" s="189"/>
      <c r="E16085" s="189"/>
      <c r="F16085" s="189"/>
    </row>
    <row r="16086" spans="3:6" s="66" customFormat="1" x14ac:dyDescent="0.25">
      <c r="C16086" s="189"/>
      <c r="D16086" s="189"/>
      <c r="E16086" s="189"/>
      <c r="F16086" s="189"/>
    </row>
    <row r="16087" spans="3:6" s="66" customFormat="1" x14ac:dyDescent="0.25">
      <c r="C16087" s="189"/>
      <c r="D16087" s="189"/>
      <c r="E16087" s="189"/>
      <c r="F16087" s="189"/>
    </row>
    <row r="16088" spans="3:6" s="66" customFormat="1" x14ac:dyDescent="0.25">
      <c r="C16088" s="189"/>
      <c r="D16088" s="189"/>
      <c r="E16088" s="189"/>
      <c r="F16088" s="189"/>
    </row>
    <row r="16089" spans="3:6" s="66" customFormat="1" x14ac:dyDescent="0.25">
      <c r="C16089" s="189"/>
      <c r="D16089" s="189"/>
      <c r="E16089" s="189"/>
      <c r="F16089" s="189"/>
    </row>
    <row r="16090" spans="3:6" s="66" customFormat="1" x14ac:dyDescent="0.25">
      <c r="C16090" s="189"/>
      <c r="D16090" s="189"/>
      <c r="E16090" s="189"/>
      <c r="F16090" s="189"/>
    </row>
    <row r="16091" spans="3:6" s="66" customFormat="1" x14ac:dyDescent="0.25">
      <c r="C16091" s="189"/>
      <c r="D16091" s="189"/>
      <c r="E16091" s="189"/>
      <c r="F16091" s="189"/>
    </row>
    <row r="16092" spans="3:6" s="66" customFormat="1" x14ac:dyDescent="0.25">
      <c r="C16092" s="189"/>
      <c r="D16092" s="189"/>
      <c r="E16092" s="189"/>
      <c r="F16092" s="189"/>
    </row>
    <row r="16093" spans="3:6" s="66" customFormat="1" x14ac:dyDescent="0.25">
      <c r="C16093" s="189"/>
      <c r="D16093" s="189"/>
      <c r="E16093" s="189"/>
      <c r="F16093" s="189"/>
    </row>
    <row r="16094" spans="3:6" s="66" customFormat="1" x14ac:dyDescent="0.25">
      <c r="C16094" s="189"/>
      <c r="D16094" s="189"/>
      <c r="E16094" s="189"/>
      <c r="F16094" s="189"/>
    </row>
    <row r="16095" spans="3:6" s="66" customFormat="1" x14ac:dyDescent="0.25">
      <c r="C16095" s="189"/>
      <c r="D16095" s="189"/>
      <c r="E16095" s="189"/>
      <c r="F16095" s="189"/>
    </row>
    <row r="16096" spans="3:6" s="66" customFormat="1" x14ac:dyDescent="0.25">
      <c r="C16096" s="189"/>
      <c r="D16096" s="189"/>
      <c r="E16096" s="189"/>
      <c r="F16096" s="189"/>
    </row>
    <row r="16097" spans="3:6" s="66" customFormat="1" x14ac:dyDescent="0.25">
      <c r="C16097" s="189"/>
      <c r="D16097" s="189"/>
      <c r="E16097" s="189"/>
      <c r="F16097" s="189"/>
    </row>
    <row r="16098" spans="3:6" s="66" customFormat="1" x14ac:dyDescent="0.25">
      <c r="C16098" s="189"/>
      <c r="D16098" s="189"/>
      <c r="E16098" s="189"/>
      <c r="F16098" s="189"/>
    </row>
    <row r="16099" spans="3:6" s="66" customFormat="1" x14ac:dyDescent="0.25">
      <c r="C16099" s="189"/>
      <c r="D16099" s="189"/>
      <c r="E16099" s="189"/>
      <c r="F16099" s="189"/>
    </row>
    <row r="16100" spans="3:6" s="66" customFormat="1" x14ac:dyDescent="0.25">
      <c r="C16100" s="189"/>
      <c r="D16100" s="189"/>
      <c r="E16100" s="189"/>
      <c r="F16100" s="189"/>
    </row>
    <row r="16101" spans="3:6" s="66" customFormat="1" x14ac:dyDescent="0.25">
      <c r="C16101" s="189"/>
      <c r="D16101" s="189"/>
      <c r="E16101" s="189"/>
      <c r="F16101" s="189"/>
    </row>
    <row r="16102" spans="3:6" s="66" customFormat="1" x14ac:dyDescent="0.25">
      <c r="C16102" s="189"/>
      <c r="D16102" s="189"/>
      <c r="E16102" s="189"/>
      <c r="F16102" s="189"/>
    </row>
    <row r="16103" spans="3:6" s="66" customFormat="1" x14ac:dyDescent="0.25">
      <c r="C16103" s="189"/>
      <c r="D16103" s="189"/>
      <c r="E16103" s="189"/>
      <c r="F16103" s="189"/>
    </row>
    <row r="16104" spans="3:6" s="66" customFormat="1" x14ac:dyDescent="0.25">
      <c r="C16104" s="189"/>
      <c r="D16104" s="189"/>
      <c r="E16104" s="189"/>
      <c r="F16104" s="189"/>
    </row>
    <row r="16105" spans="3:6" s="66" customFormat="1" x14ac:dyDescent="0.25">
      <c r="C16105" s="189"/>
      <c r="D16105" s="189"/>
      <c r="E16105" s="189"/>
      <c r="F16105" s="189"/>
    </row>
    <row r="16106" spans="3:6" s="66" customFormat="1" x14ac:dyDescent="0.25">
      <c r="C16106" s="189"/>
      <c r="D16106" s="189"/>
      <c r="E16106" s="189"/>
      <c r="F16106" s="189"/>
    </row>
    <row r="16107" spans="3:6" s="66" customFormat="1" x14ac:dyDescent="0.25">
      <c r="C16107" s="189"/>
      <c r="D16107" s="189"/>
      <c r="E16107" s="189"/>
      <c r="F16107" s="189"/>
    </row>
    <row r="16108" spans="3:6" s="66" customFormat="1" x14ac:dyDescent="0.25">
      <c r="C16108" s="189"/>
      <c r="D16108" s="189"/>
      <c r="E16108" s="189"/>
      <c r="F16108" s="189"/>
    </row>
    <row r="16109" spans="3:6" s="66" customFormat="1" x14ac:dyDescent="0.25">
      <c r="C16109" s="189"/>
      <c r="D16109" s="189"/>
      <c r="E16109" s="189"/>
      <c r="F16109" s="189"/>
    </row>
    <row r="16110" spans="3:6" s="66" customFormat="1" x14ac:dyDescent="0.25">
      <c r="C16110" s="189"/>
      <c r="D16110" s="189"/>
      <c r="E16110" s="189"/>
      <c r="F16110" s="189"/>
    </row>
    <row r="16111" spans="3:6" s="66" customFormat="1" x14ac:dyDescent="0.25">
      <c r="C16111" s="189"/>
      <c r="D16111" s="189"/>
      <c r="E16111" s="189"/>
      <c r="F16111" s="189"/>
    </row>
    <row r="16112" spans="3:6" s="66" customFormat="1" x14ac:dyDescent="0.25">
      <c r="C16112" s="189"/>
      <c r="D16112" s="189"/>
      <c r="E16112" s="189"/>
      <c r="F16112" s="189"/>
    </row>
    <row r="16113" spans="3:6" s="66" customFormat="1" x14ac:dyDescent="0.25">
      <c r="C16113" s="189"/>
      <c r="D16113" s="189"/>
      <c r="E16113" s="189"/>
      <c r="F16113" s="189"/>
    </row>
    <row r="16114" spans="3:6" s="66" customFormat="1" x14ac:dyDescent="0.25">
      <c r="C16114" s="189"/>
      <c r="D16114" s="189"/>
      <c r="E16114" s="189"/>
      <c r="F16114" s="189"/>
    </row>
    <row r="16115" spans="3:6" s="66" customFormat="1" x14ac:dyDescent="0.25">
      <c r="C16115" s="189"/>
      <c r="D16115" s="189"/>
      <c r="E16115" s="189"/>
      <c r="F16115" s="189"/>
    </row>
    <row r="16116" spans="3:6" s="66" customFormat="1" x14ac:dyDescent="0.25">
      <c r="C16116" s="189"/>
      <c r="D16116" s="189"/>
      <c r="E16116" s="189"/>
      <c r="F16116" s="189"/>
    </row>
    <row r="16117" spans="3:6" s="66" customFormat="1" x14ac:dyDescent="0.25">
      <c r="C16117" s="189"/>
      <c r="D16117" s="189"/>
      <c r="E16117" s="189"/>
      <c r="F16117" s="189"/>
    </row>
    <row r="16118" spans="3:6" s="66" customFormat="1" x14ac:dyDescent="0.25">
      <c r="C16118" s="189"/>
      <c r="D16118" s="189"/>
      <c r="E16118" s="189"/>
      <c r="F16118" s="189"/>
    </row>
    <row r="16119" spans="3:6" s="66" customFormat="1" x14ac:dyDescent="0.25">
      <c r="C16119" s="189"/>
      <c r="D16119" s="189"/>
      <c r="E16119" s="189"/>
      <c r="F16119" s="189"/>
    </row>
    <row r="16120" spans="3:6" s="66" customFormat="1" x14ac:dyDescent="0.25">
      <c r="C16120" s="189"/>
      <c r="D16120" s="189"/>
      <c r="E16120" s="189"/>
      <c r="F16120" s="189"/>
    </row>
    <row r="16121" spans="3:6" s="66" customFormat="1" x14ac:dyDescent="0.25">
      <c r="C16121" s="189"/>
      <c r="D16121" s="189"/>
      <c r="E16121" s="189"/>
      <c r="F16121" s="189"/>
    </row>
    <row r="16122" spans="3:6" s="66" customFormat="1" x14ac:dyDescent="0.25">
      <c r="C16122" s="189"/>
      <c r="D16122" s="189"/>
      <c r="E16122" s="189"/>
      <c r="F16122" s="189"/>
    </row>
    <row r="16123" spans="3:6" s="66" customFormat="1" x14ac:dyDescent="0.25">
      <c r="C16123" s="189"/>
      <c r="D16123" s="189"/>
      <c r="E16123" s="189"/>
      <c r="F16123" s="189"/>
    </row>
    <row r="16124" spans="3:6" s="66" customFormat="1" x14ac:dyDescent="0.25">
      <c r="C16124" s="189"/>
      <c r="D16124" s="189"/>
      <c r="E16124" s="189"/>
      <c r="F16124" s="189"/>
    </row>
    <row r="16125" spans="3:6" s="66" customFormat="1" x14ac:dyDescent="0.25">
      <c r="C16125" s="189"/>
      <c r="D16125" s="189"/>
      <c r="E16125" s="189"/>
      <c r="F16125" s="189"/>
    </row>
    <row r="16126" spans="3:6" s="66" customFormat="1" x14ac:dyDescent="0.25">
      <c r="C16126" s="189"/>
      <c r="D16126" s="189"/>
      <c r="E16126" s="189"/>
      <c r="F16126" s="189"/>
    </row>
    <row r="16127" spans="3:6" s="66" customFormat="1" x14ac:dyDescent="0.25">
      <c r="C16127" s="189"/>
      <c r="D16127" s="189"/>
      <c r="E16127" s="189"/>
      <c r="F16127" s="189"/>
    </row>
    <row r="16128" spans="3:6" s="66" customFormat="1" x14ac:dyDescent="0.25">
      <c r="C16128" s="189"/>
      <c r="D16128" s="189"/>
      <c r="E16128" s="189"/>
      <c r="F16128" s="189"/>
    </row>
    <row r="16129" spans="3:6" s="66" customFormat="1" x14ac:dyDescent="0.25">
      <c r="C16129" s="189"/>
      <c r="D16129" s="189"/>
      <c r="E16129" s="189"/>
      <c r="F16129" s="189"/>
    </row>
    <row r="16130" spans="3:6" s="66" customFormat="1" x14ac:dyDescent="0.25">
      <c r="C16130" s="189"/>
      <c r="D16130" s="189"/>
      <c r="E16130" s="189"/>
      <c r="F16130" s="189"/>
    </row>
    <row r="16131" spans="3:6" s="66" customFormat="1" x14ac:dyDescent="0.25">
      <c r="C16131" s="189"/>
      <c r="D16131" s="189"/>
      <c r="E16131" s="189"/>
      <c r="F16131" s="189"/>
    </row>
    <row r="16132" spans="3:6" s="66" customFormat="1" x14ac:dyDescent="0.25">
      <c r="C16132" s="189"/>
      <c r="D16132" s="189"/>
      <c r="E16132" s="189"/>
      <c r="F16132" s="189"/>
    </row>
    <row r="16133" spans="3:6" s="66" customFormat="1" x14ac:dyDescent="0.25">
      <c r="C16133" s="189"/>
      <c r="D16133" s="189"/>
      <c r="E16133" s="189"/>
      <c r="F16133" s="189"/>
    </row>
    <row r="16134" spans="3:6" s="66" customFormat="1" x14ac:dyDescent="0.25">
      <c r="C16134" s="189"/>
      <c r="D16134" s="189"/>
      <c r="E16134" s="189"/>
      <c r="F16134" s="189"/>
    </row>
    <row r="16135" spans="3:6" s="66" customFormat="1" x14ac:dyDescent="0.25">
      <c r="C16135" s="189"/>
      <c r="D16135" s="189"/>
      <c r="E16135" s="189"/>
      <c r="F16135" s="189"/>
    </row>
    <row r="16136" spans="3:6" s="66" customFormat="1" x14ac:dyDescent="0.25">
      <c r="C16136" s="189"/>
      <c r="D16136" s="189"/>
      <c r="E16136" s="189"/>
      <c r="F16136" s="189"/>
    </row>
    <row r="16137" spans="3:6" s="66" customFormat="1" x14ac:dyDescent="0.25">
      <c r="C16137" s="189"/>
      <c r="D16137" s="189"/>
      <c r="E16137" s="189"/>
      <c r="F16137" s="189"/>
    </row>
    <row r="16138" spans="3:6" s="66" customFormat="1" x14ac:dyDescent="0.25">
      <c r="C16138" s="189"/>
      <c r="D16138" s="189"/>
      <c r="E16138" s="189"/>
      <c r="F16138" s="189"/>
    </row>
    <row r="16139" spans="3:6" s="66" customFormat="1" x14ac:dyDescent="0.25">
      <c r="C16139" s="189"/>
      <c r="D16139" s="189"/>
      <c r="E16139" s="189"/>
      <c r="F16139" s="189"/>
    </row>
    <row r="16140" spans="3:6" s="66" customFormat="1" x14ac:dyDescent="0.25">
      <c r="C16140" s="189"/>
      <c r="D16140" s="189"/>
      <c r="E16140" s="189"/>
      <c r="F16140" s="189"/>
    </row>
    <row r="16141" spans="3:6" s="66" customFormat="1" x14ac:dyDescent="0.25">
      <c r="C16141" s="189"/>
      <c r="D16141" s="189"/>
      <c r="E16141" s="189"/>
      <c r="F16141" s="189"/>
    </row>
    <row r="16142" spans="3:6" s="66" customFormat="1" x14ac:dyDescent="0.25">
      <c r="C16142" s="189"/>
      <c r="D16142" s="189"/>
      <c r="E16142" s="189"/>
      <c r="F16142" s="189"/>
    </row>
    <row r="16143" spans="3:6" s="66" customFormat="1" x14ac:dyDescent="0.25">
      <c r="C16143" s="189"/>
      <c r="D16143" s="189"/>
      <c r="E16143" s="189"/>
      <c r="F16143" s="189"/>
    </row>
    <row r="16144" spans="3:6" s="66" customFormat="1" x14ac:dyDescent="0.25">
      <c r="C16144" s="189"/>
      <c r="D16144" s="189"/>
      <c r="E16144" s="189"/>
      <c r="F16144" s="189"/>
    </row>
    <row r="16145" spans="3:6" s="66" customFormat="1" x14ac:dyDescent="0.25">
      <c r="C16145" s="189"/>
      <c r="D16145" s="189"/>
      <c r="E16145" s="189"/>
      <c r="F16145" s="189"/>
    </row>
    <row r="16146" spans="3:6" s="66" customFormat="1" x14ac:dyDescent="0.25">
      <c r="C16146" s="189"/>
      <c r="D16146" s="189"/>
      <c r="E16146" s="189"/>
      <c r="F16146" s="189"/>
    </row>
    <row r="16147" spans="3:6" s="66" customFormat="1" x14ac:dyDescent="0.25">
      <c r="C16147" s="189"/>
      <c r="D16147" s="189"/>
      <c r="E16147" s="189"/>
      <c r="F16147" s="189"/>
    </row>
    <row r="16148" spans="3:6" s="66" customFormat="1" x14ac:dyDescent="0.25">
      <c r="C16148" s="189"/>
      <c r="D16148" s="189"/>
      <c r="E16148" s="189"/>
      <c r="F16148" s="189"/>
    </row>
    <row r="16149" spans="3:6" s="66" customFormat="1" x14ac:dyDescent="0.25">
      <c r="C16149" s="189"/>
      <c r="D16149" s="189"/>
      <c r="E16149" s="189"/>
      <c r="F16149" s="189"/>
    </row>
    <row r="16150" spans="3:6" s="66" customFormat="1" x14ac:dyDescent="0.25">
      <c r="C16150" s="189"/>
      <c r="D16150" s="189"/>
      <c r="E16150" s="189"/>
      <c r="F16150" s="189"/>
    </row>
    <row r="16151" spans="3:6" s="66" customFormat="1" x14ac:dyDescent="0.25">
      <c r="C16151" s="189"/>
      <c r="D16151" s="189"/>
      <c r="E16151" s="189"/>
      <c r="F16151" s="189"/>
    </row>
    <row r="16152" spans="3:6" s="66" customFormat="1" x14ac:dyDescent="0.25">
      <c r="C16152" s="189"/>
      <c r="D16152" s="189"/>
      <c r="E16152" s="189"/>
      <c r="F16152" s="189"/>
    </row>
    <row r="16153" spans="3:6" s="66" customFormat="1" x14ac:dyDescent="0.25">
      <c r="C16153" s="189"/>
      <c r="D16153" s="189"/>
      <c r="E16153" s="189"/>
      <c r="F16153" s="189"/>
    </row>
    <row r="16154" spans="3:6" s="66" customFormat="1" x14ac:dyDescent="0.25">
      <c r="C16154" s="189"/>
      <c r="D16154" s="189"/>
      <c r="E16154" s="189"/>
      <c r="F16154" s="189"/>
    </row>
    <row r="16155" spans="3:6" s="66" customFormat="1" x14ac:dyDescent="0.25">
      <c r="C16155" s="189"/>
      <c r="D16155" s="189"/>
      <c r="E16155" s="189"/>
      <c r="F16155" s="189"/>
    </row>
    <row r="16156" spans="3:6" s="66" customFormat="1" x14ac:dyDescent="0.25">
      <c r="C16156" s="189"/>
      <c r="D16156" s="189"/>
      <c r="E16156" s="189"/>
      <c r="F16156" s="189"/>
    </row>
    <row r="16157" spans="3:6" s="66" customFormat="1" x14ac:dyDescent="0.25">
      <c r="C16157" s="189"/>
      <c r="D16157" s="189"/>
      <c r="E16157" s="189"/>
      <c r="F16157" s="189"/>
    </row>
    <row r="16158" spans="3:6" s="66" customFormat="1" x14ac:dyDescent="0.25">
      <c r="C16158" s="189"/>
      <c r="D16158" s="189"/>
      <c r="E16158" s="189"/>
      <c r="F16158" s="189"/>
    </row>
    <row r="16159" spans="3:6" s="66" customFormat="1" x14ac:dyDescent="0.25">
      <c r="C16159" s="189"/>
      <c r="D16159" s="189"/>
      <c r="E16159" s="189"/>
      <c r="F16159" s="189"/>
    </row>
    <row r="16160" spans="3:6" s="66" customFormat="1" x14ac:dyDescent="0.25">
      <c r="C16160" s="189"/>
      <c r="D16160" s="189"/>
      <c r="E16160" s="189"/>
      <c r="F16160" s="189"/>
    </row>
    <row r="16161" spans="3:6" s="66" customFormat="1" x14ac:dyDescent="0.25">
      <c r="C16161" s="189"/>
      <c r="D16161" s="189"/>
      <c r="E16161" s="189"/>
      <c r="F16161" s="189"/>
    </row>
    <row r="16162" spans="3:6" s="66" customFormat="1" x14ac:dyDescent="0.25">
      <c r="C16162" s="189"/>
      <c r="D16162" s="189"/>
      <c r="E16162" s="189"/>
      <c r="F16162" s="189"/>
    </row>
    <row r="16163" spans="3:6" s="66" customFormat="1" x14ac:dyDescent="0.25">
      <c r="C16163" s="189"/>
      <c r="D16163" s="189"/>
      <c r="E16163" s="189"/>
      <c r="F16163" s="189"/>
    </row>
    <row r="16164" spans="3:6" s="66" customFormat="1" x14ac:dyDescent="0.25">
      <c r="C16164" s="189"/>
      <c r="D16164" s="189"/>
      <c r="E16164" s="189"/>
      <c r="F16164" s="189"/>
    </row>
    <row r="16165" spans="3:6" s="66" customFormat="1" x14ac:dyDescent="0.25">
      <c r="C16165" s="189"/>
      <c r="D16165" s="189"/>
      <c r="E16165" s="189"/>
      <c r="F16165" s="189"/>
    </row>
    <row r="16166" spans="3:6" s="66" customFormat="1" x14ac:dyDescent="0.25">
      <c r="C16166" s="189"/>
      <c r="D16166" s="189"/>
      <c r="E16166" s="189"/>
      <c r="F16166" s="189"/>
    </row>
    <row r="16167" spans="3:6" s="66" customFormat="1" x14ac:dyDescent="0.25">
      <c r="C16167" s="189"/>
      <c r="D16167" s="189"/>
      <c r="E16167" s="189"/>
      <c r="F16167" s="189"/>
    </row>
    <row r="16168" spans="3:6" s="66" customFormat="1" x14ac:dyDescent="0.25">
      <c r="C16168" s="189"/>
      <c r="D16168" s="189"/>
      <c r="E16168" s="189"/>
      <c r="F16168" s="189"/>
    </row>
    <row r="16169" spans="3:6" s="66" customFormat="1" x14ac:dyDescent="0.25">
      <c r="C16169" s="189"/>
      <c r="D16169" s="189"/>
      <c r="E16169" s="189"/>
      <c r="F16169" s="189"/>
    </row>
    <row r="16170" spans="3:6" s="66" customFormat="1" x14ac:dyDescent="0.25">
      <c r="C16170" s="189"/>
      <c r="D16170" s="189"/>
      <c r="E16170" s="189"/>
      <c r="F16170" s="189"/>
    </row>
    <row r="16171" spans="3:6" s="66" customFormat="1" x14ac:dyDescent="0.25">
      <c r="C16171" s="189"/>
      <c r="D16171" s="189"/>
      <c r="E16171" s="189"/>
      <c r="F16171" s="189"/>
    </row>
    <row r="16172" spans="3:6" s="66" customFormat="1" x14ac:dyDescent="0.25">
      <c r="C16172" s="189"/>
      <c r="D16172" s="189"/>
      <c r="E16172" s="189"/>
      <c r="F16172" s="189"/>
    </row>
    <row r="16173" spans="3:6" s="66" customFormat="1" x14ac:dyDescent="0.25">
      <c r="C16173" s="189"/>
      <c r="D16173" s="189"/>
      <c r="E16173" s="189"/>
      <c r="F16173" s="189"/>
    </row>
    <row r="16174" spans="3:6" s="66" customFormat="1" x14ac:dyDescent="0.25">
      <c r="C16174" s="189"/>
      <c r="D16174" s="189"/>
      <c r="E16174" s="189"/>
      <c r="F16174" s="189"/>
    </row>
    <row r="16175" spans="3:6" s="66" customFormat="1" x14ac:dyDescent="0.25">
      <c r="C16175" s="189"/>
      <c r="D16175" s="189"/>
      <c r="E16175" s="189"/>
      <c r="F16175" s="189"/>
    </row>
    <row r="16176" spans="3:6" s="66" customFormat="1" x14ac:dyDescent="0.25">
      <c r="C16176" s="189"/>
      <c r="D16176" s="189"/>
      <c r="E16176" s="189"/>
      <c r="F16176" s="189"/>
    </row>
    <row r="16177" spans="3:6" s="66" customFormat="1" x14ac:dyDescent="0.25">
      <c r="C16177" s="189"/>
      <c r="D16177" s="189"/>
      <c r="E16177" s="189"/>
      <c r="F16177" s="189"/>
    </row>
    <row r="16178" spans="3:6" s="66" customFormat="1" x14ac:dyDescent="0.25">
      <c r="C16178" s="189"/>
      <c r="D16178" s="189"/>
      <c r="E16178" s="189"/>
      <c r="F16178" s="189"/>
    </row>
    <row r="16179" spans="3:6" s="66" customFormat="1" x14ac:dyDescent="0.25">
      <c r="C16179" s="189"/>
      <c r="D16179" s="189"/>
      <c r="E16179" s="189"/>
      <c r="F16179" s="189"/>
    </row>
    <row r="16180" spans="3:6" s="66" customFormat="1" x14ac:dyDescent="0.25">
      <c r="C16180" s="189"/>
      <c r="D16180" s="189"/>
      <c r="E16180" s="189"/>
      <c r="F16180" s="189"/>
    </row>
    <row r="16181" spans="3:6" s="66" customFormat="1" x14ac:dyDescent="0.25">
      <c r="C16181" s="189"/>
      <c r="D16181" s="189"/>
      <c r="E16181" s="189"/>
      <c r="F16181" s="189"/>
    </row>
    <row r="16182" spans="3:6" s="66" customFormat="1" x14ac:dyDescent="0.25">
      <c r="C16182" s="189"/>
      <c r="D16182" s="189"/>
      <c r="E16182" s="189"/>
      <c r="F16182" s="189"/>
    </row>
    <row r="16183" spans="3:6" s="66" customFormat="1" x14ac:dyDescent="0.25">
      <c r="C16183" s="189"/>
      <c r="D16183" s="189"/>
      <c r="E16183" s="189"/>
      <c r="F16183" s="189"/>
    </row>
    <row r="16184" spans="3:6" s="66" customFormat="1" x14ac:dyDescent="0.25">
      <c r="C16184" s="189"/>
      <c r="D16184" s="189"/>
      <c r="E16184" s="189"/>
      <c r="F16184" s="189"/>
    </row>
    <row r="16185" spans="3:6" s="66" customFormat="1" x14ac:dyDescent="0.25">
      <c r="C16185" s="189"/>
      <c r="D16185" s="189"/>
      <c r="E16185" s="189"/>
      <c r="F16185" s="189"/>
    </row>
    <row r="16186" spans="3:6" s="66" customFormat="1" x14ac:dyDescent="0.25">
      <c r="C16186" s="189"/>
      <c r="D16186" s="189"/>
      <c r="E16186" s="189"/>
      <c r="F16186" s="189"/>
    </row>
    <row r="16187" spans="3:6" s="66" customFormat="1" x14ac:dyDescent="0.25">
      <c r="C16187" s="189"/>
      <c r="D16187" s="189"/>
      <c r="E16187" s="189"/>
      <c r="F16187" s="189"/>
    </row>
    <row r="16188" spans="3:6" s="66" customFormat="1" x14ac:dyDescent="0.25">
      <c r="C16188" s="189"/>
      <c r="D16188" s="189"/>
      <c r="E16188" s="189"/>
      <c r="F16188" s="189"/>
    </row>
    <row r="16189" spans="3:6" s="66" customFormat="1" x14ac:dyDescent="0.25">
      <c r="C16189" s="189"/>
      <c r="D16189" s="189"/>
      <c r="E16189" s="189"/>
      <c r="F16189" s="189"/>
    </row>
    <row r="16190" spans="3:6" s="66" customFormat="1" x14ac:dyDescent="0.25">
      <c r="C16190" s="189"/>
      <c r="D16190" s="189"/>
      <c r="E16190" s="189"/>
      <c r="F16190" s="189"/>
    </row>
    <row r="16191" spans="3:6" s="66" customFormat="1" x14ac:dyDescent="0.25">
      <c r="C16191" s="189"/>
      <c r="D16191" s="189"/>
      <c r="E16191" s="189"/>
      <c r="F16191" s="189"/>
    </row>
    <row r="16192" spans="3:6" s="66" customFormat="1" x14ac:dyDescent="0.25">
      <c r="C16192" s="189"/>
      <c r="D16192" s="189"/>
      <c r="E16192" s="189"/>
      <c r="F16192" s="189"/>
    </row>
    <row r="16193" spans="3:6" s="66" customFormat="1" x14ac:dyDescent="0.25">
      <c r="C16193" s="189"/>
      <c r="D16193" s="189"/>
      <c r="E16193" s="189"/>
      <c r="F16193" s="189"/>
    </row>
    <row r="16194" spans="3:6" s="66" customFormat="1" x14ac:dyDescent="0.25">
      <c r="C16194" s="189"/>
      <c r="D16194" s="189"/>
      <c r="E16194" s="189"/>
      <c r="F16194" s="189"/>
    </row>
    <row r="16195" spans="3:6" s="66" customFormat="1" x14ac:dyDescent="0.25">
      <c r="C16195" s="189"/>
      <c r="D16195" s="189"/>
      <c r="E16195" s="189"/>
      <c r="F16195" s="189"/>
    </row>
    <row r="16196" spans="3:6" s="66" customFormat="1" x14ac:dyDescent="0.25">
      <c r="C16196" s="189"/>
      <c r="D16196" s="189"/>
      <c r="E16196" s="189"/>
      <c r="F16196" s="189"/>
    </row>
    <row r="16197" spans="3:6" s="66" customFormat="1" x14ac:dyDescent="0.25">
      <c r="C16197" s="189"/>
      <c r="D16197" s="189"/>
      <c r="E16197" s="189"/>
      <c r="F16197" s="189"/>
    </row>
    <row r="16198" spans="3:6" s="66" customFormat="1" x14ac:dyDescent="0.25">
      <c r="C16198" s="189"/>
      <c r="D16198" s="189"/>
      <c r="E16198" s="189"/>
      <c r="F16198" s="189"/>
    </row>
    <row r="16199" spans="3:6" s="66" customFormat="1" x14ac:dyDescent="0.25">
      <c r="C16199" s="189"/>
      <c r="D16199" s="189"/>
      <c r="E16199" s="189"/>
      <c r="F16199" s="189"/>
    </row>
    <row r="16200" spans="3:6" s="66" customFormat="1" x14ac:dyDescent="0.25">
      <c r="C16200" s="189"/>
      <c r="D16200" s="189"/>
      <c r="E16200" s="189"/>
      <c r="F16200" s="189"/>
    </row>
    <row r="16201" spans="3:6" s="66" customFormat="1" x14ac:dyDescent="0.25">
      <c r="C16201" s="189"/>
      <c r="D16201" s="189"/>
      <c r="E16201" s="189"/>
      <c r="F16201" s="189"/>
    </row>
    <row r="16202" spans="3:6" s="66" customFormat="1" x14ac:dyDescent="0.25">
      <c r="C16202" s="189"/>
      <c r="D16202" s="189"/>
      <c r="E16202" s="189"/>
      <c r="F16202" s="189"/>
    </row>
    <row r="16203" spans="3:6" s="66" customFormat="1" x14ac:dyDescent="0.25">
      <c r="C16203" s="189"/>
      <c r="D16203" s="189"/>
      <c r="E16203" s="189"/>
      <c r="F16203" s="189"/>
    </row>
    <row r="16204" spans="3:6" s="66" customFormat="1" x14ac:dyDescent="0.25">
      <c r="C16204" s="189"/>
      <c r="D16204" s="189"/>
      <c r="E16204" s="189"/>
      <c r="F16204" s="189"/>
    </row>
    <row r="16205" spans="3:6" s="66" customFormat="1" x14ac:dyDescent="0.25">
      <c r="C16205" s="189"/>
      <c r="D16205" s="189"/>
      <c r="E16205" s="189"/>
      <c r="F16205" s="189"/>
    </row>
    <row r="16206" spans="3:6" s="66" customFormat="1" x14ac:dyDescent="0.25">
      <c r="C16206" s="189"/>
      <c r="D16206" s="189"/>
      <c r="E16206" s="189"/>
      <c r="F16206" s="189"/>
    </row>
    <row r="16207" spans="3:6" s="66" customFormat="1" x14ac:dyDescent="0.25">
      <c r="C16207" s="189"/>
      <c r="D16207" s="189"/>
      <c r="E16207" s="189"/>
      <c r="F16207" s="189"/>
    </row>
    <row r="16208" spans="3:6" s="66" customFormat="1" x14ac:dyDescent="0.25">
      <c r="C16208" s="189"/>
      <c r="D16208" s="189"/>
      <c r="E16208" s="189"/>
      <c r="F16208" s="189"/>
    </row>
    <row r="16209" spans="3:6" s="66" customFormat="1" x14ac:dyDescent="0.25">
      <c r="C16209" s="189"/>
      <c r="D16209" s="189"/>
      <c r="E16209" s="189"/>
      <c r="F16209" s="189"/>
    </row>
    <row r="16210" spans="3:6" s="66" customFormat="1" x14ac:dyDescent="0.25">
      <c r="C16210" s="189"/>
      <c r="D16210" s="189"/>
      <c r="E16210" s="189"/>
      <c r="F16210" s="189"/>
    </row>
    <row r="16211" spans="3:6" s="66" customFormat="1" x14ac:dyDescent="0.25">
      <c r="C16211" s="189"/>
      <c r="D16211" s="189"/>
      <c r="E16211" s="189"/>
      <c r="F16211" s="189"/>
    </row>
    <row r="16212" spans="3:6" s="66" customFormat="1" x14ac:dyDescent="0.25">
      <c r="C16212" s="189"/>
      <c r="D16212" s="189"/>
      <c r="E16212" s="189"/>
      <c r="F16212" s="189"/>
    </row>
    <row r="16213" spans="3:6" s="66" customFormat="1" x14ac:dyDescent="0.25">
      <c r="C16213" s="189"/>
      <c r="D16213" s="189"/>
      <c r="E16213" s="189"/>
      <c r="F16213" s="189"/>
    </row>
    <row r="16214" spans="3:6" s="66" customFormat="1" x14ac:dyDescent="0.25">
      <c r="C16214" s="189"/>
      <c r="D16214" s="189"/>
      <c r="E16214" s="189"/>
      <c r="F16214" s="189"/>
    </row>
    <row r="16215" spans="3:6" s="66" customFormat="1" x14ac:dyDescent="0.25">
      <c r="C16215" s="189"/>
      <c r="D16215" s="189"/>
      <c r="E16215" s="189"/>
      <c r="F16215" s="189"/>
    </row>
    <row r="16216" spans="3:6" s="66" customFormat="1" x14ac:dyDescent="0.25">
      <c r="C16216" s="189"/>
      <c r="D16216" s="189"/>
      <c r="E16216" s="189"/>
      <c r="F16216" s="189"/>
    </row>
    <row r="16217" spans="3:6" s="66" customFormat="1" x14ac:dyDescent="0.25">
      <c r="C16217" s="189"/>
      <c r="D16217" s="189"/>
      <c r="E16217" s="189"/>
      <c r="F16217" s="189"/>
    </row>
    <row r="16218" spans="3:6" s="66" customFormat="1" x14ac:dyDescent="0.25">
      <c r="C16218" s="189"/>
      <c r="D16218" s="189"/>
      <c r="E16218" s="189"/>
      <c r="F16218" s="189"/>
    </row>
    <row r="16219" spans="3:6" s="66" customFormat="1" x14ac:dyDescent="0.25">
      <c r="C16219" s="189"/>
      <c r="D16219" s="189"/>
      <c r="E16219" s="189"/>
      <c r="F16219" s="189"/>
    </row>
    <row r="16220" spans="3:6" s="66" customFormat="1" x14ac:dyDescent="0.25">
      <c r="C16220" s="189"/>
      <c r="D16220" s="189"/>
      <c r="E16220" s="189"/>
      <c r="F16220" s="189"/>
    </row>
    <row r="16221" spans="3:6" s="66" customFormat="1" x14ac:dyDescent="0.25">
      <c r="C16221" s="189"/>
      <c r="D16221" s="189"/>
      <c r="E16221" s="189"/>
      <c r="F16221" s="189"/>
    </row>
    <row r="16222" spans="3:6" s="66" customFormat="1" x14ac:dyDescent="0.25">
      <c r="C16222" s="189"/>
      <c r="D16222" s="189"/>
      <c r="E16222" s="189"/>
      <c r="F16222" s="189"/>
    </row>
    <row r="16223" spans="3:6" s="66" customFormat="1" x14ac:dyDescent="0.25">
      <c r="C16223" s="189"/>
      <c r="D16223" s="189"/>
      <c r="E16223" s="189"/>
      <c r="F16223" s="189"/>
    </row>
    <row r="16224" spans="3:6" s="66" customFormat="1" x14ac:dyDescent="0.25">
      <c r="C16224" s="189"/>
      <c r="D16224" s="189"/>
      <c r="E16224" s="189"/>
      <c r="F16224" s="189"/>
    </row>
    <row r="16225" spans="3:6" s="66" customFormat="1" x14ac:dyDescent="0.25">
      <c r="C16225" s="189"/>
      <c r="D16225" s="189"/>
      <c r="E16225" s="189"/>
      <c r="F16225" s="189"/>
    </row>
    <row r="16226" spans="3:6" s="66" customFormat="1" x14ac:dyDescent="0.25">
      <c r="C16226" s="189"/>
      <c r="D16226" s="189"/>
      <c r="E16226" s="189"/>
      <c r="F16226" s="189"/>
    </row>
    <row r="16227" spans="3:6" s="66" customFormat="1" x14ac:dyDescent="0.25">
      <c r="C16227" s="189"/>
      <c r="D16227" s="189"/>
      <c r="E16227" s="189"/>
      <c r="F16227" s="189"/>
    </row>
    <row r="16228" spans="3:6" s="66" customFormat="1" x14ac:dyDescent="0.25">
      <c r="C16228" s="189"/>
      <c r="D16228" s="189"/>
      <c r="E16228" s="189"/>
      <c r="F16228" s="189"/>
    </row>
    <row r="16229" spans="3:6" s="66" customFormat="1" x14ac:dyDescent="0.25">
      <c r="C16229" s="189"/>
      <c r="D16229" s="189"/>
      <c r="E16229" s="189"/>
      <c r="F16229" s="189"/>
    </row>
    <row r="16230" spans="3:6" s="66" customFormat="1" x14ac:dyDescent="0.25">
      <c r="C16230" s="189"/>
      <c r="D16230" s="189"/>
      <c r="E16230" s="189"/>
      <c r="F16230" s="189"/>
    </row>
    <row r="16231" spans="3:6" s="66" customFormat="1" x14ac:dyDescent="0.25">
      <c r="C16231" s="189"/>
      <c r="D16231" s="189"/>
      <c r="E16231" s="189"/>
      <c r="F16231" s="189"/>
    </row>
    <row r="16232" spans="3:6" s="66" customFormat="1" x14ac:dyDescent="0.25">
      <c r="C16232" s="189"/>
      <c r="D16232" s="189"/>
      <c r="E16232" s="189"/>
      <c r="F16232" s="189"/>
    </row>
    <row r="16233" spans="3:6" s="66" customFormat="1" x14ac:dyDescent="0.25">
      <c r="C16233" s="189"/>
      <c r="D16233" s="189"/>
      <c r="E16233" s="189"/>
      <c r="F16233" s="189"/>
    </row>
    <row r="16234" spans="3:6" s="66" customFormat="1" x14ac:dyDescent="0.25">
      <c r="C16234" s="189"/>
      <c r="D16234" s="189"/>
      <c r="E16234" s="189"/>
      <c r="F16234" s="189"/>
    </row>
    <row r="16235" spans="3:6" s="66" customFormat="1" x14ac:dyDescent="0.25">
      <c r="C16235" s="189"/>
      <c r="D16235" s="189"/>
      <c r="E16235" s="189"/>
      <c r="F16235" s="189"/>
    </row>
    <row r="16236" spans="3:6" s="66" customFormat="1" x14ac:dyDescent="0.25">
      <c r="C16236" s="189"/>
      <c r="D16236" s="189"/>
      <c r="E16236" s="189"/>
      <c r="F16236" s="189"/>
    </row>
    <row r="16237" spans="3:6" s="66" customFormat="1" x14ac:dyDescent="0.25">
      <c r="C16237" s="189"/>
      <c r="D16237" s="189"/>
      <c r="E16237" s="189"/>
      <c r="F16237" s="189"/>
    </row>
    <row r="16238" spans="3:6" s="66" customFormat="1" x14ac:dyDescent="0.25">
      <c r="C16238" s="189"/>
      <c r="D16238" s="189"/>
      <c r="E16238" s="189"/>
      <c r="F16238" s="189"/>
    </row>
    <row r="16239" spans="3:6" s="66" customFormat="1" x14ac:dyDescent="0.25">
      <c r="C16239" s="189"/>
      <c r="D16239" s="189"/>
      <c r="E16239" s="189"/>
      <c r="F16239" s="189"/>
    </row>
    <row r="16240" spans="3:6" s="66" customFormat="1" x14ac:dyDescent="0.25">
      <c r="C16240" s="189"/>
      <c r="D16240" s="189"/>
      <c r="E16240" s="189"/>
      <c r="F16240" s="189"/>
    </row>
    <row r="16241" spans="3:6" s="66" customFormat="1" x14ac:dyDescent="0.25">
      <c r="C16241" s="189"/>
      <c r="D16241" s="189"/>
      <c r="E16241" s="189"/>
      <c r="F16241" s="189"/>
    </row>
    <row r="16242" spans="3:6" s="66" customFormat="1" x14ac:dyDescent="0.25">
      <c r="C16242" s="189"/>
      <c r="D16242" s="189"/>
      <c r="E16242" s="189"/>
      <c r="F16242" s="189"/>
    </row>
    <row r="16243" spans="3:6" s="66" customFormat="1" x14ac:dyDescent="0.25">
      <c r="C16243" s="189"/>
      <c r="D16243" s="189"/>
      <c r="E16243" s="189"/>
      <c r="F16243" s="189"/>
    </row>
    <row r="16244" spans="3:6" s="66" customFormat="1" x14ac:dyDescent="0.25">
      <c r="C16244" s="189"/>
      <c r="D16244" s="189"/>
      <c r="E16244" s="189"/>
      <c r="F16244" s="189"/>
    </row>
    <row r="16245" spans="3:6" s="66" customFormat="1" x14ac:dyDescent="0.25">
      <c r="C16245" s="189"/>
      <c r="D16245" s="189"/>
      <c r="E16245" s="189"/>
      <c r="F16245" s="189"/>
    </row>
    <row r="16246" spans="3:6" s="66" customFormat="1" x14ac:dyDescent="0.25">
      <c r="C16246" s="189"/>
      <c r="D16246" s="189"/>
      <c r="E16246" s="189"/>
      <c r="F16246" s="189"/>
    </row>
    <row r="16247" spans="3:6" s="66" customFormat="1" x14ac:dyDescent="0.25">
      <c r="C16247" s="189"/>
      <c r="D16247" s="189"/>
      <c r="E16247" s="189"/>
      <c r="F16247" s="189"/>
    </row>
    <row r="16248" spans="3:6" s="66" customFormat="1" x14ac:dyDescent="0.25">
      <c r="C16248" s="189"/>
      <c r="D16248" s="189"/>
      <c r="E16248" s="189"/>
      <c r="F16248" s="189"/>
    </row>
    <row r="16249" spans="3:6" s="66" customFormat="1" x14ac:dyDescent="0.25">
      <c r="C16249" s="189"/>
      <c r="D16249" s="189"/>
      <c r="E16249" s="189"/>
      <c r="F16249" s="189"/>
    </row>
    <row r="16250" spans="3:6" s="66" customFormat="1" x14ac:dyDescent="0.25">
      <c r="C16250" s="189"/>
      <c r="D16250" s="189"/>
      <c r="E16250" s="189"/>
      <c r="F16250" s="189"/>
    </row>
    <row r="16251" spans="3:6" s="66" customFormat="1" x14ac:dyDescent="0.25">
      <c r="C16251" s="189"/>
      <c r="D16251" s="189"/>
      <c r="E16251" s="189"/>
      <c r="F16251" s="189"/>
    </row>
    <row r="16252" spans="3:6" s="66" customFormat="1" x14ac:dyDescent="0.25">
      <c r="C16252" s="189"/>
      <c r="D16252" s="189"/>
      <c r="E16252" s="189"/>
      <c r="F16252" s="189"/>
    </row>
    <row r="16253" spans="3:6" s="66" customFormat="1" x14ac:dyDescent="0.25">
      <c r="C16253" s="189"/>
      <c r="D16253" s="189"/>
      <c r="E16253" s="189"/>
      <c r="F16253" s="189"/>
    </row>
    <row r="16254" spans="3:6" s="66" customFormat="1" x14ac:dyDescent="0.25">
      <c r="C16254" s="189"/>
      <c r="D16254" s="189"/>
      <c r="E16254" s="189"/>
      <c r="F16254" s="189"/>
    </row>
    <row r="16255" spans="3:6" s="66" customFormat="1" x14ac:dyDescent="0.25">
      <c r="C16255" s="189"/>
      <c r="D16255" s="189"/>
      <c r="E16255" s="189"/>
      <c r="F16255" s="189"/>
    </row>
    <row r="16256" spans="3:6" s="66" customFormat="1" x14ac:dyDescent="0.25">
      <c r="C16256" s="189"/>
      <c r="D16256" s="189"/>
      <c r="E16256" s="189"/>
      <c r="F16256" s="189"/>
    </row>
    <row r="16257" spans="3:6" s="66" customFormat="1" x14ac:dyDescent="0.25">
      <c r="C16257" s="189"/>
      <c r="D16257" s="189"/>
      <c r="E16257" s="189"/>
      <c r="F16257" s="189"/>
    </row>
    <row r="16258" spans="3:6" s="66" customFormat="1" x14ac:dyDescent="0.25">
      <c r="C16258" s="189"/>
      <c r="D16258" s="189"/>
      <c r="E16258" s="189"/>
      <c r="F16258" s="189"/>
    </row>
    <row r="16259" spans="3:6" s="66" customFormat="1" x14ac:dyDescent="0.25">
      <c r="C16259" s="189"/>
      <c r="D16259" s="189"/>
      <c r="E16259" s="189"/>
      <c r="F16259" s="189"/>
    </row>
    <row r="16260" spans="3:6" s="66" customFormat="1" x14ac:dyDescent="0.25">
      <c r="C16260" s="189"/>
      <c r="D16260" s="189"/>
      <c r="E16260" s="189"/>
      <c r="F16260" s="189"/>
    </row>
    <row r="16261" spans="3:6" s="66" customFormat="1" x14ac:dyDescent="0.25">
      <c r="C16261" s="189"/>
      <c r="D16261" s="189"/>
      <c r="E16261" s="189"/>
      <c r="F16261" s="189"/>
    </row>
    <row r="16262" spans="3:6" s="66" customFormat="1" x14ac:dyDescent="0.25">
      <c r="C16262" s="189"/>
      <c r="D16262" s="189"/>
      <c r="E16262" s="189"/>
      <c r="F16262" s="189"/>
    </row>
    <row r="16263" spans="3:6" s="66" customFormat="1" x14ac:dyDescent="0.25">
      <c r="C16263" s="189"/>
      <c r="D16263" s="189"/>
      <c r="E16263" s="189"/>
      <c r="F16263" s="189"/>
    </row>
    <row r="16264" spans="3:6" s="66" customFormat="1" x14ac:dyDescent="0.25">
      <c r="C16264" s="189"/>
      <c r="D16264" s="189"/>
      <c r="E16264" s="189"/>
      <c r="F16264" s="189"/>
    </row>
    <row r="16265" spans="3:6" s="66" customFormat="1" x14ac:dyDescent="0.25">
      <c r="C16265" s="189"/>
      <c r="D16265" s="189"/>
      <c r="E16265" s="189"/>
      <c r="F16265" s="189"/>
    </row>
    <row r="16266" spans="3:6" s="66" customFormat="1" x14ac:dyDescent="0.25">
      <c r="C16266" s="189"/>
      <c r="D16266" s="189"/>
      <c r="E16266" s="189"/>
      <c r="F16266" s="189"/>
    </row>
    <row r="16267" spans="3:6" s="66" customFormat="1" x14ac:dyDescent="0.25">
      <c r="C16267" s="189"/>
      <c r="D16267" s="189"/>
      <c r="E16267" s="189"/>
      <c r="F16267" s="189"/>
    </row>
    <row r="16268" spans="3:6" s="66" customFormat="1" x14ac:dyDescent="0.25">
      <c r="C16268" s="189"/>
      <c r="D16268" s="189"/>
      <c r="E16268" s="189"/>
      <c r="F16268" s="189"/>
    </row>
    <row r="16269" spans="3:6" s="66" customFormat="1" x14ac:dyDescent="0.25">
      <c r="C16269" s="189"/>
      <c r="D16269" s="189"/>
      <c r="E16269" s="189"/>
      <c r="F16269" s="189"/>
    </row>
    <row r="16270" spans="3:6" s="66" customFormat="1" x14ac:dyDescent="0.25">
      <c r="C16270" s="189"/>
      <c r="D16270" s="189"/>
      <c r="E16270" s="189"/>
      <c r="F16270" s="189"/>
    </row>
    <row r="16271" spans="3:6" s="66" customFormat="1" x14ac:dyDescent="0.25">
      <c r="C16271" s="189"/>
      <c r="D16271" s="189"/>
      <c r="E16271" s="189"/>
      <c r="F16271" s="189"/>
    </row>
    <row r="16272" spans="3:6" s="66" customFormat="1" x14ac:dyDescent="0.25">
      <c r="C16272" s="189"/>
      <c r="D16272" s="189"/>
      <c r="E16272" s="189"/>
      <c r="F16272" s="189"/>
    </row>
    <row r="16273" spans="3:6" s="66" customFormat="1" x14ac:dyDescent="0.25">
      <c r="C16273" s="189"/>
      <c r="D16273" s="189"/>
      <c r="E16273" s="189"/>
      <c r="F16273" s="189"/>
    </row>
    <row r="16274" spans="3:6" s="66" customFormat="1" x14ac:dyDescent="0.25">
      <c r="C16274" s="189"/>
      <c r="D16274" s="189"/>
      <c r="E16274" s="189"/>
      <c r="F16274" s="189"/>
    </row>
    <row r="16275" spans="3:6" s="66" customFormat="1" x14ac:dyDescent="0.25">
      <c r="C16275" s="189"/>
      <c r="D16275" s="189"/>
      <c r="E16275" s="189"/>
      <c r="F16275" s="189"/>
    </row>
    <row r="16276" spans="3:6" s="66" customFormat="1" x14ac:dyDescent="0.25">
      <c r="C16276" s="189"/>
      <c r="D16276" s="189"/>
      <c r="E16276" s="189"/>
      <c r="F16276" s="189"/>
    </row>
    <row r="16277" spans="3:6" s="66" customFormat="1" x14ac:dyDescent="0.25">
      <c r="C16277" s="189"/>
      <c r="D16277" s="189"/>
      <c r="E16277" s="189"/>
      <c r="F16277" s="189"/>
    </row>
    <row r="16278" spans="3:6" s="66" customFormat="1" x14ac:dyDescent="0.25">
      <c r="C16278" s="189"/>
      <c r="D16278" s="189"/>
      <c r="E16278" s="189"/>
      <c r="F16278" s="189"/>
    </row>
    <row r="16279" spans="3:6" s="66" customFormat="1" x14ac:dyDescent="0.25">
      <c r="C16279" s="189"/>
      <c r="D16279" s="189"/>
      <c r="E16279" s="189"/>
      <c r="F16279" s="189"/>
    </row>
    <row r="16280" spans="3:6" s="66" customFormat="1" x14ac:dyDescent="0.25">
      <c r="C16280" s="189"/>
      <c r="D16280" s="189"/>
      <c r="E16280" s="189"/>
      <c r="F16280" s="189"/>
    </row>
    <row r="16281" spans="3:6" s="66" customFormat="1" x14ac:dyDescent="0.25">
      <c r="C16281" s="189"/>
      <c r="D16281" s="189"/>
      <c r="E16281" s="189"/>
      <c r="F16281" s="189"/>
    </row>
    <row r="16282" spans="3:6" s="66" customFormat="1" x14ac:dyDescent="0.25">
      <c r="C16282" s="189"/>
      <c r="D16282" s="189"/>
      <c r="E16282" s="189"/>
      <c r="F16282" s="189"/>
    </row>
    <row r="16283" spans="3:6" s="66" customFormat="1" x14ac:dyDescent="0.25">
      <c r="C16283" s="189"/>
      <c r="D16283" s="189"/>
      <c r="E16283" s="189"/>
      <c r="F16283" s="189"/>
    </row>
    <row r="16284" spans="3:6" s="66" customFormat="1" x14ac:dyDescent="0.25">
      <c r="C16284" s="189"/>
      <c r="D16284" s="189"/>
      <c r="E16284" s="189"/>
      <c r="F16284" s="189"/>
    </row>
    <row r="16285" spans="3:6" s="66" customFormat="1" x14ac:dyDescent="0.25">
      <c r="C16285" s="189"/>
      <c r="D16285" s="189"/>
      <c r="E16285" s="189"/>
      <c r="F16285" s="189"/>
    </row>
    <row r="16286" spans="3:6" s="66" customFormat="1" x14ac:dyDescent="0.25">
      <c r="C16286" s="189"/>
      <c r="D16286" s="189"/>
      <c r="E16286" s="189"/>
      <c r="F16286" s="189"/>
    </row>
    <row r="16287" spans="3:6" s="66" customFormat="1" x14ac:dyDescent="0.25">
      <c r="C16287" s="189"/>
      <c r="D16287" s="189"/>
      <c r="E16287" s="189"/>
      <c r="F16287" s="189"/>
    </row>
    <row r="16288" spans="3:6" s="66" customFormat="1" x14ac:dyDescent="0.25">
      <c r="C16288" s="189"/>
      <c r="D16288" s="189"/>
      <c r="E16288" s="189"/>
      <c r="F16288" s="189"/>
    </row>
    <row r="16289" spans="3:6" s="66" customFormat="1" x14ac:dyDescent="0.25">
      <c r="C16289" s="189"/>
      <c r="D16289" s="189"/>
      <c r="E16289" s="189"/>
      <c r="F16289" s="189"/>
    </row>
    <row r="16290" spans="3:6" s="66" customFormat="1" x14ac:dyDescent="0.25">
      <c r="C16290" s="189"/>
      <c r="D16290" s="189"/>
      <c r="E16290" s="189"/>
      <c r="F16290" s="189"/>
    </row>
    <row r="16291" spans="3:6" s="66" customFormat="1" x14ac:dyDescent="0.25">
      <c r="C16291" s="189"/>
      <c r="D16291" s="189"/>
      <c r="E16291" s="189"/>
      <c r="F16291" s="189"/>
    </row>
    <row r="16292" spans="3:6" s="66" customFormat="1" x14ac:dyDescent="0.25">
      <c r="C16292" s="189"/>
      <c r="D16292" s="189"/>
      <c r="E16292" s="189"/>
      <c r="F16292" s="189"/>
    </row>
    <row r="16293" spans="3:6" s="66" customFormat="1" x14ac:dyDescent="0.25">
      <c r="C16293" s="189"/>
      <c r="D16293" s="189"/>
      <c r="E16293" s="189"/>
      <c r="F16293" s="189"/>
    </row>
    <row r="16294" spans="3:6" s="66" customFormat="1" x14ac:dyDescent="0.25">
      <c r="C16294" s="189"/>
      <c r="D16294" s="189"/>
      <c r="E16294" s="189"/>
      <c r="F16294" s="189"/>
    </row>
    <row r="16295" spans="3:6" s="66" customFormat="1" x14ac:dyDescent="0.25">
      <c r="C16295" s="189"/>
      <c r="D16295" s="189"/>
      <c r="E16295" s="189"/>
      <c r="F16295" s="189"/>
    </row>
    <row r="16296" spans="3:6" s="66" customFormat="1" x14ac:dyDescent="0.25">
      <c r="C16296" s="189"/>
      <c r="D16296" s="189"/>
      <c r="E16296" s="189"/>
      <c r="F16296" s="189"/>
    </row>
    <row r="16297" spans="3:6" s="66" customFormat="1" x14ac:dyDescent="0.25">
      <c r="C16297" s="189"/>
      <c r="D16297" s="189"/>
      <c r="E16297" s="189"/>
      <c r="F16297" s="189"/>
    </row>
    <row r="16298" spans="3:6" s="66" customFormat="1" x14ac:dyDescent="0.25">
      <c r="C16298" s="189"/>
      <c r="D16298" s="189"/>
      <c r="E16298" s="189"/>
      <c r="F16298" s="189"/>
    </row>
    <row r="16299" spans="3:6" s="66" customFormat="1" x14ac:dyDescent="0.25">
      <c r="C16299" s="189"/>
      <c r="D16299" s="189"/>
      <c r="E16299" s="189"/>
      <c r="F16299" s="189"/>
    </row>
    <row r="16300" spans="3:6" s="66" customFormat="1" x14ac:dyDescent="0.25">
      <c r="C16300" s="189"/>
      <c r="D16300" s="189"/>
      <c r="E16300" s="189"/>
      <c r="F16300" s="189"/>
    </row>
    <row r="16301" spans="3:6" s="66" customFormat="1" x14ac:dyDescent="0.25">
      <c r="C16301" s="189"/>
      <c r="D16301" s="189"/>
      <c r="E16301" s="189"/>
      <c r="F16301" s="189"/>
    </row>
    <row r="16302" spans="3:6" s="66" customFormat="1" x14ac:dyDescent="0.25">
      <c r="C16302" s="189"/>
      <c r="D16302" s="189"/>
      <c r="E16302" s="189"/>
      <c r="F16302" s="189"/>
    </row>
    <row r="16303" spans="3:6" s="66" customFormat="1" x14ac:dyDescent="0.25">
      <c r="C16303" s="189"/>
      <c r="D16303" s="189"/>
      <c r="E16303" s="189"/>
      <c r="F16303" s="189"/>
    </row>
    <row r="16304" spans="3:6" s="66" customFormat="1" x14ac:dyDescent="0.25">
      <c r="C16304" s="189"/>
      <c r="D16304" s="189"/>
      <c r="E16304" s="189"/>
      <c r="F16304" s="189"/>
    </row>
    <row r="16305" spans="3:6" s="66" customFormat="1" x14ac:dyDescent="0.25">
      <c r="C16305" s="189"/>
      <c r="D16305" s="189"/>
      <c r="E16305" s="189"/>
      <c r="F16305" s="189"/>
    </row>
    <row r="16306" spans="3:6" s="66" customFormat="1" x14ac:dyDescent="0.25">
      <c r="C16306" s="189"/>
      <c r="D16306" s="189"/>
      <c r="E16306" s="189"/>
      <c r="F16306" s="189"/>
    </row>
    <row r="16307" spans="3:6" s="66" customFormat="1" x14ac:dyDescent="0.25">
      <c r="C16307" s="189"/>
      <c r="D16307" s="189"/>
      <c r="E16307" s="189"/>
      <c r="F16307" s="189"/>
    </row>
    <row r="16308" spans="3:6" s="66" customFormat="1" x14ac:dyDescent="0.25">
      <c r="C16308" s="189"/>
      <c r="D16308" s="189"/>
      <c r="E16308" s="189"/>
      <c r="F16308" s="189"/>
    </row>
    <row r="16309" spans="3:6" s="66" customFormat="1" x14ac:dyDescent="0.25">
      <c r="C16309" s="189"/>
      <c r="D16309" s="189"/>
      <c r="E16309" s="189"/>
      <c r="F16309" s="189"/>
    </row>
    <row r="16310" spans="3:6" s="66" customFormat="1" x14ac:dyDescent="0.25">
      <c r="C16310" s="189"/>
      <c r="D16310" s="189"/>
      <c r="E16310" s="189"/>
      <c r="F16310" s="189"/>
    </row>
    <row r="16311" spans="3:6" s="66" customFormat="1" x14ac:dyDescent="0.25">
      <c r="C16311" s="189"/>
      <c r="D16311" s="189"/>
      <c r="E16311" s="189"/>
      <c r="F16311" s="189"/>
    </row>
    <row r="16312" spans="3:6" s="66" customFormat="1" x14ac:dyDescent="0.25">
      <c r="C16312" s="189"/>
      <c r="D16312" s="189"/>
      <c r="E16312" s="189"/>
      <c r="F16312" s="189"/>
    </row>
    <row r="16313" spans="3:6" s="66" customFormat="1" x14ac:dyDescent="0.25">
      <c r="C16313" s="189"/>
      <c r="D16313" s="189"/>
      <c r="E16313" s="189"/>
      <c r="F16313" s="189"/>
    </row>
    <row r="16314" spans="3:6" s="66" customFormat="1" x14ac:dyDescent="0.25">
      <c r="C16314" s="189"/>
      <c r="D16314" s="189"/>
      <c r="E16314" s="189"/>
      <c r="F16314" s="189"/>
    </row>
    <row r="16315" spans="3:6" s="66" customFormat="1" x14ac:dyDescent="0.25">
      <c r="C16315" s="189"/>
      <c r="D16315" s="189"/>
      <c r="E16315" s="189"/>
      <c r="F16315" s="189"/>
    </row>
    <row r="16316" spans="3:6" s="66" customFormat="1" x14ac:dyDescent="0.25">
      <c r="C16316" s="189"/>
      <c r="D16316" s="189"/>
      <c r="E16316" s="189"/>
      <c r="F16316" s="189"/>
    </row>
    <row r="16317" spans="3:6" s="66" customFormat="1" x14ac:dyDescent="0.25">
      <c r="C16317" s="189"/>
      <c r="D16317" s="189"/>
      <c r="E16317" s="189"/>
      <c r="F16317" s="189"/>
    </row>
    <row r="16318" spans="3:6" s="66" customFormat="1" x14ac:dyDescent="0.25">
      <c r="C16318" s="189"/>
      <c r="D16318" s="189"/>
      <c r="E16318" s="189"/>
      <c r="F16318" s="189"/>
    </row>
    <row r="16319" spans="3:6" s="66" customFormat="1" x14ac:dyDescent="0.25">
      <c r="C16319" s="189"/>
      <c r="D16319" s="189"/>
      <c r="E16319" s="189"/>
      <c r="F16319" s="189"/>
    </row>
    <row r="16320" spans="3:6" s="66" customFormat="1" x14ac:dyDescent="0.25">
      <c r="C16320" s="189"/>
      <c r="D16320" s="189"/>
      <c r="E16320" s="189"/>
      <c r="F16320" s="189"/>
    </row>
    <row r="16321" spans="3:6" s="66" customFormat="1" x14ac:dyDescent="0.25">
      <c r="C16321" s="189"/>
      <c r="D16321" s="189"/>
      <c r="E16321" s="189"/>
      <c r="F16321" s="189"/>
    </row>
    <row r="16322" spans="3:6" s="66" customFormat="1" x14ac:dyDescent="0.25">
      <c r="C16322" s="189"/>
      <c r="D16322" s="189"/>
      <c r="E16322" s="189"/>
      <c r="F16322" s="189"/>
    </row>
    <row r="16323" spans="3:6" s="66" customFormat="1" x14ac:dyDescent="0.25">
      <c r="C16323" s="189"/>
      <c r="D16323" s="189"/>
      <c r="E16323" s="189"/>
      <c r="F16323" s="189"/>
    </row>
    <row r="16324" spans="3:6" s="66" customFormat="1" x14ac:dyDescent="0.25">
      <c r="C16324" s="189"/>
      <c r="D16324" s="189"/>
      <c r="E16324" s="189"/>
      <c r="F16324" s="189"/>
    </row>
    <row r="16325" spans="3:6" s="66" customFormat="1" x14ac:dyDescent="0.25">
      <c r="C16325" s="189"/>
      <c r="D16325" s="189"/>
      <c r="E16325" s="189"/>
      <c r="F16325" s="189"/>
    </row>
    <row r="16326" spans="3:6" s="66" customFormat="1" x14ac:dyDescent="0.25">
      <c r="C16326" s="189"/>
      <c r="D16326" s="189"/>
      <c r="E16326" s="189"/>
      <c r="F16326" s="189"/>
    </row>
    <row r="16327" spans="3:6" s="66" customFormat="1" x14ac:dyDescent="0.25">
      <c r="C16327" s="189"/>
      <c r="D16327" s="189"/>
      <c r="E16327" s="189"/>
      <c r="F16327" s="189"/>
    </row>
    <row r="16328" spans="3:6" s="66" customFormat="1" x14ac:dyDescent="0.25">
      <c r="C16328" s="189"/>
      <c r="D16328" s="189"/>
      <c r="E16328" s="189"/>
      <c r="F16328" s="189"/>
    </row>
    <row r="16329" spans="3:6" s="66" customFormat="1" x14ac:dyDescent="0.25">
      <c r="C16329" s="189"/>
      <c r="D16329" s="189"/>
      <c r="E16329" s="189"/>
      <c r="F16329" s="189"/>
    </row>
    <row r="16330" spans="3:6" s="66" customFormat="1" x14ac:dyDescent="0.25">
      <c r="C16330" s="189"/>
      <c r="D16330" s="189"/>
      <c r="E16330" s="189"/>
      <c r="F16330" s="189"/>
    </row>
    <row r="16331" spans="3:6" s="66" customFormat="1" x14ac:dyDescent="0.25">
      <c r="C16331" s="189"/>
      <c r="D16331" s="189"/>
      <c r="E16331" s="189"/>
      <c r="F16331" s="189"/>
    </row>
    <row r="16332" spans="3:6" s="66" customFormat="1" x14ac:dyDescent="0.25">
      <c r="C16332" s="189"/>
      <c r="D16332" s="189"/>
      <c r="E16332" s="189"/>
      <c r="F16332" s="189"/>
    </row>
    <row r="16333" spans="3:6" s="66" customFormat="1" x14ac:dyDescent="0.25">
      <c r="C16333" s="189"/>
      <c r="D16333" s="189"/>
      <c r="E16333" s="189"/>
      <c r="F16333" s="189"/>
    </row>
    <row r="16334" spans="3:6" s="66" customFormat="1" x14ac:dyDescent="0.25">
      <c r="C16334" s="189"/>
      <c r="D16334" s="189"/>
      <c r="E16334" s="189"/>
      <c r="F16334" s="189"/>
    </row>
    <row r="16335" spans="3:6" s="66" customFormat="1" x14ac:dyDescent="0.25">
      <c r="C16335" s="189"/>
      <c r="D16335" s="189"/>
      <c r="E16335" s="189"/>
      <c r="F16335" s="189"/>
    </row>
    <row r="16336" spans="3:6" s="66" customFormat="1" x14ac:dyDescent="0.25">
      <c r="C16336" s="189"/>
      <c r="D16336" s="189"/>
      <c r="E16336" s="189"/>
      <c r="F16336" s="189"/>
    </row>
    <row r="16337" spans="3:6" s="66" customFormat="1" x14ac:dyDescent="0.25">
      <c r="C16337" s="189"/>
      <c r="D16337" s="189"/>
      <c r="E16337" s="189"/>
      <c r="F16337" s="189"/>
    </row>
    <row r="16338" spans="3:6" s="66" customFormat="1" x14ac:dyDescent="0.25">
      <c r="C16338" s="189"/>
      <c r="D16338" s="189"/>
      <c r="E16338" s="189"/>
      <c r="F16338" s="189"/>
    </row>
    <row r="16339" spans="3:6" s="66" customFormat="1" x14ac:dyDescent="0.25">
      <c r="C16339" s="189"/>
      <c r="D16339" s="189"/>
      <c r="E16339" s="189"/>
      <c r="F16339" s="189"/>
    </row>
    <row r="16340" spans="3:6" s="66" customFormat="1" x14ac:dyDescent="0.25">
      <c r="C16340" s="189"/>
      <c r="D16340" s="189"/>
      <c r="E16340" s="189"/>
      <c r="F16340" s="189"/>
    </row>
    <row r="16341" spans="3:6" s="66" customFormat="1" x14ac:dyDescent="0.25">
      <c r="C16341" s="189"/>
      <c r="D16341" s="189"/>
      <c r="E16341" s="189"/>
      <c r="F16341" s="189"/>
    </row>
    <row r="16342" spans="3:6" s="66" customFormat="1" x14ac:dyDescent="0.25">
      <c r="C16342" s="189"/>
      <c r="D16342" s="189"/>
      <c r="E16342" s="189"/>
      <c r="F16342" s="189"/>
    </row>
    <row r="16343" spans="3:6" s="66" customFormat="1" x14ac:dyDescent="0.25">
      <c r="C16343" s="189"/>
      <c r="D16343" s="189"/>
      <c r="E16343" s="189"/>
      <c r="F16343" s="189"/>
    </row>
    <row r="16344" spans="3:6" s="66" customFormat="1" x14ac:dyDescent="0.25">
      <c r="C16344" s="189"/>
      <c r="D16344" s="189"/>
      <c r="E16344" s="189"/>
      <c r="F16344" s="189"/>
    </row>
    <row r="16345" spans="3:6" s="66" customFormat="1" x14ac:dyDescent="0.25">
      <c r="C16345" s="189"/>
      <c r="D16345" s="189"/>
      <c r="E16345" s="189"/>
      <c r="F16345" s="189"/>
    </row>
    <row r="16346" spans="3:6" s="66" customFormat="1" x14ac:dyDescent="0.25">
      <c r="C16346" s="189"/>
      <c r="D16346" s="189"/>
      <c r="E16346" s="189"/>
      <c r="F16346" s="189"/>
    </row>
    <row r="16347" spans="3:6" s="66" customFormat="1" x14ac:dyDescent="0.25">
      <c r="C16347" s="189"/>
      <c r="D16347" s="189"/>
      <c r="E16347" s="189"/>
      <c r="F16347" s="189"/>
    </row>
    <row r="16348" spans="3:6" s="66" customFormat="1" x14ac:dyDescent="0.25">
      <c r="C16348" s="189"/>
      <c r="D16348" s="189"/>
      <c r="E16348" s="189"/>
      <c r="F16348" s="189"/>
    </row>
    <row r="16349" spans="3:6" s="66" customFormat="1" x14ac:dyDescent="0.25">
      <c r="C16349" s="189"/>
      <c r="D16349" s="189"/>
      <c r="E16349" s="189"/>
      <c r="F16349" s="189"/>
    </row>
    <row r="16350" spans="3:6" s="66" customFormat="1" x14ac:dyDescent="0.25">
      <c r="C16350" s="189"/>
      <c r="D16350" s="189"/>
      <c r="E16350" s="189"/>
      <c r="F16350" s="189"/>
    </row>
    <row r="16351" spans="3:6" s="66" customFormat="1" x14ac:dyDescent="0.25">
      <c r="C16351" s="189"/>
      <c r="D16351" s="189"/>
      <c r="E16351" s="189"/>
      <c r="F16351" s="189"/>
    </row>
    <row r="16352" spans="3:6" s="66" customFormat="1" x14ac:dyDescent="0.25">
      <c r="C16352" s="189"/>
      <c r="D16352" s="189"/>
      <c r="E16352" s="189"/>
      <c r="F16352" s="189"/>
    </row>
    <row r="16353" spans="3:6" s="66" customFormat="1" x14ac:dyDescent="0.25">
      <c r="C16353" s="189"/>
      <c r="D16353" s="189"/>
      <c r="E16353" s="189"/>
      <c r="F16353" s="189"/>
    </row>
    <row r="16354" spans="3:6" s="66" customFormat="1" x14ac:dyDescent="0.25">
      <c r="C16354" s="189"/>
      <c r="D16354" s="189"/>
      <c r="E16354" s="189"/>
      <c r="F16354" s="189"/>
    </row>
    <row r="16355" spans="3:6" s="66" customFormat="1" x14ac:dyDescent="0.25">
      <c r="C16355" s="189"/>
      <c r="D16355" s="189"/>
      <c r="E16355" s="189"/>
      <c r="F16355" s="189"/>
    </row>
    <row r="16356" spans="3:6" s="66" customFormat="1" x14ac:dyDescent="0.25">
      <c r="C16356" s="189"/>
      <c r="D16356" s="189"/>
      <c r="E16356" s="189"/>
      <c r="F16356" s="189"/>
    </row>
    <row r="16357" spans="3:6" s="66" customFormat="1" x14ac:dyDescent="0.25">
      <c r="C16357" s="189"/>
      <c r="D16357" s="189"/>
      <c r="E16357" s="189"/>
      <c r="F16357" s="189"/>
    </row>
    <row r="16358" spans="3:6" s="66" customFormat="1" x14ac:dyDescent="0.25">
      <c r="C16358" s="189"/>
      <c r="D16358" s="189"/>
      <c r="E16358" s="189"/>
      <c r="F16358" s="189"/>
    </row>
    <row r="16359" spans="3:6" s="66" customFormat="1" x14ac:dyDescent="0.25">
      <c r="C16359" s="189"/>
      <c r="D16359" s="189"/>
      <c r="E16359" s="189"/>
      <c r="F16359" s="189"/>
    </row>
    <row r="16360" spans="3:6" s="66" customFormat="1" x14ac:dyDescent="0.25">
      <c r="C16360" s="189"/>
      <c r="D16360" s="189"/>
      <c r="E16360" s="189"/>
      <c r="F16360" s="189"/>
    </row>
    <row r="16361" spans="3:6" s="66" customFormat="1" x14ac:dyDescent="0.25">
      <c r="C16361" s="189"/>
      <c r="D16361" s="189"/>
      <c r="E16361" s="189"/>
      <c r="F16361" s="189"/>
    </row>
    <row r="16362" spans="3:6" s="66" customFormat="1" x14ac:dyDescent="0.25">
      <c r="C16362" s="189"/>
      <c r="D16362" s="189"/>
      <c r="E16362" s="189"/>
      <c r="F16362" s="189"/>
    </row>
    <row r="16363" spans="3:6" s="66" customFormat="1" x14ac:dyDescent="0.25">
      <c r="C16363" s="189"/>
      <c r="D16363" s="189"/>
      <c r="E16363" s="189"/>
      <c r="F16363" s="189"/>
    </row>
    <row r="16364" spans="3:6" s="66" customFormat="1" x14ac:dyDescent="0.25">
      <c r="C16364" s="189"/>
      <c r="D16364" s="189"/>
      <c r="E16364" s="189"/>
      <c r="F16364" s="189"/>
    </row>
    <row r="16365" spans="3:6" s="66" customFormat="1" x14ac:dyDescent="0.25">
      <c r="C16365" s="189"/>
      <c r="D16365" s="189"/>
      <c r="E16365" s="189"/>
      <c r="F16365" s="189"/>
    </row>
    <row r="16366" spans="3:6" s="66" customFormat="1" x14ac:dyDescent="0.25">
      <c r="C16366" s="189"/>
      <c r="D16366" s="189"/>
      <c r="E16366" s="189"/>
      <c r="F16366" s="189"/>
    </row>
    <row r="16367" spans="3:6" s="66" customFormat="1" x14ac:dyDescent="0.25">
      <c r="C16367" s="189"/>
      <c r="D16367" s="189"/>
      <c r="E16367" s="189"/>
      <c r="F16367" s="189"/>
    </row>
    <row r="16368" spans="3:6" s="66" customFormat="1" x14ac:dyDescent="0.25">
      <c r="C16368" s="189"/>
      <c r="D16368" s="189"/>
      <c r="E16368" s="189"/>
      <c r="F16368" s="189"/>
    </row>
    <row r="16369" spans="3:6" s="66" customFormat="1" x14ac:dyDescent="0.25">
      <c r="C16369" s="189"/>
      <c r="D16369" s="189"/>
      <c r="E16369" s="189"/>
      <c r="F16369" s="189"/>
    </row>
    <row r="16370" spans="3:6" s="66" customFormat="1" x14ac:dyDescent="0.25">
      <c r="C16370" s="189"/>
      <c r="D16370" s="189"/>
      <c r="E16370" s="189"/>
      <c r="F16370" s="189"/>
    </row>
    <row r="16371" spans="3:6" s="66" customFormat="1" x14ac:dyDescent="0.25">
      <c r="C16371" s="189"/>
      <c r="D16371" s="189"/>
      <c r="E16371" s="189"/>
      <c r="F16371" s="189"/>
    </row>
    <row r="16372" spans="3:6" s="66" customFormat="1" x14ac:dyDescent="0.25">
      <c r="C16372" s="189"/>
      <c r="D16372" s="189"/>
      <c r="E16372" s="189"/>
      <c r="F16372" s="189"/>
    </row>
    <row r="16373" spans="3:6" s="66" customFormat="1" x14ac:dyDescent="0.25">
      <c r="C16373" s="189"/>
      <c r="D16373" s="189"/>
      <c r="E16373" s="189"/>
      <c r="F16373" s="189"/>
    </row>
    <row r="16374" spans="3:6" s="66" customFormat="1" x14ac:dyDescent="0.25">
      <c r="C16374" s="189"/>
      <c r="D16374" s="189"/>
      <c r="E16374" s="189"/>
      <c r="F16374" s="189"/>
    </row>
    <row r="16375" spans="3:6" s="66" customFormat="1" x14ac:dyDescent="0.25">
      <c r="C16375" s="189"/>
      <c r="D16375" s="189"/>
      <c r="E16375" s="189"/>
      <c r="F16375" s="189"/>
    </row>
    <row r="16376" spans="3:6" s="66" customFormat="1" x14ac:dyDescent="0.25">
      <c r="C16376" s="189"/>
      <c r="D16376" s="189"/>
      <c r="E16376" s="189"/>
      <c r="F16376" s="189"/>
    </row>
    <row r="16377" spans="3:6" s="66" customFormat="1" x14ac:dyDescent="0.25">
      <c r="C16377" s="189"/>
      <c r="D16377" s="189"/>
      <c r="E16377" s="189"/>
      <c r="F16377" s="189"/>
    </row>
    <row r="16378" spans="3:6" s="66" customFormat="1" x14ac:dyDescent="0.25">
      <c r="C16378" s="189"/>
      <c r="D16378" s="189"/>
      <c r="E16378" s="189"/>
      <c r="F16378" s="189"/>
    </row>
    <row r="16379" spans="3:6" s="66" customFormat="1" x14ac:dyDescent="0.25">
      <c r="C16379" s="189"/>
      <c r="D16379" s="189"/>
      <c r="E16379" s="189"/>
      <c r="F16379" s="189"/>
    </row>
    <row r="16380" spans="3:6" s="66" customFormat="1" x14ac:dyDescent="0.25">
      <c r="C16380" s="189"/>
      <c r="D16380" s="189"/>
      <c r="E16380" s="189"/>
      <c r="F16380" s="189"/>
    </row>
    <row r="16381" spans="3:6" s="66" customFormat="1" x14ac:dyDescent="0.25">
      <c r="C16381" s="189"/>
      <c r="D16381" s="189"/>
      <c r="E16381" s="189"/>
      <c r="F16381" s="189"/>
    </row>
    <row r="16382" spans="3:6" s="66" customFormat="1" x14ac:dyDescent="0.25">
      <c r="C16382" s="189"/>
      <c r="D16382" s="189"/>
      <c r="E16382" s="189"/>
      <c r="F16382" s="189"/>
    </row>
    <row r="16383" spans="3:6" s="66" customFormat="1" x14ac:dyDescent="0.25">
      <c r="C16383" s="189"/>
      <c r="D16383" s="189"/>
      <c r="E16383" s="189"/>
      <c r="F16383" s="189"/>
    </row>
    <row r="16384" spans="3:6" s="66" customFormat="1" x14ac:dyDescent="0.25">
      <c r="C16384" s="189"/>
      <c r="D16384" s="189"/>
      <c r="E16384" s="189"/>
      <c r="F16384" s="189"/>
    </row>
    <row r="16385" spans="3:6" s="66" customFormat="1" x14ac:dyDescent="0.25">
      <c r="C16385" s="189"/>
      <c r="D16385" s="189"/>
      <c r="E16385" s="189"/>
      <c r="F16385" s="189"/>
    </row>
    <row r="16386" spans="3:6" s="66" customFormat="1" x14ac:dyDescent="0.25">
      <c r="C16386" s="189"/>
      <c r="D16386" s="189"/>
      <c r="E16386" s="189"/>
      <c r="F16386" s="189"/>
    </row>
    <row r="16387" spans="3:6" s="66" customFormat="1" x14ac:dyDescent="0.25">
      <c r="C16387" s="189"/>
      <c r="D16387" s="189"/>
      <c r="E16387" s="189"/>
      <c r="F16387" s="189"/>
    </row>
    <row r="16388" spans="3:6" s="66" customFormat="1" x14ac:dyDescent="0.25">
      <c r="C16388" s="189"/>
      <c r="D16388" s="189"/>
      <c r="E16388" s="189"/>
      <c r="F16388" s="189"/>
    </row>
    <row r="16389" spans="3:6" s="66" customFormat="1" x14ac:dyDescent="0.25">
      <c r="C16389" s="189"/>
      <c r="D16389" s="189"/>
      <c r="E16389" s="189"/>
      <c r="F16389" s="189"/>
    </row>
    <row r="16390" spans="3:6" s="66" customFormat="1" x14ac:dyDescent="0.25">
      <c r="C16390" s="189"/>
      <c r="D16390" s="189"/>
      <c r="E16390" s="189"/>
      <c r="F16390" s="189"/>
    </row>
    <row r="16391" spans="3:6" s="66" customFormat="1" x14ac:dyDescent="0.25">
      <c r="C16391" s="189"/>
      <c r="D16391" s="189"/>
      <c r="E16391" s="189"/>
      <c r="F16391" s="189"/>
    </row>
    <row r="16392" spans="3:6" s="66" customFormat="1" x14ac:dyDescent="0.25">
      <c r="C16392" s="189"/>
      <c r="D16392" s="189"/>
      <c r="E16392" s="189"/>
      <c r="F16392" s="189"/>
    </row>
    <row r="16393" spans="3:6" s="66" customFormat="1" x14ac:dyDescent="0.25">
      <c r="C16393" s="189"/>
      <c r="D16393" s="189"/>
      <c r="E16393" s="189"/>
      <c r="F16393" s="189"/>
    </row>
    <row r="16394" spans="3:6" s="66" customFormat="1" x14ac:dyDescent="0.25">
      <c r="C16394" s="189"/>
      <c r="D16394" s="189"/>
      <c r="E16394" s="189"/>
      <c r="F16394" s="189"/>
    </row>
    <row r="16395" spans="3:6" s="66" customFormat="1" x14ac:dyDescent="0.25">
      <c r="C16395" s="189"/>
      <c r="D16395" s="189"/>
      <c r="E16395" s="189"/>
      <c r="F16395" s="189"/>
    </row>
    <row r="16396" spans="3:6" s="66" customFormat="1" x14ac:dyDescent="0.25">
      <c r="C16396" s="189"/>
      <c r="D16396" s="189"/>
      <c r="E16396" s="189"/>
      <c r="F16396" s="189"/>
    </row>
    <row r="16397" spans="3:6" s="66" customFormat="1" x14ac:dyDescent="0.25">
      <c r="C16397" s="189"/>
      <c r="D16397" s="189"/>
      <c r="E16397" s="189"/>
      <c r="F16397" s="189"/>
    </row>
    <row r="16398" spans="3:6" s="66" customFormat="1" x14ac:dyDescent="0.25">
      <c r="C16398" s="189"/>
      <c r="D16398" s="189"/>
      <c r="E16398" s="189"/>
      <c r="F16398" s="189"/>
    </row>
    <row r="16399" spans="3:6" s="66" customFormat="1" x14ac:dyDescent="0.25">
      <c r="C16399" s="189"/>
      <c r="D16399" s="189"/>
      <c r="E16399" s="189"/>
      <c r="F16399" s="189"/>
    </row>
    <row r="16400" spans="3:6" s="66" customFormat="1" x14ac:dyDescent="0.25">
      <c r="C16400" s="189"/>
      <c r="D16400" s="189"/>
      <c r="E16400" s="189"/>
      <c r="F16400" s="189"/>
    </row>
    <row r="16401" spans="3:6" s="66" customFormat="1" x14ac:dyDescent="0.25">
      <c r="C16401" s="189"/>
      <c r="D16401" s="189"/>
      <c r="E16401" s="189"/>
      <c r="F16401" s="189"/>
    </row>
    <row r="16402" spans="3:6" s="66" customFormat="1" x14ac:dyDescent="0.25">
      <c r="C16402" s="189"/>
      <c r="D16402" s="189"/>
      <c r="E16402" s="189"/>
      <c r="F16402" s="189"/>
    </row>
    <row r="16403" spans="3:6" s="66" customFormat="1" x14ac:dyDescent="0.25">
      <c r="C16403" s="189"/>
      <c r="D16403" s="189"/>
      <c r="E16403" s="189"/>
      <c r="F16403" s="189"/>
    </row>
    <row r="16404" spans="3:6" s="66" customFormat="1" x14ac:dyDescent="0.25">
      <c r="C16404" s="189"/>
      <c r="D16404" s="189"/>
      <c r="E16404" s="189"/>
      <c r="F16404" s="189"/>
    </row>
    <row r="16405" spans="3:6" s="66" customFormat="1" x14ac:dyDescent="0.25">
      <c r="C16405" s="189"/>
      <c r="D16405" s="189"/>
      <c r="E16405" s="189"/>
      <c r="F16405" s="189"/>
    </row>
    <row r="16406" spans="3:6" s="66" customFormat="1" x14ac:dyDescent="0.25">
      <c r="C16406" s="189"/>
      <c r="D16406" s="189"/>
      <c r="E16406" s="189"/>
      <c r="F16406" s="189"/>
    </row>
    <row r="16407" spans="3:6" s="66" customFormat="1" x14ac:dyDescent="0.25">
      <c r="C16407" s="189"/>
      <c r="D16407" s="189"/>
      <c r="E16407" s="189"/>
      <c r="F16407" s="189"/>
    </row>
    <row r="16408" spans="3:6" s="66" customFormat="1" x14ac:dyDescent="0.25">
      <c r="C16408" s="189"/>
      <c r="D16408" s="189"/>
      <c r="E16408" s="189"/>
      <c r="F16408" s="189"/>
    </row>
    <row r="16409" spans="3:6" s="66" customFormat="1" x14ac:dyDescent="0.25">
      <c r="C16409" s="189"/>
      <c r="D16409" s="189"/>
      <c r="E16409" s="189"/>
      <c r="F16409" s="189"/>
    </row>
    <row r="16410" spans="3:6" s="66" customFormat="1" x14ac:dyDescent="0.25">
      <c r="C16410" s="189"/>
      <c r="D16410" s="189"/>
      <c r="E16410" s="189"/>
      <c r="F16410" s="189"/>
    </row>
    <row r="16411" spans="3:6" s="66" customFormat="1" x14ac:dyDescent="0.25">
      <c r="C16411" s="189"/>
      <c r="D16411" s="189"/>
      <c r="E16411" s="189"/>
      <c r="F16411" s="189"/>
    </row>
    <row r="16412" spans="3:6" s="66" customFormat="1" x14ac:dyDescent="0.25">
      <c r="C16412" s="189"/>
      <c r="D16412" s="189"/>
      <c r="E16412" s="189"/>
      <c r="F16412" s="189"/>
    </row>
    <row r="16413" spans="3:6" s="66" customFormat="1" x14ac:dyDescent="0.25">
      <c r="C16413" s="189"/>
      <c r="D16413" s="189"/>
      <c r="E16413" s="189"/>
      <c r="F16413" s="189"/>
    </row>
    <row r="16414" spans="3:6" s="66" customFormat="1" x14ac:dyDescent="0.25">
      <c r="C16414" s="189"/>
      <c r="D16414" s="189"/>
      <c r="E16414" s="189"/>
      <c r="F16414" s="189"/>
    </row>
    <row r="16415" spans="3:6" s="66" customFormat="1" x14ac:dyDescent="0.25">
      <c r="C16415" s="189"/>
      <c r="D16415" s="189"/>
      <c r="E16415" s="189"/>
      <c r="F16415" s="189"/>
    </row>
    <row r="16416" spans="3:6" s="66" customFormat="1" x14ac:dyDescent="0.25">
      <c r="C16416" s="189"/>
      <c r="D16416" s="189"/>
      <c r="E16416" s="189"/>
      <c r="F16416" s="189"/>
    </row>
    <row r="16417" spans="3:6" s="66" customFormat="1" x14ac:dyDescent="0.25">
      <c r="C16417" s="189"/>
      <c r="D16417" s="189"/>
      <c r="E16417" s="189"/>
      <c r="F16417" s="189"/>
    </row>
    <row r="16418" spans="3:6" s="66" customFormat="1" x14ac:dyDescent="0.25">
      <c r="C16418" s="189"/>
      <c r="D16418" s="189"/>
      <c r="E16418" s="189"/>
      <c r="F16418" s="189"/>
    </row>
    <row r="16419" spans="3:6" s="66" customFormat="1" x14ac:dyDescent="0.25">
      <c r="C16419" s="189"/>
      <c r="D16419" s="189"/>
      <c r="E16419" s="189"/>
      <c r="F16419" s="189"/>
    </row>
    <row r="16420" spans="3:6" s="66" customFormat="1" x14ac:dyDescent="0.25">
      <c r="C16420" s="189"/>
      <c r="D16420" s="189"/>
      <c r="E16420" s="189"/>
      <c r="F16420" s="189"/>
    </row>
    <row r="16421" spans="3:6" s="66" customFormat="1" x14ac:dyDescent="0.25">
      <c r="C16421" s="189"/>
      <c r="D16421" s="189"/>
      <c r="E16421" s="189"/>
      <c r="F16421" s="189"/>
    </row>
    <row r="16422" spans="3:6" s="66" customFormat="1" x14ac:dyDescent="0.25">
      <c r="C16422" s="189"/>
      <c r="D16422" s="189"/>
      <c r="E16422" s="189"/>
      <c r="F16422" s="189"/>
    </row>
    <row r="16423" spans="3:6" s="66" customFormat="1" x14ac:dyDescent="0.25">
      <c r="C16423" s="189"/>
      <c r="D16423" s="189"/>
      <c r="E16423" s="189"/>
      <c r="F16423" s="189"/>
    </row>
    <row r="16424" spans="3:6" s="66" customFormat="1" x14ac:dyDescent="0.25">
      <c r="C16424" s="189"/>
      <c r="D16424" s="189"/>
      <c r="E16424" s="189"/>
      <c r="F16424" s="189"/>
    </row>
    <row r="16425" spans="3:6" s="66" customFormat="1" x14ac:dyDescent="0.25">
      <c r="C16425" s="189"/>
      <c r="D16425" s="189"/>
      <c r="E16425" s="189"/>
      <c r="F16425" s="189"/>
    </row>
    <row r="16426" spans="3:6" s="66" customFormat="1" x14ac:dyDescent="0.25">
      <c r="C16426" s="189"/>
      <c r="D16426" s="189"/>
      <c r="E16426" s="189"/>
      <c r="F16426" s="189"/>
    </row>
    <row r="16427" spans="3:6" s="66" customFormat="1" x14ac:dyDescent="0.25">
      <c r="C16427" s="189"/>
      <c r="D16427" s="189"/>
      <c r="E16427" s="189"/>
      <c r="F16427" s="189"/>
    </row>
    <row r="16428" spans="3:6" s="66" customFormat="1" x14ac:dyDescent="0.25">
      <c r="C16428" s="189"/>
      <c r="D16428" s="189"/>
      <c r="E16428" s="189"/>
      <c r="F16428" s="189"/>
    </row>
    <row r="16429" spans="3:6" s="66" customFormat="1" x14ac:dyDescent="0.25">
      <c r="C16429" s="189"/>
      <c r="D16429" s="189"/>
      <c r="E16429" s="189"/>
      <c r="F16429" s="189"/>
    </row>
    <row r="16430" spans="3:6" s="66" customFormat="1" x14ac:dyDescent="0.25">
      <c r="C16430" s="189"/>
      <c r="D16430" s="189"/>
      <c r="E16430" s="189"/>
      <c r="F16430" s="189"/>
    </row>
    <row r="16431" spans="3:6" s="66" customFormat="1" x14ac:dyDescent="0.25">
      <c r="C16431" s="189"/>
      <c r="D16431" s="189"/>
      <c r="E16431" s="189"/>
      <c r="F16431" s="189"/>
    </row>
    <row r="16432" spans="3:6" s="66" customFormat="1" x14ac:dyDescent="0.25">
      <c r="C16432" s="189"/>
      <c r="D16432" s="189"/>
      <c r="E16432" s="189"/>
      <c r="F16432" s="189"/>
    </row>
    <row r="16433" spans="3:6" s="66" customFormat="1" x14ac:dyDescent="0.25">
      <c r="C16433" s="189"/>
      <c r="D16433" s="189"/>
      <c r="E16433" s="189"/>
      <c r="F16433" s="189"/>
    </row>
    <row r="16434" spans="3:6" s="66" customFormat="1" x14ac:dyDescent="0.25">
      <c r="C16434" s="189"/>
      <c r="D16434" s="189"/>
      <c r="E16434" s="189"/>
      <c r="F16434" s="189"/>
    </row>
    <row r="16435" spans="3:6" s="66" customFormat="1" x14ac:dyDescent="0.25">
      <c r="C16435" s="189"/>
      <c r="D16435" s="189"/>
      <c r="E16435" s="189"/>
      <c r="F16435" s="189"/>
    </row>
    <row r="16436" spans="3:6" s="66" customFormat="1" x14ac:dyDescent="0.25">
      <c r="C16436" s="189"/>
      <c r="D16436" s="189"/>
      <c r="E16436" s="189"/>
      <c r="F16436" s="189"/>
    </row>
    <row r="16437" spans="3:6" s="66" customFormat="1" x14ac:dyDescent="0.25">
      <c r="C16437" s="189"/>
      <c r="D16437" s="189"/>
      <c r="E16437" s="189"/>
      <c r="F16437" s="189"/>
    </row>
    <row r="16438" spans="3:6" s="66" customFormat="1" x14ac:dyDescent="0.25">
      <c r="C16438" s="189"/>
      <c r="D16438" s="189"/>
      <c r="E16438" s="189"/>
      <c r="F16438" s="189"/>
    </row>
    <row r="16439" spans="3:6" s="66" customFormat="1" x14ac:dyDescent="0.25">
      <c r="C16439" s="189"/>
      <c r="D16439" s="189"/>
      <c r="E16439" s="189"/>
      <c r="F16439" s="189"/>
    </row>
    <row r="16440" spans="3:6" s="66" customFormat="1" x14ac:dyDescent="0.25">
      <c r="C16440" s="189"/>
      <c r="D16440" s="189"/>
      <c r="E16440" s="189"/>
      <c r="F16440" s="189"/>
    </row>
    <row r="16441" spans="3:6" s="66" customFormat="1" x14ac:dyDescent="0.25">
      <c r="C16441" s="189"/>
      <c r="D16441" s="189"/>
      <c r="E16441" s="189"/>
      <c r="F16441" s="189"/>
    </row>
    <row r="16442" spans="3:6" s="66" customFormat="1" x14ac:dyDescent="0.25">
      <c r="C16442" s="189"/>
      <c r="D16442" s="189"/>
      <c r="E16442" s="189"/>
      <c r="F16442" s="189"/>
    </row>
    <row r="16443" spans="3:6" s="66" customFormat="1" x14ac:dyDescent="0.25">
      <c r="C16443" s="189"/>
      <c r="D16443" s="189"/>
      <c r="E16443" s="189"/>
      <c r="F16443" s="189"/>
    </row>
    <row r="16444" spans="3:6" s="66" customFormat="1" x14ac:dyDescent="0.25">
      <c r="C16444" s="189"/>
      <c r="D16444" s="189"/>
      <c r="E16444" s="189"/>
      <c r="F16444" s="189"/>
    </row>
    <row r="16445" spans="3:6" s="66" customFormat="1" x14ac:dyDescent="0.25">
      <c r="C16445" s="189"/>
      <c r="D16445" s="189"/>
      <c r="E16445" s="189"/>
      <c r="F16445" s="189"/>
    </row>
    <row r="16446" spans="3:6" s="66" customFormat="1" x14ac:dyDescent="0.25">
      <c r="C16446" s="189"/>
      <c r="D16446" s="189"/>
      <c r="E16446" s="189"/>
      <c r="F16446" s="189"/>
    </row>
    <row r="16447" spans="3:6" s="66" customFormat="1" x14ac:dyDescent="0.25">
      <c r="C16447" s="189"/>
      <c r="D16447" s="189"/>
      <c r="E16447" s="189"/>
      <c r="F16447" s="189"/>
    </row>
    <row r="16448" spans="3:6" s="66" customFormat="1" x14ac:dyDescent="0.25">
      <c r="C16448" s="189"/>
      <c r="D16448" s="189"/>
      <c r="E16448" s="189"/>
      <c r="F16448" s="189"/>
    </row>
    <row r="16449" spans="3:6" s="66" customFormat="1" x14ac:dyDescent="0.25">
      <c r="C16449" s="189"/>
      <c r="D16449" s="189"/>
      <c r="E16449" s="189"/>
      <c r="F16449" s="189"/>
    </row>
    <row r="16450" spans="3:6" s="66" customFormat="1" x14ac:dyDescent="0.25">
      <c r="C16450" s="189"/>
      <c r="D16450" s="189"/>
      <c r="E16450" s="189"/>
      <c r="F16450" s="189"/>
    </row>
    <row r="16451" spans="3:6" s="66" customFormat="1" x14ac:dyDescent="0.25">
      <c r="C16451" s="189"/>
      <c r="D16451" s="189"/>
      <c r="E16451" s="189"/>
      <c r="F16451" s="189"/>
    </row>
    <row r="16452" spans="3:6" s="66" customFormat="1" x14ac:dyDescent="0.25">
      <c r="C16452" s="189"/>
      <c r="D16452" s="189"/>
      <c r="E16452" s="189"/>
      <c r="F16452" s="189"/>
    </row>
    <row r="16453" spans="3:6" s="66" customFormat="1" x14ac:dyDescent="0.25">
      <c r="C16453" s="189"/>
      <c r="D16453" s="189"/>
      <c r="E16453" s="189"/>
      <c r="F16453" s="189"/>
    </row>
    <row r="16454" spans="3:6" s="66" customFormat="1" x14ac:dyDescent="0.25">
      <c r="C16454" s="189"/>
      <c r="D16454" s="189"/>
      <c r="E16454" s="189"/>
      <c r="F16454" s="189"/>
    </row>
    <row r="16455" spans="3:6" s="66" customFormat="1" x14ac:dyDescent="0.25">
      <c r="C16455" s="189"/>
      <c r="D16455" s="189"/>
      <c r="E16455" s="189"/>
      <c r="F16455" s="189"/>
    </row>
    <row r="16456" spans="3:6" s="66" customFormat="1" x14ac:dyDescent="0.25">
      <c r="C16456" s="189"/>
      <c r="D16456" s="189"/>
      <c r="E16456" s="189"/>
      <c r="F16456" s="189"/>
    </row>
    <row r="16457" spans="3:6" s="66" customFormat="1" x14ac:dyDescent="0.25">
      <c r="C16457" s="189"/>
      <c r="D16457" s="189"/>
      <c r="E16457" s="189"/>
      <c r="F16457" s="189"/>
    </row>
    <row r="16458" spans="3:6" s="66" customFormat="1" x14ac:dyDescent="0.25">
      <c r="C16458" s="189"/>
      <c r="D16458" s="189"/>
      <c r="E16458" s="189"/>
      <c r="F16458" s="189"/>
    </row>
    <row r="16459" spans="3:6" s="66" customFormat="1" x14ac:dyDescent="0.25">
      <c r="C16459" s="189"/>
      <c r="D16459" s="189"/>
      <c r="E16459" s="189"/>
      <c r="F16459" s="189"/>
    </row>
    <row r="16460" spans="3:6" s="66" customFormat="1" x14ac:dyDescent="0.25">
      <c r="C16460" s="189"/>
      <c r="D16460" s="189"/>
      <c r="E16460" s="189"/>
      <c r="F16460" s="189"/>
    </row>
    <row r="16461" spans="3:6" s="66" customFormat="1" x14ac:dyDescent="0.25">
      <c r="C16461" s="189"/>
      <c r="D16461" s="189"/>
      <c r="E16461" s="189"/>
      <c r="F16461" s="189"/>
    </row>
    <row r="16462" spans="3:6" s="66" customFormat="1" x14ac:dyDescent="0.25">
      <c r="C16462" s="189"/>
      <c r="D16462" s="189"/>
      <c r="E16462" s="189"/>
      <c r="F16462" s="189"/>
    </row>
    <row r="16463" spans="3:6" s="66" customFormat="1" x14ac:dyDescent="0.25">
      <c r="C16463" s="189"/>
      <c r="D16463" s="189"/>
      <c r="E16463" s="189"/>
      <c r="F16463" s="189"/>
    </row>
    <row r="16464" spans="3:6" s="66" customFormat="1" x14ac:dyDescent="0.25">
      <c r="C16464" s="189"/>
      <c r="D16464" s="189"/>
      <c r="E16464" s="189"/>
      <c r="F16464" s="189"/>
    </row>
    <row r="16465" spans="3:6" s="66" customFormat="1" x14ac:dyDescent="0.25">
      <c r="C16465" s="189"/>
      <c r="D16465" s="189"/>
      <c r="E16465" s="189"/>
      <c r="F16465" s="189"/>
    </row>
    <row r="16466" spans="3:6" s="66" customFormat="1" x14ac:dyDescent="0.25">
      <c r="C16466" s="189"/>
      <c r="D16466" s="189"/>
      <c r="E16466" s="189"/>
      <c r="F16466" s="189"/>
    </row>
    <row r="16467" spans="3:6" s="66" customFormat="1" x14ac:dyDescent="0.25">
      <c r="C16467" s="189"/>
      <c r="D16467" s="189"/>
      <c r="E16467" s="189"/>
      <c r="F16467" s="189"/>
    </row>
    <row r="16468" spans="3:6" s="66" customFormat="1" x14ac:dyDescent="0.25">
      <c r="C16468" s="189"/>
      <c r="D16468" s="189"/>
      <c r="E16468" s="189"/>
      <c r="F16468" s="189"/>
    </row>
    <row r="16469" spans="3:6" s="66" customFormat="1" x14ac:dyDescent="0.25">
      <c r="C16469" s="189"/>
      <c r="D16469" s="189"/>
      <c r="E16469" s="189"/>
      <c r="F16469" s="189"/>
    </row>
    <row r="16470" spans="3:6" s="66" customFormat="1" x14ac:dyDescent="0.25">
      <c r="C16470" s="189"/>
      <c r="D16470" s="189"/>
      <c r="E16470" s="189"/>
      <c r="F16470" s="189"/>
    </row>
    <row r="16471" spans="3:6" s="66" customFormat="1" x14ac:dyDescent="0.25">
      <c r="C16471" s="189"/>
      <c r="D16471" s="189"/>
      <c r="E16471" s="189"/>
      <c r="F16471" s="189"/>
    </row>
    <row r="16472" spans="3:6" s="66" customFormat="1" x14ac:dyDescent="0.25">
      <c r="C16472" s="189"/>
      <c r="D16472" s="189"/>
      <c r="E16472" s="189"/>
      <c r="F16472" s="189"/>
    </row>
    <row r="16473" spans="3:6" s="66" customFormat="1" x14ac:dyDescent="0.25">
      <c r="C16473" s="189"/>
      <c r="D16473" s="189"/>
      <c r="E16473" s="189"/>
      <c r="F16473" s="189"/>
    </row>
    <row r="16474" spans="3:6" s="66" customFormat="1" x14ac:dyDescent="0.25">
      <c r="C16474" s="189"/>
      <c r="D16474" s="189"/>
      <c r="E16474" s="189"/>
      <c r="F16474" s="189"/>
    </row>
    <row r="16475" spans="3:6" s="66" customFormat="1" x14ac:dyDescent="0.25">
      <c r="C16475" s="189"/>
      <c r="D16475" s="189"/>
      <c r="E16475" s="189"/>
      <c r="F16475" s="189"/>
    </row>
    <row r="16476" spans="3:6" s="66" customFormat="1" x14ac:dyDescent="0.25">
      <c r="C16476" s="189"/>
      <c r="D16476" s="189"/>
      <c r="E16476" s="189"/>
      <c r="F16476" s="189"/>
    </row>
    <row r="16477" spans="3:6" s="66" customFormat="1" x14ac:dyDescent="0.25">
      <c r="C16477" s="189"/>
      <c r="D16477" s="189"/>
      <c r="E16477" s="189"/>
      <c r="F16477" s="189"/>
    </row>
    <row r="16478" spans="3:6" s="66" customFormat="1" x14ac:dyDescent="0.25">
      <c r="C16478" s="189"/>
      <c r="D16478" s="189"/>
      <c r="E16478" s="189"/>
      <c r="F16478" s="189"/>
    </row>
    <row r="16479" spans="3:6" s="66" customFormat="1" x14ac:dyDescent="0.25">
      <c r="C16479" s="189"/>
      <c r="D16479" s="189"/>
      <c r="E16479" s="189"/>
      <c r="F16479" s="189"/>
    </row>
    <row r="16480" spans="3:6" s="66" customFormat="1" x14ac:dyDescent="0.25">
      <c r="C16480" s="189"/>
      <c r="D16480" s="189"/>
      <c r="E16480" s="189"/>
      <c r="F16480" s="189"/>
    </row>
    <row r="16481" spans="3:6" s="66" customFormat="1" x14ac:dyDescent="0.25">
      <c r="C16481" s="189"/>
      <c r="D16481" s="189"/>
      <c r="E16481" s="189"/>
      <c r="F16481" s="189"/>
    </row>
    <row r="16482" spans="3:6" s="66" customFormat="1" x14ac:dyDescent="0.25">
      <c r="C16482" s="189"/>
      <c r="D16482" s="189"/>
      <c r="E16482" s="189"/>
      <c r="F16482" s="189"/>
    </row>
    <row r="16483" spans="3:6" s="66" customFormat="1" x14ac:dyDescent="0.25">
      <c r="C16483" s="189"/>
      <c r="D16483" s="189"/>
      <c r="E16483" s="189"/>
      <c r="F16483" s="189"/>
    </row>
    <row r="16484" spans="3:6" s="66" customFormat="1" x14ac:dyDescent="0.25">
      <c r="C16484" s="189"/>
      <c r="D16484" s="189"/>
      <c r="E16484" s="189"/>
      <c r="F16484" s="189"/>
    </row>
    <row r="16485" spans="3:6" s="66" customFormat="1" x14ac:dyDescent="0.25">
      <c r="C16485" s="189"/>
      <c r="D16485" s="189"/>
      <c r="E16485" s="189"/>
      <c r="F16485" s="189"/>
    </row>
    <row r="16486" spans="3:6" s="66" customFormat="1" x14ac:dyDescent="0.25">
      <c r="C16486" s="189"/>
      <c r="D16486" s="189"/>
      <c r="E16486" s="189"/>
      <c r="F16486" s="189"/>
    </row>
    <row r="16487" spans="3:6" s="66" customFormat="1" x14ac:dyDescent="0.25">
      <c r="C16487" s="189"/>
      <c r="D16487" s="189"/>
      <c r="E16487" s="189"/>
      <c r="F16487" s="189"/>
    </row>
    <row r="16488" spans="3:6" s="66" customFormat="1" x14ac:dyDescent="0.25">
      <c r="C16488" s="189"/>
      <c r="D16488" s="189"/>
      <c r="E16488" s="189"/>
      <c r="F16488" s="189"/>
    </row>
    <row r="16489" spans="3:6" s="66" customFormat="1" x14ac:dyDescent="0.25">
      <c r="C16489" s="189"/>
      <c r="D16489" s="189"/>
      <c r="E16489" s="189"/>
      <c r="F16489" s="189"/>
    </row>
    <row r="16490" spans="3:6" s="66" customFormat="1" x14ac:dyDescent="0.25">
      <c r="C16490" s="189"/>
      <c r="D16490" s="189"/>
      <c r="E16490" s="189"/>
      <c r="F16490" s="189"/>
    </row>
    <row r="16491" spans="3:6" s="66" customFormat="1" x14ac:dyDescent="0.25">
      <c r="C16491" s="189"/>
      <c r="D16491" s="189"/>
      <c r="E16491" s="189"/>
      <c r="F16491" s="189"/>
    </row>
    <row r="16492" spans="3:6" s="66" customFormat="1" x14ac:dyDescent="0.25">
      <c r="C16492" s="189"/>
      <c r="D16492" s="189"/>
      <c r="E16492" s="189"/>
      <c r="F16492" s="189"/>
    </row>
    <row r="16493" spans="3:6" s="66" customFormat="1" x14ac:dyDescent="0.25">
      <c r="C16493" s="189"/>
      <c r="D16493" s="189"/>
      <c r="E16493" s="189"/>
      <c r="F16493" s="189"/>
    </row>
    <row r="16494" spans="3:6" s="66" customFormat="1" x14ac:dyDescent="0.25">
      <c r="C16494" s="189"/>
      <c r="D16494" s="189"/>
      <c r="E16494" s="189"/>
      <c r="F16494" s="189"/>
    </row>
    <row r="16495" spans="3:6" s="66" customFormat="1" x14ac:dyDescent="0.25">
      <c r="C16495" s="189"/>
      <c r="D16495" s="189"/>
      <c r="E16495" s="189"/>
      <c r="F16495" s="189"/>
    </row>
    <row r="16496" spans="3:6" s="66" customFormat="1" x14ac:dyDescent="0.25">
      <c r="C16496" s="189"/>
      <c r="D16496" s="189"/>
      <c r="E16496" s="189"/>
      <c r="F16496" s="189"/>
    </row>
    <row r="16497" spans="3:6" s="66" customFormat="1" x14ac:dyDescent="0.25">
      <c r="C16497" s="189"/>
      <c r="D16497" s="189"/>
      <c r="E16497" s="189"/>
      <c r="F16497" s="189"/>
    </row>
    <row r="16498" spans="3:6" s="66" customFormat="1" x14ac:dyDescent="0.25">
      <c r="C16498" s="189"/>
      <c r="D16498" s="189"/>
      <c r="E16498" s="189"/>
      <c r="F16498" s="189"/>
    </row>
    <row r="16499" spans="3:6" s="66" customFormat="1" x14ac:dyDescent="0.25">
      <c r="C16499" s="189"/>
      <c r="D16499" s="189"/>
      <c r="E16499" s="189"/>
      <c r="F16499" s="189"/>
    </row>
    <row r="16500" spans="3:6" s="66" customFormat="1" x14ac:dyDescent="0.25">
      <c r="C16500" s="189"/>
      <c r="D16500" s="189"/>
      <c r="E16500" s="189"/>
      <c r="F16500" s="189"/>
    </row>
    <row r="16501" spans="3:6" s="66" customFormat="1" x14ac:dyDescent="0.25">
      <c r="C16501" s="189"/>
      <c r="D16501" s="189"/>
      <c r="E16501" s="189"/>
      <c r="F16501" s="189"/>
    </row>
    <row r="16502" spans="3:6" s="66" customFormat="1" x14ac:dyDescent="0.25">
      <c r="C16502" s="189"/>
      <c r="D16502" s="189"/>
      <c r="E16502" s="189"/>
      <c r="F16502" s="189"/>
    </row>
    <row r="16503" spans="3:6" s="66" customFormat="1" x14ac:dyDescent="0.25">
      <c r="C16503" s="189"/>
      <c r="D16503" s="189"/>
      <c r="E16503" s="189"/>
      <c r="F16503" s="189"/>
    </row>
    <row r="16504" spans="3:6" s="66" customFormat="1" x14ac:dyDescent="0.25">
      <c r="C16504" s="189"/>
      <c r="D16504" s="189"/>
      <c r="E16504" s="189"/>
      <c r="F16504" s="189"/>
    </row>
    <row r="16505" spans="3:6" s="66" customFormat="1" x14ac:dyDescent="0.25">
      <c r="C16505" s="189"/>
      <c r="D16505" s="189"/>
      <c r="E16505" s="189"/>
      <c r="F16505" s="189"/>
    </row>
    <row r="16506" spans="3:6" s="66" customFormat="1" x14ac:dyDescent="0.25">
      <c r="C16506" s="189"/>
      <c r="D16506" s="189"/>
      <c r="E16506" s="189"/>
      <c r="F16506" s="189"/>
    </row>
    <row r="16507" spans="3:6" s="66" customFormat="1" x14ac:dyDescent="0.25">
      <c r="C16507" s="189"/>
      <c r="D16507" s="189"/>
      <c r="E16507" s="189"/>
      <c r="F16507" s="189"/>
    </row>
    <row r="16508" spans="3:6" s="66" customFormat="1" x14ac:dyDescent="0.25">
      <c r="C16508" s="189"/>
      <c r="D16508" s="189"/>
      <c r="E16508" s="189"/>
      <c r="F16508" s="189"/>
    </row>
    <row r="16509" spans="3:6" s="66" customFormat="1" x14ac:dyDescent="0.25">
      <c r="C16509" s="189"/>
      <c r="D16509" s="189"/>
      <c r="E16509" s="189"/>
      <c r="F16509" s="189"/>
    </row>
    <row r="16510" spans="3:6" s="66" customFormat="1" x14ac:dyDescent="0.25">
      <c r="C16510" s="189"/>
      <c r="D16510" s="189"/>
      <c r="E16510" s="189"/>
      <c r="F16510" s="189"/>
    </row>
    <row r="16511" spans="3:6" s="66" customFormat="1" x14ac:dyDescent="0.25">
      <c r="C16511" s="189"/>
      <c r="D16511" s="189"/>
      <c r="E16511" s="189"/>
      <c r="F16511" s="189"/>
    </row>
    <row r="16512" spans="3:6" s="66" customFormat="1" x14ac:dyDescent="0.25">
      <c r="C16512" s="189"/>
      <c r="D16512" s="189"/>
      <c r="E16512" s="189"/>
      <c r="F16512" s="189"/>
    </row>
    <row r="16513" spans="3:6" s="66" customFormat="1" x14ac:dyDescent="0.25">
      <c r="C16513" s="189"/>
      <c r="D16513" s="189"/>
      <c r="E16513" s="189"/>
      <c r="F16513" s="189"/>
    </row>
    <row r="16514" spans="3:6" s="66" customFormat="1" x14ac:dyDescent="0.25">
      <c r="C16514" s="189"/>
      <c r="D16514" s="189"/>
      <c r="E16514" s="189"/>
      <c r="F16514" s="189"/>
    </row>
    <row r="16515" spans="3:6" s="66" customFormat="1" x14ac:dyDescent="0.25">
      <c r="C16515" s="189"/>
      <c r="D16515" s="189"/>
      <c r="E16515" s="189"/>
      <c r="F16515" s="189"/>
    </row>
    <row r="16516" spans="3:6" s="66" customFormat="1" x14ac:dyDescent="0.25">
      <c r="C16516" s="189"/>
      <c r="D16516" s="189"/>
      <c r="E16516" s="189"/>
      <c r="F16516" s="189"/>
    </row>
    <row r="16517" spans="3:6" s="66" customFormat="1" x14ac:dyDescent="0.25">
      <c r="C16517" s="189"/>
      <c r="D16517" s="189"/>
      <c r="E16517" s="189"/>
      <c r="F16517" s="189"/>
    </row>
    <row r="16518" spans="3:6" s="66" customFormat="1" x14ac:dyDescent="0.25">
      <c r="C16518" s="189"/>
      <c r="D16518" s="189"/>
      <c r="E16518" s="189"/>
      <c r="F16518" s="189"/>
    </row>
    <row r="16519" spans="3:6" s="66" customFormat="1" x14ac:dyDescent="0.25">
      <c r="C16519" s="189"/>
      <c r="D16519" s="189"/>
      <c r="E16519" s="189"/>
      <c r="F16519" s="189"/>
    </row>
    <row r="16520" spans="3:6" s="66" customFormat="1" x14ac:dyDescent="0.25">
      <c r="C16520" s="189"/>
      <c r="D16520" s="189"/>
      <c r="E16520" s="189"/>
      <c r="F16520" s="189"/>
    </row>
    <row r="16521" spans="3:6" s="66" customFormat="1" x14ac:dyDescent="0.25">
      <c r="C16521" s="189"/>
      <c r="D16521" s="189"/>
      <c r="E16521" s="189"/>
      <c r="F16521" s="189"/>
    </row>
    <row r="16522" spans="3:6" s="66" customFormat="1" x14ac:dyDescent="0.25">
      <c r="C16522" s="189"/>
      <c r="D16522" s="189"/>
      <c r="E16522" s="189"/>
      <c r="F16522" s="189"/>
    </row>
    <row r="16523" spans="3:6" s="66" customFormat="1" x14ac:dyDescent="0.25">
      <c r="C16523" s="189"/>
      <c r="D16523" s="189"/>
      <c r="E16523" s="189"/>
      <c r="F16523" s="189"/>
    </row>
    <row r="16524" spans="3:6" s="66" customFormat="1" x14ac:dyDescent="0.25">
      <c r="C16524" s="189"/>
      <c r="D16524" s="189"/>
      <c r="E16524" s="189"/>
      <c r="F16524" s="189"/>
    </row>
    <row r="16525" spans="3:6" s="66" customFormat="1" x14ac:dyDescent="0.25">
      <c r="C16525" s="189"/>
      <c r="D16525" s="189"/>
      <c r="E16525" s="189"/>
      <c r="F16525" s="189"/>
    </row>
    <row r="16526" spans="3:6" s="66" customFormat="1" x14ac:dyDescent="0.25">
      <c r="C16526" s="189"/>
      <c r="D16526" s="189"/>
      <c r="E16526" s="189"/>
      <c r="F16526" s="189"/>
    </row>
    <row r="16527" spans="3:6" s="66" customFormat="1" x14ac:dyDescent="0.25">
      <c r="C16527" s="189"/>
      <c r="D16527" s="189"/>
      <c r="E16527" s="189"/>
      <c r="F16527" s="189"/>
    </row>
    <row r="16528" spans="3:6" s="66" customFormat="1" x14ac:dyDescent="0.25">
      <c r="C16528" s="189"/>
      <c r="D16528" s="189"/>
      <c r="E16528" s="189"/>
      <c r="F16528" s="189"/>
    </row>
    <row r="16529" spans="3:6" s="66" customFormat="1" x14ac:dyDescent="0.25">
      <c r="C16529" s="189"/>
      <c r="D16529" s="189"/>
      <c r="E16529" s="189"/>
      <c r="F16529" s="189"/>
    </row>
    <row r="16530" spans="3:6" s="66" customFormat="1" x14ac:dyDescent="0.25">
      <c r="C16530" s="189"/>
      <c r="D16530" s="189"/>
      <c r="E16530" s="189"/>
      <c r="F16530" s="189"/>
    </row>
    <row r="16531" spans="3:6" s="66" customFormat="1" x14ac:dyDescent="0.25">
      <c r="C16531" s="189"/>
      <c r="D16531" s="189"/>
      <c r="E16531" s="189"/>
      <c r="F16531" s="189"/>
    </row>
    <row r="16532" spans="3:6" s="66" customFormat="1" x14ac:dyDescent="0.25">
      <c r="C16532" s="189"/>
      <c r="D16532" s="189"/>
      <c r="E16532" s="189"/>
      <c r="F16532" s="189"/>
    </row>
    <row r="16533" spans="3:6" s="66" customFormat="1" x14ac:dyDescent="0.25">
      <c r="C16533" s="189"/>
      <c r="D16533" s="189"/>
      <c r="E16533" s="189"/>
      <c r="F16533" s="189"/>
    </row>
    <row r="16534" spans="3:6" s="66" customFormat="1" x14ac:dyDescent="0.25">
      <c r="C16534" s="189"/>
      <c r="D16534" s="189"/>
      <c r="E16534" s="189"/>
      <c r="F16534" s="189"/>
    </row>
    <row r="16535" spans="3:6" s="66" customFormat="1" x14ac:dyDescent="0.25">
      <c r="C16535" s="189"/>
      <c r="D16535" s="189"/>
      <c r="E16535" s="189"/>
      <c r="F16535" s="189"/>
    </row>
    <row r="16536" spans="3:6" s="66" customFormat="1" x14ac:dyDescent="0.25">
      <c r="C16536" s="189"/>
      <c r="D16536" s="189"/>
      <c r="E16536" s="189"/>
      <c r="F16536" s="189"/>
    </row>
    <row r="16537" spans="3:6" s="66" customFormat="1" x14ac:dyDescent="0.25">
      <c r="C16537" s="189"/>
      <c r="D16537" s="189"/>
      <c r="E16537" s="189"/>
      <c r="F16537" s="189"/>
    </row>
    <row r="16538" spans="3:6" s="66" customFormat="1" x14ac:dyDescent="0.25">
      <c r="C16538" s="189"/>
      <c r="D16538" s="189"/>
      <c r="E16538" s="189"/>
      <c r="F16538" s="189"/>
    </row>
    <row r="16539" spans="3:6" s="66" customFormat="1" x14ac:dyDescent="0.25">
      <c r="C16539" s="189"/>
      <c r="D16539" s="189"/>
      <c r="E16539" s="189"/>
      <c r="F16539" s="189"/>
    </row>
    <row r="16540" spans="3:6" s="66" customFormat="1" x14ac:dyDescent="0.25">
      <c r="C16540" s="189"/>
      <c r="D16540" s="189"/>
      <c r="E16540" s="189"/>
      <c r="F16540" s="189"/>
    </row>
    <row r="16541" spans="3:6" s="66" customFormat="1" x14ac:dyDescent="0.25">
      <c r="C16541" s="189"/>
      <c r="D16541" s="189"/>
      <c r="E16541" s="189"/>
      <c r="F16541" s="189"/>
    </row>
    <row r="16542" spans="3:6" s="66" customFormat="1" x14ac:dyDescent="0.25">
      <c r="C16542" s="189"/>
      <c r="D16542" s="189"/>
      <c r="E16542" s="189"/>
      <c r="F16542" s="189"/>
    </row>
    <row r="16543" spans="3:6" s="66" customFormat="1" x14ac:dyDescent="0.25">
      <c r="C16543" s="189"/>
      <c r="D16543" s="189"/>
      <c r="E16543" s="189"/>
      <c r="F16543" s="189"/>
    </row>
    <row r="16544" spans="3:6" s="66" customFormat="1" x14ac:dyDescent="0.25">
      <c r="C16544" s="189"/>
      <c r="D16544" s="189"/>
      <c r="E16544" s="189"/>
      <c r="F16544" s="189"/>
    </row>
    <row r="16545" spans="3:6" s="66" customFormat="1" x14ac:dyDescent="0.25">
      <c r="C16545" s="189"/>
      <c r="D16545" s="189"/>
      <c r="E16545" s="189"/>
      <c r="F16545" s="189"/>
    </row>
    <row r="16546" spans="3:6" s="66" customFormat="1" x14ac:dyDescent="0.25">
      <c r="C16546" s="189"/>
      <c r="D16546" s="189"/>
      <c r="E16546" s="189"/>
      <c r="F16546" s="189"/>
    </row>
    <row r="16547" spans="3:6" s="66" customFormat="1" x14ac:dyDescent="0.25">
      <c r="C16547" s="189"/>
      <c r="D16547" s="189"/>
      <c r="E16547" s="189"/>
      <c r="F16547" s="189"/>
    </row>
    <row r="16548" spans="3:6" s="66" customFormat="1" x14ac:dyDescent="0.25">
      <c r="C16548" s="189"/>
      <c r="D16548" s="189"/>
      <c r="E16548" s="189"/>
      <c r="F16548" s="189"/>
    </row>
    <row r="16549" spans="3:6" s="66" customFormat="1" x14ac:dyDescent="0.25">
      <c r="C16549" s="189"/>
      <c r="D16549" s="189"/>
      <c r="E16549" s="189"/>
      <c r="F16549" s="189"/>
    </row>
    <row r="16550" spans="3:6" s="66" customFormat="1" x14ac:dyDescent="0.25">
      <c r="C16550" s="189"/>
      <c r="D16550" s="189"/>
      <c r="E16550" s="189"/>
      <c r="F16550" s="189"/>
    </row>
    <row r="16551" spans="3:6" s="66" customFormat="1" x14ac:dyDescent="0.25">
      <c r="C16551" s="189"/>
      <c r="D16551" s="189"/>
      <c r="E16551" s="189"/>
      <c r="F16551" s="189"/>
    </row>
    <row r="16552" spans="3:6" s="66" customFormat="1" x14ac:dyDescent="0.25">
      <c r="C16552" s="189"/>
      <c r="D16552" s="189"/>
      <c r="E16552" s="189"/>
      <c r="F16552" s="189"/>
    </row>
    <row r="16553" spans="3:6" s="66" customFormat="1" x14ac:dyDescent="0.25">
      <c r="C16553" s="189"/>
      <c r="D16553" s="189"/>
      <c r="E16553" s="189"/>
      <c r="F16553" s="189"/>
    </row>
    <row r="16554" spans="3:6" s="66" customFormat="1" x14ac:dyDescent="0.25">
      <c r="C16554" s="189"/>
      <c r="D16554" s="189"/>
      <c r="E16554" s="189"/>
      <c r="F16554" s="189"/>
    </row>
    <row r="16555" spans="3:6" s="66" customFormat="1" x14ac:dyDescent="0.25">
      <c r="C16555" s="189"/>
      <c r="D16555" s="189"/>
      <c r="E16555" s="189"/>
      <c r="F16555" s="189"/>
    </row>
    <row r="16556" spans="3:6" s="66" customFormat="1" x14ac:dyDescent="0.25">
      <c r="C16556" s="189"/>
      <c r="D16556" s="189"/>
      <c r="E16556" s="189"/>
      <c r="F16556" s="189"/>
    </row>
    <row r="16557" spans="3:6" s="66" customFormat="1" x14ac:dyDescent="0.25">
      <c r="C16557" s="189"/>
      <c r="D16557" s="189"/>
      <c r="E16557" s="189"/>
      <c r="F16557" s="189"/>
    </row>
    <row r="16558" spans="3:6" s="66" customFormat="1" x14ac:dyDescent="0.25">
      <c r="C16558" s="189"/>
      <c r="D16558" s="189"/>
      <c r="E16558" s="189"/>
      <c r="F16558" s="189"/>
    </row>
    <row r="16559" spans="3:6" s="66" customFormat="1" x14ac:dyDescent="0.25">
      <c r="C16559" s="189"/>
      <c r="D16559" s="189"/>
      <c r="E16559" s="189"/>
      <c r="F16559" s="189"/>
    </row>
    <row r="16560" spans="3:6" s="66" customFormat="1" x14ac:dyDescent="0.25">
      <c r="C16560" s="189"/>
      <c r="D16560" s="189"/>
      <c r="E16560" s="189"/>
      <c r="F16560" s="189"/>
    </row>
    <row r="16561" spans="3:6" s="66" customFormat="1" x14ac:dyDescent="0.25">
      <c r="C16561" s="189"/>
      <c r="D16561" s="189"/>
      <c r="E16561" s="189"/>
      <c r="F16561" s="189"/>
    </row>
    <row r="16562" spans="3:6" s="66" customFormat="1" x14ac:dyDescent="0.25">
      <c r="C16562" s="189"/>
      <c r="D16562" s="189"/>
      <c r="E16562" s="189"/>
      <c r="F16562" s="189"/>
    </row>
    <row r="16563" spans="3:6" s="66" customFormat="1" x14ac:dyDescent="0.25">
      <c r="C16563" s="189"/>
      <c r="D16563" s="189"/>
      <c r="E16563" s="189"/>
      <c r="F16563" s="189"/>
    </row>
    <row r="16564" spans="3:6" s="66" customFormat="1" x14ac:dyDescent="0.25">
      <c r="C16564" s="189"/>
      <c r="D16564" s="189"/>
      <c r="E16564" s="189"/>
      <c r="F16564" s="189"/>
    </row>
    <row r="16565" spans="3:6" s="66" customFormat="1" x14ac:dyDescent="0.25">
      <c r="C16565" s="189"/>
      <c r="D16565" s="189"/>
      <c r="E16565" s="189"/>
      <c r="F16565" s="189"/>
    </row>
    <row r="16566" spans="3:6" s="66" customFormat="1" x14ac:dyDescent="0.25">
      <c r="C16566" s="189"/>
      <c r="D16566" s="189"/>
      <c r="E16566" s="189"/>
      <c r="F16566" s="189"/>
    </row>
    <row r="16567" spans="3:6" s="66" customFormat="1" x14ac:dyDescent="0.25">
      <c r="C16567" s="189"/>
      <c r="D16567" s="189"/>
      <c r="E16567" s="189"/>
      <c r="F16567" s="189"/>
    </row>
    <row r="16568" spans="3:6" s="66" customFormat="1" x14ac:dyDescent="0.25">
      <c r="C16568" s="189"/>
      <c r="D16568" s="189"/>
      <c r="E16568" s="189"/>
      <c r="F16568" s="189"/>
    </row>
    <row r="16569" spans="3:6" s="66" customFormat="1" x14ac:dyDescent="0.25">
      <c r="C16569" s="189"/>
      <c r="D16569" s="189"/>
      <c r="E16569" s="189"/>
      <c r="F16569" s="189"/>
    </row>
    <row r="16570" spans="3:6" s="66" customFormat="1" x14ac:dyDescent="0.25">
      <c r="C16570" s="189"/>
      <c r="D16570" s="189"/>
      <c r="E16570" s="189"/>
      <c r="F16570" s="189"/>
    </row>
    <row r="16571" spans="3:6" s="66" customFormat="1" x14ac:dyDescent="0.25">
      <c r="C16571" s="189"/>
      <c r="D16571" s="189"/>
      <c r="E16571" s="189"/>
      <c r="F16571" s="189"/>
    </row>
    <row r="16572" spans="3:6" s="66" customFormat="1" x14ac:dyDescent="0.25">
      <c r="C16572" s="189"/>
      <c r="D16572" s="189"/>
      <c r="E16572" s="189"/>
      <c r="F16572" s="189"/>
    </row>
    <row r="16573" spans="3:6" s="66" customFormat="1" x14ac:dyDescent="0.25">
      <c r="C16573" s="189"/>
      <c r="D16573" s="189"/>
      <c r="E16573" s="189"/>
      <c r="F16573" s="189"/>
    </row>
    <row r="16574" spans="3:6" s="66" customFormat="1" x14ac:dyDescent="0.25">
      <c r="C16574" s="189"/>
      <c r="D16574" s="189"/>
      <c r="E16574" s="189"/>
      <c r="F16574" s="189"/>
    </row>
    <row r="16575" spans="3:6" s="66" customFormat="1" x14ac:dyDescent="0.25">
      <c r="C16575" s="189"/>
      <c r="D16575" s="189"/>
      <c r="E16575" s="189"/>
      <c r="F16575" s="189"/>
    </row>
    <row r="16576" spans="3:6" s="66" customFormat="1" x14ac:dyDescent="0.25">
      <c r="C16576" s="189"/>
      <c r="D16576" s="189"/>
      <c r="E16576" s="189"/>
      <c r="F16576" s="189"/>
    </row>
    <row r="16577" spans="3:6" s="66" customFormat="1" x14ac:dyDescent="0.25">
      <c r="C16577" s="189"/>
      <c r="D16577" s="189"/>
      <c r="E16577" s="189"/>
      <c r="F16577" s="189"/>
    </row>
    <row r="16578" spans="3:6" s="66" customFormat="1" x14ac:dyDescent="0.25">
      <c r="C16578" s="189"/>
      <c r="D16578" s="189"/>
      <c r="E16578" s="189"/>
      <c r="F16578" s="189"/>
    </row>
    <row r="16579" spans="3:6" s="66" customFormat="1" x14ac:dyDescent="0.25">
      <c r="C16579" s="189"/>
      <c r="D16579" s="189"/>
      <c r="E16579" s="189"/>
      <c r="F16579" s="189"/>
    </row>
    <row r="16580" spans="3:6" s="66" customFormat="1" x14ac:dyDescent="0.25">
      <c r="C16580" s="189"/>
      <c r="D16580" s="189"/>
      <c r="E16580" s="189"/>
      <c r="F16580" s="189"/>
    </row>
    <row r="16581" spans="3:6" s="66" customFormat="1" x14ac:dyDescent="0.25">
      <c r="C16581" s="189"/>
      <c r="D16581" s="189"/>
      <c r="E16581" s="189"/>
      <c r="F16581" s="189"/>
    </row>
    <row r="16582" spans="3:6" s="66" customFormat="1" x14ac:dyDescent="0.25">
      <c r="C16582" s="189"/>
      <c r="D16582" s="189"/>
      <c r="E16582" s="189"/>
      <c r="F16582" s="189"/>
    </row>
    <row r="16583" spans="3:6" s="66" customFormat="1" x14ac:dyDescent="0.25">
      <c r="C16583" s="189"/>
      <c r="D16583" s="189"/>
      <c r="E16583" s="189"/>
      <c r="F16583" s="189"/>
    </row>
    <row r="16584" spans="3:6" s="66" customFormat="1" x14ac:dyDescent="0.25">
      <c r="C16584" s="189"/>
      <c r="D16584" s="189"/>
      <c r="E16584" s="189"/>
      <c r="F16584" s="189"/>
    </row>
    <row r="16585" spans="3:6" s="66" customFormat="1" x14ac:dyDescent="0.25">
      <c r="C16585" s="189"/>
      <c r="D16585" s="189"/>
      <c r="E16585" s="189"/>
      <c r="F16585" s="189"/>
    </row>
    <row r="16586" spans="3:6" s="66" customFormat="1" x14ac:dyDescent="0.25">
      <c r="C16586" s="189"/>
      <c r="D16586" s="189"/>
      <c r="E16586" s="189"/>
      <c r="F16586" s="189"/>
    </row>
    <row r="16587" spans="3:6" s="66" customFormat="1" x14ac:dyDescent="0.25">
      <c r="C16587" s="189"/>
      <c r="D16587" s="189"/>
      <c r="E16587" s="189"/>
      <c r="F16587" s="189"/>
    </row>
    <row r="16588" spans="3:6" s="66" customFormat="1" x14ac:dyDescent="0.25">
      <c r="C16588" s="189"/>
      <c r="D16588" s="189"/>
      <c r="E16588" s="189"/>
      <c r="F16588" s="189"/>
    </row>
    <row r="16589" spans="3:6" s="66" customFormat="1" x14ac:dyDescent="0.25">
      <c r="C16589" s="189"/>
      <c r="D16589" s="189"/>
      <c r="E16589" s="189"/>
      <c r="F16589" s="189"/>
    </row>
    <row r="16590" spans="3:6" s="66" customFormat="1" x14ac:dyDescent="0.25">
      <c r="C16590" s="189"/>
      <c r="D16590" s="189"/>
      <c r="E16590" s="189"/>
      <c r="F16590" s="189"/>
    </row>
    <row r="16591" spans="3:6" s="66" customFormat="1" x14ac:dyDescent="0.25">
      <c r="C16591" s="189"/>
      <c r="D16591" s="189"/>
      <c r="E16591" s="189"/>
      <c r="F16591" s="189"/>
    </row>
    <row r="16592" spans="3:6" s="66" customFormat="1" x14ac:dyDescent="0.25">
      <c r="C16592" s="189"/>
      <c r="D16592" s="189"/>
      <c r="E16592" s="189"/>
      <c r="F16592" s="189"/>
    </row>
    <row r="16593" spans="3:6" s="66" customFormat="1" x14ac:dyDescent="0.25">
      <c r="C16593" s="189"/>
      <c r="D16593" s="189"/>
      <c r="E16593" s="189"/>
      <c r="F16593" s="189"/>
    </row>
    <row r="16594" spans="3:6" s="66" customFormat="1" x14ac:dyDescent="0.25">
      <c r="C16594" s="189"/>
      <c r="D16594" s="189"/>
      <c r="E16594" s="189"/>
      <c r="F16594" s="189"/>
    </row>
    <row r="16595" spans="3:6" s="66" customFormat="1" x14ac:dyDescent="0.25">
      <c r="C16595" s="189"/>
      <c r="D16595" s="189"/>
      <c r="E16595" s="189"/>
      <c r="F16595" s="189"/>
    </row>
    <row r="16596" spans="3:6" s="66" customFormat="1" x14ac:dyDescent="0.25">
      <c r="C16596" s="189"/>
      <c r="D16596" s="189"/>
      <c r="E16596" s="189"/>
      <c r="F16596" s="189"/>
    </row>
    <row r="16597" spans="3:6" s="66" customFormat="1" x14ac:dyDescent="0.25">
      <c r="C16597" s="189"/>
      <c r="D16597" s="189"/>
      <c r="E16597" s="189"/>
      <c r="F16597" s="189"/>
    </row>
    <row r="16598" spans="3:6" s="66" customFormat="1" x14ac:dyDescent="0.25">
      <c r="C16598" s="189"/>
      <c r="D16598" s="189"/>
      <c r="E16598" s="189"/>
      <c r="F16598" s="189"/>
    </row>
    <row r="16599" spans="3:6" s="66" customFormat="1" x14ac:dyDescent="0.25">
      <c r="C16599" s="189"/>
      <c r="D16599" s="189"/>
      <c r="E16599" s="189"/>
      <c r="F16599" s="189"/>
    </row>
    <row r="16600" spans="3:6" s="66" customFormat="1" x14ac:dyDescent="0.25">
      <c r="C16600" s="189"/>
      <c r="D16600" s="189"/>
      <c r="E16600" s="189"/>
      <c r="F16600" s="189"/>
    </row>
    <row r="16601" spans="3:6" s="66" customFormat="1" x14ac:dyDescent="0.25">
      <c r="C16601" s="189"/>
      <c r="D16601" s="189"/>
      <c r="E16601" s="189"/>
      <c r="F16601" s="189"/>
    </row>
    <row r="16602" spans="3:6" s="66" customFormat="1" x14ac:dyDescent="0.25">
      <c r="C16602" s="189"/>
      <c r="D16602" s="189"/>
      <c r="E16602" s="189"/>
      <c r="F16602" s="189"/>
    </row>
    <row r="16603" spans="3:6" s="66" customFormat="1" x14ac:dyDescent="0.25">
      <c r="C16603" s="189"/>
      <c r="D16603" s="189"/>
      <c r="E16603" s="189"/>
      <c r="F16603" s="189"/>
    </row>
    <row r="16604" spans="3:6" s="66" customFormat="1" x14ac:dyDescent="0.25">
      <c r="C16604" s="189"/>
      <c r="D16604" s="189"/>
      <c r="E16604" s="189"/>
      <c r="F16604" s="189"/>
    </row>
    <row r="16605" spans="3:6" s="66" customFormat="1" x14ac:dyDescent="0.25">
      <c r="C16605" s="189"/>
      <c r="D16605" s="189"/>
      <c r="E16605" s="189"/>
      <c r="F16605" s="189"/>
    </row>
    <row r="16606" spans="3:6" s="66" customFormat="1" x14ac:dyDescent="0.25">
      <c r="C16606" s="189"/>
      <c r="D16606" s="189"/>
      <c r="E16606" s="189"/>
      <c r="F16606" s="189"/>
    </row>
    <row r="16607" spans="3:6" s="66" customFormat="1" x14ac:dyDescent="0.25">
      <c r="C16607" s="189"/>
      <c r="D16607" s="189"/>
      <c r="E16607" s="189"/>
      <c r="F16607" s="189"/>
    </row>
    <row r="16608" spans="3:6" s="66" customFormat="1" x14ac:dyDescent="0.25">
      <c r="C16608" s="189"/>
      <c r="D16608" s="189"/>
      <c r="E16608" s="189"/>
      <c r="F16608" s="189"/>
    </row>
    <row r="16609" spans="3:6" s="66" customFormat="1" x14ac:dyDescent="0.25">
      <c r="C16609" s="189"/>
      <c r="D16609" s="189"/>
      <c r="E16609" s="189"/>
      <c r="F16609" s="189"/>
    </row>
    <row r="16610" spans="3:6" s="66" customFormat="1" x14ac:dyDescent="0.25">
      <c r="C16610" s="189"/>
      <c r="D16610" s="189"/>
      <c r="E16610" s="189"/>
      <c r="F16610" s="189"/>
    </row>
    <row r="16611" spans="3:6" s="66" customFormat="1" x14ac:dyDescent="0.25">
      <c r="C16611" s="189"/>
      <c r="D16611" s="189"/>
      <c r="E16611" s="189"/>
      <c r="F16611" s="189"/>
    </row>
    <row r="16612" spans="3:6" s="66" customFormat="1" x14ac:dyDescent="0.25">
      <c r="C16612" s="189"/>
      <c r="D16612" s="189"/>
      <c r="E16612" s="189"/>
      <c r="F16612" s="189"/>
    </row>
    <row r="16613" spans="3:6" s="66" customFormat="1" x14ac:dyDescent="0.25">
      <c r="C16613" s="189"/>
      <c r="D16613" s="189"/>
      <c r="E16613" s="189"/>
      <c r="F16613" s="189"/>
    </row>
    <row r="16614" spans="3:6" s="66" customFormat="1" x14ac:dyDescent="0.25">
      <c r="C16614" s="189"/>
      <c r="D16614" s="189"/>
      <c r="E16614" s="189"/>
      <c r="F16614" s="189"/>
    </row>
    <row r="16615" spans="3:6" s="66" customFormat="1" x14ac:dyDescent="0.25">
      <c r="C16615" s="189"/>
      <c r="D16615" s="189"/>
      <c r="E16615" s="189"/>
      <c r="F16615" s="189"/>
    </row>
    <row r="16616" spans="3:6" s="66" customFormat="1" x14ac:dyDescent="0.25">
      <c r="C16616" s="189"/>
      <c r="D16616" s="189"/>
      <c r="E16616" s="189"/>
      <c r="F16616" s="189"/>
    </row>
    <row r="16617" spans="3:6" s="66" customFormat="1" x14ac:dyDescent="0.25">
      <c r="C16617" s="189"/>
      <c r="D16617" s="189"/>
      <c r="E16617" s="189"/>
      <c r="F16617" s="189"/>
    </row>
    <row r="16618" spans="3:6" s="66" customFormat="1" x14ac:dyDescent="0.25">
      <c r="C16618" s="189"/>
      <c r="D16618" s="189"/>
      <c r="E16618" s="189"/>
      <c r="F16618" s="189"/>
    </row>
    <row r="16619" spans="3:6" s="66" customFormat="1" x14ac:dyDescent="0.25">
      <c r="C16619" s="189"/>
      <c r="D16619" s="189"/>
      <c r="E16619" s="189"/>
      <c r="F16619" s="189"/>
    </row>
    <row r="16620" spans="3:6" s="66" customFormat="1" x14ac:dyDescent="0.25">
      <c r="C16620" s="189"/>
      <c r="D16620" s="189"/>
      <c r="E16620" s="189"/>
      <c r="F16620" s="189"/>
    </row>
    <row r="16621" spans="3:6" s="66" customFormat="1" x14ac:dyDescent="0.25">
      <c r="C16621" s="189"/>
      <c r="D16621" s="189"/>
      <c r="E16621" s="189"/>
      <c r="F16621" s="189"/>
    </row>
    <row r="16622" spans="3:6" s="66" customFormat="1" x14ac:dyDescent="0.25">
      <c r="C16622" s="189"/>
      <c r="D16622" s="189"/>
      <c r="E16622" s="189"/>
      <c r="F16622" s="189"/>
    </row>
    <row r="16623" spans="3:6" s="66" customFormat="1" x14ac:dyDescent="0.25">
      <c r="C16623" s="189"/>
      <c r="D16623" s="189"/>
      <c r="E16623" s="189"/>
      <c r="F16623" s="189"/>
    </row>
    <row r="16624" spans="3:6" s="66" customFormat="1" x14ac:dyDescent="0.25">
      <c r="C16624" s="189"/>
      <c r="D16624" s="189"/>
      <c r="E16624" s="189"/>
      <c r="F16624" s="189"/>
    </row>
    <row r="16625" spans="3:6" s="66" customFormat="1" x14ac:dyDescent="0.25">
      <c r="C16625" s="189"/>
      <c r="D16625" s="189"/>
      <c r="E16625" s="189"/>
      <c r="F16625" s="189"/>
    </row>
    <row r="16626" spans="3:6" s="66" customFormat="1" x14ac:dyDescent="0.25">
      <c r="C16626" s="189"/>
      <c r="D16626" s="189"/>
      <c r="E16626" s="189"/>
      <c r="F16626" s="189"/>
    </row>
    <row r="16627" spans="3:6" s="66" customFormat="1" x14ac:dyDescent="0.25">
      <c r="C16627" s="189"/>
      <c r="D16627" s="189"/>
      <c r="E16627" s="189"/>
      <c r="F16627" s="189"/>
    </row>
    <row r="16628" spans="3:6" s="66" customFormat="1" x14ac:dyDescent="0.25">
      <c r="C16628" s="189"/>
      <c r="D16628" s="189"/>
      <c r="E16628" s="189"/>
      <c r="F16628" s="189"/>
    </row>
    <row r="16629" spans="3:6" s="66" customFormat="1" x14ac:dyDescent="0.25">
      <c r="C16629" s="189"/>
      <c r="D16629" s="189"/>
      <c r="E16629" s="189"/>
      <c r="F16629" s="189"/>
    </row>
    <row r="16630" spans="3:6" s="66" customFormat="1" x14ac:dyDescent="0.25">
      <c r="C16630" s="189"/>
      <c r="D16630" s="189"/>
      <c r="E16630" s="189"/>
      <c r="F16630" s="189"/>
    </row>
    <row r="16631" spans="3:6" s="66" customFormat="1" x14ac:dyDescent="0.25">
      <c r="C16631" s="189"/>
      <c r="D16631" s="189"/>
      <c r="E16631" s="189"/>
      <c r="F16631" s="189"/>
    </row>
    <row r="16632" spans="3:6" s="66" customFormat="1" x14ac:dyDescent="0.25">
      <c r="C16632" s="189"/>
      <c r="D16632" s="189"/>
      <c r="E16632" s="189"/>
      <c r="F16632" s="189"/>
    </row>
    <row r="16633" spans="3:6" s="66" customFormat="1" x14ac:dyDescent="0.25">
      <c r="C16633" s="189"/>
      <c r="D16633" s="189"/>
      <c r="E16633" s="189"/>
      <c r="F16633" s="189"/>
    </row>
    <row r="16634" spans="3:6" s="66" customFormat="1" x14ac:dyDescent="0.25">
      <c r="C16634" s="189"/>
      <c r="D16634" s="189"/>
      <c r="E16634" s="189"/>
      <c r="F16634" s="189"/>
    </row>
    <row r="16635" spans="3:6" s="66" customFormat="1" x14ac:dyDescent="0.25">
      <c r="C16635" s="189"/>
      <c r="D16635" s="189"/>
      <c r="E16635" s="189"/>
      <c r="F16635" s="189"/>
    </row>
    <row r="16636" spans="3:6" s="66" customFormat="1" x14ac:dyDescent="0.25">
      <c r="C16636" s="189"/>
      <c r="D16636" s="189"/>
      <c r="E16636" s="189"/>
      <c r="F16636" s="189"/>
    </row>
    <row r="16637" spans="3:6" s="66" customFormat="1" x14ac:dyDescent="0.25">
      <c r="C16637" s="189"/>
      <c r="D16637" s="189"/>
      <c r="E16637" s="189"/>
      <c r="F16637" s="189"/>
    </row>
    <row r="16638" spans="3:6" s="66" customFormat="1" x14ac:dyDescent="0.25">
      <c r="C16638" s="189"/>
      <c r="D16638" s="189"/>
      <c r="E16638" s="189"/>
      <c r="F16638" s="189"/>
    </row>
    <row r="16639" spans="3:6" s="66" customFormat="1" x14ac:dyDescent="0.25">
      <c r="C16639" s="189"/>
      <c r="D16639" s="189"/>
      <c r="E16639" s="189"/>
      <c r="F16639" s="189"/>
    </row>
    <row r="16640" spans="3:6" s="66" customFormat="1" x14ac:dyDescent="0.25">
      <c r="C16640" s="189"/>
      <c r="D16640" s="189"/>
      <c r="E16640" s="189"/>
      <c r="F16640" s="189"/>
    </row>
    <row r="16641" spans="3:6" s="66" customFormat="1" x14ac:dyDescent="0.25">
      <c r="C16641" s="189"/>
      <c r="D16641" s="189"/>
      <c r="E16641" s="189"/>
      <c r="F16641" s="189"/>
    </row>
    <row r="16642" spans="3:6" s="66" customFormat="1" x14ac:dyDescent="0.25">
      <c r="C16642" s="189"/>
      <c r="D16642" s="189"/>
      <c r="E16642" s="189"/>
      <c r="F16642" s="189"/>
    </row>
    <row r="16643" spans="3:6" s="66" customFormat="1" x14ac:dyDescent="0.25">
      <c r="C16643" s="189"/>
      <c r="D16643" s="189"/>
      <c r="E16643" s="189"/>
      <c r="F16643" s="189"/>
    </row>
    <row r="16644" spans="3:6" s="66" customFormat="1" x14ac:dyDescent="0.25">
      <c r="C16644" s="189"/>
      <c r="D16644" s="189"/>
      <c r="E16644" s="189"/>
      <c r="F16644" s="189"/>
    </row>
    <row r="16645" spans="3:6" s="66" customFormat="1" x14ac:dyDescent="0.25">
      <c r="C16645" s="189"/>
      <c r="D16645" s="189"/>
      <c r="E16645" s="189"/>
      <c r="F16645" s="189"/>
    </row>
    <row r="16646" spans="3:6" s="66" customFormat="1" x14ac:dyDescent="0.25">
      <c r="C16646" s="189"/>
      <c r="D16646" s="189"/>
      <c r="E16646" s="189"/>
      <c r="F16646" s="189"/>
    </row>
    <row r="16647" spans="3:6" s="66" customFormat="1" x14ac:dyDescent="0.25">
      <c r="C16647" s="189"/>
      <c r="D16647" s="189"/>
      <c r="E16647" s="189"/>
      <c r="F16647" s="189"/>
    </row>
    <row r="16648" spans="3:6" s="66" customFormat="1" x14ac:dyDescent="0.25">
      <c r="C16648" s="189"/>
      <c r="D16648" s="189"/>
      <c r="E16648" s="189"/>
      <c r="F16648" s="189"/>
    </row>
    <row r="16649" spans="3:6" s="66" customFormat="1" x14ac:dyDescent="0.25">
      <c r="C16649" s="189"/>
      <c r="D16649" s="189"/>
      <c r="E16649" s="189"/>
      <c r="F16649" s="189"/>
    </row>
    <row r="16650" spans="3:6" s="66" customFormat="1" x14ac:dyDescent="0.25">
      <c r="C16650" s="189"/>
      <c r="D16650" s="189"/>
      <c r="E16650" s="189"/>
      <c r="F16650" s="189"/>
    </row>
    <row r="16651" spans="3:6" s="66" customFormat="1" x14ac:dyDescent="0.25">
      <c r="C16651" s="189"/>
      <c r="D16651" s="189"/>
      <c r="E16651" s="189"/>
      <c r="F16651" s="189"/>
    </row>
    <row r="16652" spans="3:6" s="66" customFormat="1" x14ac:dyDescent="0.25">
      <c r="C16652" s="189"/>
      <c r="D16652" s="189"/>
      <c r="E16652" s="189"/>
      <c r="F16652" s="189"/>
    </row>
    <row r="16653" spans="3:6" s="66" customFormat="1" x14ac:dyDescent="0.25">
      <c r="C16653" s="189"/>
      <c r="D16653" s="189"/>
      <c r="E16653" s="189"/>
      <c r="F16653" s="189"/>
    </row>
    <row r="16654" spans="3:6" s="66" customFormat="1" x14ac:dyDescent="0.25">
      <c r="C16654" s="189"/>
      <c r="D16654" s="189"/>
      <c r="E16654" s="189"/>
      <c r="F16654" s="189"/>
    </row>
    <row r="16655" spans="3:6" s="66" customFormat="1" x14ac:dyDescent="0.25">
      <c r="C16655" s="189"/>
      <c r="D16655" s="189"/>
      <c r="E16655" s="189"/>
      <c r="F16655" s="189"/>
    </row>
    <row r="16656" spans="3:6" s="66" customFormat="1" x14ac:dyDescent="0.25">
      <c r="C16656" s="189"/>
      <c r="D16656" s="189"/>
      <c r="E16656" s="189"/>
      <c r="F16656" s="189"/>
    </row>
    <row r="16657" spans="3:6" s="66" customFormat="1" x14ac:dyDescent="0.25">
      <c r="C16657" s="189"/>
      <c r="D16657" s="189"/>
      <c r="E16657" s="189"/>
      <c r="F16657" s="189"/>
    </row>
    <row r="16658" spans="3:6" s="66" customFormat="1" x14ac:dyDescent="0.25">
      <c r="C16658" s="189"/>
      <c r="D16658" s="189"/>
      <c r="E16658" s="189"/>
      <c r="F16658" s="189"/>
    </row>
    <row r="16659" spans="3:6" s="66" customFormat="1" x14ac:dyDescent="0.25">
      <c r="C16659" s="189"/>
      <c r="D16659" s="189"/>
      <c r="E16659" s="189"/>
      <c r="F16659" s="189"/>
    </row>
    <row r="16660" spans="3:6" s="66" customFormat="1" x14ac:dyDescent="0.25">
      <c r="C16660" s="189"/>
      <c r="D16660" s="189"/>
      <c r="E16660" s="189"/>
      <c r="F16660" s="189"/>
    </row>
    <row r="16661" spans="3:6" s="66" customFormat="1" x14ac:dyDescent="0.25">
      <c r="C16661" s="189"/>
      <c r="D16661" s="189"/>
      <c r="E16661" s="189"/>
      <c r="F16661" s="189"/>
    </row>
    <row r="16662" spans="3:6" s="66" customFormat="1" x14ac:dyDescent="0.25">
      <c r="C16662" s="189"/>
      <c r="D16662" s="189"/>
      <c r="E16662" s="189"/>
      <c r="F16662" s="189"/>
    </row>
    <row r="16663" spans="3:6" s="66" customFormat="1" x14ac:dyDescent="0.25">
      <c r="C16663" s="189"/>
      <c r="D16663" s="189"/>
      <c r="E16663" s="189"/>
      <c r="F16663" s="189"/>
    </row>
    <row r="16664" spans="3:6" s="66" customFormat="1" x14ac:dyDescent="0.25">
      <c r="C16664" s="189"/>
      <c r="D16664" s="189"/>
      <c r="E16664" s="189"/>
      <c r="F16664" s="189"/>
    </row>
    <row r="16665" spans="3:6" s="66" customFormat="1" x14ac:dyDescent="0.25">
      <c r="C16665" s="189"/>
      <c r="D16665" s="189"/>
      <c r="E16665" s="189"/>
      <c r="F16665" s="189"/>
    </row>
    <row r="16666" spans="3:6" s="66" customFormat="1" x14ac:dyDescent="0.25">
      <c r="C16666" s="189"/>
      <c r="D16666" s="189"/>
      <c r="E16666" s="189"/>
      <c r="F16666" s="189"/>
    </row>
    <row r="16667" spans="3:6" s="66" customFormat="1" x14ac:dyDescent="0.25">
      <c r="C16667" s="189"/>
      <c r="D16667" s="189"/>
      <c r="E16667" s="189"/>
      <c r="F16667" s="189"/>
    </row>
    <row r="16668" spans="3:6" s="66" customFormat="1" x14ac:dyDescent="0.25">
      <c r="C16668" s="189"/>
      <c r="D16668" s="189"/>
      <c r="E16668" s="189"/>
      <c r="F16668" s="189"/>
    </row>
    <row r="16669" spans="3:6" s="66" customFormat="1" x14ac:dyDescent="0.25">
      <c r="C16669" s="189"/>
      <c r="D16669" s="189"/>
      <c r="E16669" s="189"/>
      <c r="F16669" s="189"/>
    </row>
    <row r="16670" spans="3:6" s="66" customFormat="1" x14ac:dyDescent="0.25">
      <c r="C16670" s="189"/>
      <c r="D16670" s="189"/>
      <c r="E16670" s="189"/>
      <c r="F16670" s="189"/>
    </row>
    <row r="16671" spans="3:6" s="66" customFormat="1" x14ac:dyDescent="0.25">
      <c r="C16671" s="189"/>
      <c r="D16671" s="189"/>
      <c r="E16671" s="189"/>
      <c r="F16671" s="189"/>
    </row>
    <row r="16672" spans="3:6" s="66" customFormat="1" x14ac:dyDescent="0.25">
      <c r="C16672" s="189"/>
      <c r="D16672" s="189"/>
      <c r="E16672" s="189"/>
      <c r="F16672" s="189"/>
    </row>
    <row r="16673" spans="3:6" s="66" customFormat="1" x14ac:dyDescent="0.25">
      <c r="C16673" s="189"/>
      <c r="D16673" s="189"/>
      <c r="E16673" s="189"/>
      <c r="F16673" s="189"/>
    </row>
    <row r="16674" spans="3:6" s="66" customFormat="1" x14ac:dyDescent="0.25">
      <c r="C16674" s="189"/>
      <c r="D16674" s="189"/>
      <c r="E16674" s="189"/>
      <c r="F16674" s="189"/>
    </row>
    <row r="16675" spans="3:6" s="66" customFormat="1" x14ac:dyDescent="0.25">
      <c r="C16675" s="189"/>
      <c r="D16675" s="189"/>
      <c r="E16675" s="189"/>
      <c r="F16675" s="189"/>
    </row>
    <row r="16676" spans="3:6" s="66" customFormat="1" x14ac:dyDescent="0.25">
      <c r="C16676" s="189"/>
      <c r="D16676" s="189"/>
      <c r="E16676" s="189"/>
      <c r="F16676" s="189"/>
    </row>
    <row r="16677" spans="3:6" s="66" customFormat="1" x14ac:dyDescent="0.25">
      <c r="C16677" s="189"/>
      <c r="D16677" s="189"/>
      <c r="E16677" s="189"/>
      <c r="F16677" s="189"/>
    </row>
    <row r="16678" spans="3:6" s="66" customFormat="1" x14ac:dyDescent="0.25">
      <c r="C16678" s="189"/>
      <c r="D16678" s="189"/>
      <c r="E16678" s="189"/>
      <c r="F16678" s="189"/>
    </row>
    <row r="16679" spans="3:6" s="66" customFormat="1" x14ac:dyDescent="0.25">
      <c r="C16679" s="189"/>
      <c r="D16679" s="189"/>
      <c r="E16679" s="189"/>
      <c r="F16679" s="189"/>
    </row>
    <row r="16680" spans="3:6" s="66" customFormat="1" x14ac:dyDescent="0.25">
      <c r="C16680" s="189"/>
      <c r="D16680" s="189"/>
      <c r="E16680" s="189"/>
      <c r="F16680" s="189"/>
    </row>
    <row r="16681" spans="3:6" s="66" customFormat="1" x14ac:dyDescent="0.25">
      <c r="C16681" s="189"/>
      <c r="D16681" s="189"/>
      <c r="E16681" s="189"/>
      <c r="F16681" s="189"/>
    </row>
    <row r="16682" spans="3:6" s="66" customFormat="1" x14ac:dyDescent="0.25">
      <c r="C16682" s="189"/>
      <c r="D16682" s="189"/>
      <c r="E16682" s="189"/>
      <c r="F16682" s="189"/>
    </row>
    <row r="16683" spans="3:6" s="66" customFormat="1" x14ac:dyDescent="0.25">
      <c r="C16683" s="189"/>
      <c r="D16683" s="189"/>
      <c r="E16683" s="189"/>
      <c r="F16683" s="189"/>
    </row>
    <row r="16684" spans="3:6" s="66" customFormat="1" x14ac:dyDescent="0.25">
      <c r="C16684" s="189"/>
      <c r="D16684" s="189"/>
      <c r="E16684" s="189"/>
      <c r="F16684" s="189"/>
    </row>
    <row r="16685" spans="3:6" s="66" customFormat="1" x14ac:dyDescent="0.25">
      <c r="C16685" s="189"/>
      <c r="D16685" s="189"/>
      <c r="E16685" s="189"/>
      <c r="F16685" s="189"/>
    </row>
    <row r="16686" spans="3:6" s="66" customFormat="1" x14ac:dyDescent="0.25">
      <c r="C16686" s="189"/>
      <c r="D16686" s="189"/>
      <c r="E16686" s="189"/>
      <c r="F16686" s="189"/>
    </row>
    <row r="16687" spans="3:6" s="66" customFormat="1" x14ac:dyDescent="0.25">
      <c r="C16687" s="189"/>
      <c r="D16687" s="189"/>
      <c r="E16687" s="189"/>
      <c r="F16687" s="189"/>
    </row>
    <row r="16688" spans="3:6" s="66" customFormat="1" x14ac:dyDescent="0.25">
      <c r="C16688" s="189"/>
      <c r="D16688" s="189"/>
      <c r="E16688" s="189"/>
      <c r="F16688" s="189"/>
    </row>
    <row r="16689" spans="3:6" s="66" customFormat="1" x14ac:dyDescent="0.25">
      <c r="C16689" s="189"/>
      <c r="D16689" s="189"/>
      <c r="E16689" s="189"/>
      <c r="F16689" s="189"/>
    </row>
    <row r="16690" spans="3:6" s="66" customFormat="1" x14ac:dyDescent="0.25">
      <c r="C16690" s="189"/>
      <c r="D16690" s="189"/>
      <c r="E16690" s="189"/>
      <c r="F16690" s="189"/>
    </row>
    <row r="16691" spans="3:6" s="66" customFormat="1" x14ac:dyDescent="0.25">
      <c r="C16691" s="189"/>
      <c r="D16691" s="189"/>
      <c r="E16691" s="189"/>
      <c r="F16691" s="189"/>
    </row>
    <row r="16692" spans="3:6" s="66" customFormat="1" x14ac:dyDescent="0.25">
      <c r="C16692" s="189"/>
      <c r="D16692" s="189"/>
      <c r="E16692" s="189"/>
      <c r="F16692" s="189"/>
    </row>
    <row r="16693" spans="3:6" s="66" customFormat="1" x14ac:dyDescent="0.25">
      <c r="C16693" s="189"/>
      <c r="D16693" s="189"/>
      <c r="E16693" s="189"/>
      <c r="F16693" s="189"/>
    </row>
    <row r="16694" spans="3:6" s="66" customFormat="1" x14ac:dyDescent="0.25">
      <c r="C16694" s="189"/>
      <c r="D16694" s="189"/>
      <c r="E16694" s="189"/>
      <c r="F16694" s="189"/>
    </row>
    <row r="16695" spans="3:6" s="66" customFormat="1" x14ac:dyDescent="0.25">
      <c r="C16695" s="189"/>
      <c r="D16695" s="189"/>
      <c r="E16695" s="189"/>
      <c r="F16695" s="189"/>
    </row>
    <row r="16696" spans="3:6" s="66" customFormat="1" x14ac:dyDescent="0.25">
      <c r="C16696" s="189"/>
      <c r="D16696" s="189"/>
      <c r="E16696" s="189"/>
      <c r="F16696" s="189"/>
    </row>
    <row r="16697" spans="3:6" s="66" customFormat="1" x14ac:dyDescent="0.25">
      <c r="C16697" s="189"/>
      <c r="D16697" s="189"/>
      <c r="E16697" s="189"/>
      <c r="F16697" s="189"/>
    </row>
    <row r="16698" spans="3:6" s="66" customFormat="1" x14ac:dyDescent="0.25">
      <c r="C16698" s="189"/>
      <c r="D16698" s="189"/>
      <c r="E16698" s="189"/>
      <c r="F16698" s="189"/>
    </row>
    <row r="16699" spans="3:6" s="66" customFormat="1" x14ac:dyDescent="0.25">
      <c r="C16699" s="189"/>
      <c r="D16699" s="189"/>
      <c r="E16699" s="189"/>
      <c r="F16699" s="189"/>
    </row>
    <row r="16700" spans="3:6" s="66" customFormat="1" x14ac:dyDescent="0.25">
      <c r="C16700" s="189"/>
      <c r="D16700" s="189"/>
      <c r="E16700" s="189"/>
      <c r="F16700" s="189"/>
    </row>
    <row r="16701" spans="3:6" s="66" customFormat="1" x14ac:dyDescent="0.25">
      <c r="C16701" s="189"/>
      <c r="D16701" s="189"/>
      <c r="E16701" s="189"/>
      <c r="F16701" s="189"/>
    </row>
    <row r="16702" spans="3:6" s="66" customFormat="1" x14ac:dyDescent="0.25">
      <c r="C16702" s="189"/>
      <c r="D16702" s="189"/>
      <c r="E16702" s="189"/>
      <c r="F16702" s="189"/>
    </row>
    <row r="16703" spans="3:6" s="66" customFormat="1" x14ac:dyDescent="0.25">
      <c r="C16703" s="189"/>
      <c r="D16703" s="189"/>
      <c r="E16703" s="189"/>
      <c r="F16703" s="189"/>
    </row>
    <row r="16704" spans="3:6" s="66" customFormat="1" x14ac:dyDescent="0.25">
      <c r="C16704" s="189"/>
      <c r="D16704" s="189"/>
      <c r="E16704" s="189"/>
      <c r="F16704" s="189"/>
    </row>
    <row r="16705" spans="3:6" s="66" customFormat="1" x14ac:dyDescent="0.25">
      <c r="C16705" s="189"/>
      <c r="D16705" s="189"/>
      <c r="E16705" s="189"/>
      <c r="F16705" s="189"/>
    </row>
    <row r="16706" spans="3:6" s="66" customFormat="1" x14ac:dyDescent="0.25">
      <c r="C16706" s="189"/>
      <c r="D16706" s="189"/>
      <c r="E16706" s="189"/>
      <c r="F16706" s="189"/>
    </row>
    <row r="16707" spans="3:6" s="66" customFormat="1" x14ac:dyDescent="0.25">
      <c r="C16707" s="189"/>
      <c r="D16707" s="189"/>
      <c r="E16707" s="189"/>
      <c r="F16707" s="189"/>
    </row>
    <row r="16708" spans="3:6" s="66" customFormat="1" x14ac:dyDescent="0.25">
      <c r="C16708" s="189"/>
      <c r="D16708" s="189"/>
      <c r="E16708" s="189"/>
      <c r="F16708" s="189"/>
    </row>
    <row r="16709" spans="3:6" s="66" customFormat="1" x14ac:dyDescent="0.25">
      <c r="C16709" s="189"/>
      <c r="D16709" s="189"/>
      <c r="E16709" s="189"/>
      <c r="F16709" s="189"/>
    </row>
    <row r="16710" spans="3:6" s="66" customFormat="1" x14ac:dyDescent="0.25">
      <c r="C16710" s="189"/>
      <c r="D16710" s="189"/>
      <c r="E16710" s="189"/>
      <c r="F16710" s="189"/>
    </row>
    <row r="16711" spans="3:6" s="66" customFormat="1" x14ac:dyDescent="0.25">
      <c r="C16711" s="189"/>
      <c r="D16711" s="189"/>
      <c r="E16711" s="189"/>
      <c r="F16711" s="189"/>
    </row>
    <row r="16712" spans="3:6" s="66" customFormat="1" x14ac:dyDescent="0.25">
      <c r="C16712" s="189"/>
      <c r="D16712" s="189"/>
      <c r="E16712" s="189"/>
      <c r="F16712" s="189"/>
    </row>
    <row r="16713" spans="3:6" s="66" customFormat="1" x14ac:dyDescent="0.25">
      <c r="C16713" s="189"/>
      <c r="D16713" s="189"/>
      <c r="E16713" s="189"/>
      <c r="F16713" s="189"/>
    </row>
    <row r="16714" spans="3:6" s="66" customFormat="1" x14ac:dyDescent="0.25">
      <c r="C16714" s="189"/>
      <c r="D16714" s="189"/>
      <c r="E16714" s="189"/>
      <c r="F16714" s="189"/>
    </row>
    <row r="16715" spans="3:6" s="66" customFormat="1" x14ac:dyDescent="0.25">
      <c r="C16715" s="189"/>
      <c r="D16715" s="189"/>
      <c r="E16715" s="189"/>
      <c r="F16715" s="189"/>
    </row>
    <row r="16716" spans="3:6" s="66" customFormat="1" x14ac:dyDescent="0.25">
      <c r="C16716" s="189"/>
      <c r="D16716" s="189"/>
      <c r="E16716" s="189"/>
      <c r="F16716" s="189"/>
    </row>
    <row r="16717" spans="3:6" s="66" customFormat="1" x14ac:dyDescent="0.25">
      <c r="C16717" s="189"/>
      <c r="D16717" s="189"/>
      <c r="E16717" s="189"/>
      <c r="F16717" s="189"/>
    </row>
    <row r="16718" spans="3:6" s="66" customFormat="1" x14ac:dyDescent="0.25">
      <c r="C16718" s="189"/>
      <c r="D16718" s="189"/>
      <c r="E16718" s="189"/>
      <c r="F16718" s="189"/>
    </row>
    <row r="16719" spans="3:6" s="66" customFormat="1" x14ac:dyDescent="0.25">
      <c r="C16719" s="189"/>
      <c r="D16719" s="189"/>
      <c r="E16719" s="189"/>
      <c r="F16719" s="189"/>
    </row>
    <row r="16720" spans="3:6" s="66" customFormat="1" x14ac:dyDescent="0.25">
      <c r="C16720" s="189"/>
      <c r="D16720" s="189"/>
      <c r="E16720" s="189"/>
      <c r="F16720" s="189"/>
    </row>
    <row r="16721" spans="3:6" s="66" customFormat="1" x14ac:dyDescent="0.25">
      <c r="C16721" s="189"/>
      <c r="D16721" s="189"/>
      <c r="E16721" s="189"/>
      <c r="F16721" s="189"/>
    </row>
    <row r="16722" spans="3:6" s="66" customFormat="1" x14ac:dyDescent="0.25">
      <c r="C16722" s="189"/>
      <c r="D16722" s="189"/>
      <c r="E16722" s="189"/>
      <c r="F16722" s="189"/>
    </row>
    <row r="16723" spans="3:6" s="66" customFormat="1" x14ac:dyDescent="0.25">
      <c r="C16723" s="189"/>
      <c r="D16723" s="189"/>
      <c r="E16723" s="189"/>
      <c r="F16723" s="189"/>
    </row>
    <row r="16724" spans="3:6" s="66" customFormat="1" x14ac:dyDescent="0.25">
      <c r="C16724" s="189"/>
      <c r="D16724" s="189"/>
      <c r="E16724" s="189"/>
      <c r="F16724" s="189"/>
    </row>
    <row r="16725" spans="3:6" s="66" customFormat="1" x14ac:dyDescent="0.25">
      <c r="C16725" s="189"/>
      <c r="D16725" s="189"/>
      <c r="E16725" s="189"/>
      <c r="F16725" s="189"/>
    </row>
    <row r="16726" spans="3:6" s="66" customFormat="1" x14ac:dyDescent="0.25">
      <c r="C16726" s="189"/>
      <c r="D16726" s="189"/>
      <c r="E16726" s="189"/>
      <c r="F16726" s="189"/>
    </row>
    <row r="16727" spans="3:6" s="66" customFormat="1" x14ac:dyDescent="0.25">
      <c r="C16727" s="189"/>
      <c r="D16727" s="189"/>
      <c r="E16727" s="189"/>
      <c r="F16727" s="189"/>
    </row>
    <row r="16728" spans="3:6" s="66" customFormat="1" x14ac:dyDescent="0.25">
      <c r="C16728" s="189"/>
      <c r="D16728" s="189"/>
      <c r="E16728" s="189"/>
      <c r="F16728" s="189"/>
    </row>
    <row r="16729" spans="3:6" s="66" customFormat="1" x14ac:dyDescent="0.25">
      <c r="C16729" s="189"/>
      <c r="D16729" s="189"/>
      <c r="E16729" s="189"/>
      <c r="F16729" s="189"/>
    </row>
    <row r="16730" spans="3:6" s="66" customFormat="1" x14ac:dyDescent="0.25">
      <c r="C16730" s="189"/>
      <c r="D16730" s="189"/>
      <c r="E16730" s="189"/>
      <c r="F16730" s="189"/>
    </row>
    <row r="16731" spans="3:6" s="66" customFormat="1" x14ac:dyDescent="0.25">
      <c r="C16731" s="189"/>
      <c r="D16731" s="189"/>
      <c r="E16731" s="189"/>
      <c r="F16731" s="189"/>
    </row>
    <row r="16732" spans="3:6" s="66" customFormat="1" x14ac:dyDescent="0.25">
      <c r="C16732" s="189"/>
      <c r="D16732" s="189"/>
      <c r="E16732" s="189"/>
      <c r="F16732" s="189"/>
    </row>
    <row r="16733" spans="3:6" s="66" customFormat="1" x14ac:dyDescent="0.25">
      <c r="C16733" s="189"/>
      <c r="D16733" s="189"/>
      <c r="E16733" s="189"/>
      <c r="F16733" s="189"/>
    </row>
    <row r="16734" spans="3:6" s="66" customFormat="1" x14ac:dyDescent="0.25">
      <c r="C16734" s="189"/>
      <c r="D16734" s="189"/>
      <c r="E16734" s="189"/>
      <c r="F16734" s="189"/>
    </row>
    <row r="16735" spans="3:6" s="66" customFormat="1" x14ac:dyDescent="0.25">
      <c r="C16735" s="189"/>
      <c r="D16735" s="189"/>
      <c r="E16735" s="189"/>
      <c r="F16735" s="189"/>
    </row>
    <row r="16736" spans="3:6" s="66" customFormat="1" x14ac:dyDescent="0.25">
      <c r="C16736" s="189"/>
      <c r="D16736" s="189"/>
      <c r="E16736" s="189"/>
      <c r="F16736" s="189"/>
    </row>
    <row r="16737" spans="3:6" s="66" customFormat="1" x14ac:dyDescent="0.25">
      <c r="C16737" s="189"/>
      <c r="D16737" s="189"/>
      <c r="E16737" s="189"/>
      <c r="F16737" s="189"/>
    </row>
    <row r="16738" spans="3:6" s="66" customFormat="1" x14ac:dyDescent="0.25">
      <c r="C16738" s="189"/>
      <c r="D16738" s="189"/>
      <c r="E16738" s="189"/>
      <c r="F16738" s="189"/>
    </row>
    <row r="16739" spans="3:6" s="66" customFormat="1" x14ac:dyDescent="0.25">
      <c r="C16739" s="189"/>
      <c r="D16739" s="189"/>
      <c r="E16739" s="189"/>
      <c r="F16739" s="189"/>
    </row>
    <row r="16740" spans="3:6" s="66" customFormat="1" x14ac:dyDescent="0.25">
      <c r="C16740" s="189"/>
      <c r="D16740" s="189"/>
      <c r="E16740" s="189"/>
      <c r="F16740" s="189"/>
    </row>
    <row r="16741" spans="3:6" s="66" customFormat="1" x14ac:dyDescent="0.25">
      <c r="C16741" s="189"/>
      <c r="D16741" s="189"/>
      <c r="E16741" s="189"/>
      <c r="F16741" s="189"/>
    </row>
    <row r="16742" spans="3:6" s="66" customFormat="1" x14ac:dyDescent="0.25">
      <c r="C16742" s="189"/>
      <c r="D16742" s="189"/>
      <c r="E16742" s="189"/>
      <c r="F16742" s="189"/>
    </row>
    <row r="16743" spans="3:6" s="66" customFormat="1" x14ac:dyDescent="0.25">
      <c r="C16743" s="189"/>
      <c r="D16743" s="189"/>
      <c r="E16743" s="189"/>
      <c r="F16743" s="189"/>
    </row>
    <row r="16744" spans="3:6" s="66" customFormat="1" x14ac:dyDescent="0.25">
      <c r="C16744" s="189"/>
      <c r="D16744" s="189"/>
      <c r="E16744" s="189"/>
      <c r="F16744" s="189"/>
    </row>
    <row r="16745" spans="3:6" s="66" customFormat="1" x14ac:dyDescent="0.25">
      <c r="C16745" s="189"/>
      <c r="D16745" s="189"/>
      <c r="E16745" s="189"/>
      <c r="F16745" s="189"/>
    </row>
    <row r="16746" spans="3:6" s="66" customFormat="1" x14ac:dyDescent="0.25">
      <c r="C16746" s="189"/>
      <c r="D16746" s="189"/>
      <c r="E16746" s="189"/>
      <c r="F16746" s="189"/>
    </row>
    <row r="16747" spans="3:6" s="66" customFormat="1" x14ac:dyDescent="0.25">
      <c r="C16747" s="189"/>
      <c r="D16747" s="189"/>
      <c r="E16747" s="189"/>
      <c r="F16747" s="189"/>
    </row>
    <row r="16748" spans="3:6" s="66" customFormat="1" x14ac:dyDescent="0.25">
      <c r="C16748" s="189"/>
      <c r="D16748" s="189"/>
      <c r="E16748" s="189"/>
      <c r="F16748" s="189"/>
    </row>
    <row r="16749" spans="3:6" s="66" customFormat="1" x14ac:dyDescent="0.25">
      <c r="C16749" s="189"/>
      <c r="D16749" s="189"/>
      <c r="E16749" s="189"/>
      <c r="F16749" s="189"/>
    </row>
    <row r="16750" spans="3:6" s="66" customFormat="1" x14ac:dyDescent="0.25">
      <c r="C16750" s="189"/>
      <c r="D16750" s="189"/>
      <c r="E16750" s="189"/>
      <c r="F16750" s="189"/>
    </row>
    <row r="16751" spans="3:6" s="66" customFormat="1" x14ac:dyDescent="0.25">
      <c r="C16751" s="189"/>
      <c r="D16751" s="189"/>
      <c r="E16751" s="189"/>
      <c r="F16751" s="189"/>
    </row>
    <row r="16752" spans="3:6" s="66" customFormat="1" x14ac:dyDescent="0.25">
      <c r="C16752" s="189"/>
      <c r="D16752" s="189"/>
      <c r="E16752" s="189"/>
      <c r="F16752" s="189"/>
    </row>
    <row r="16753" spans="3:6" s="66" customFormat="1" x14ac:dyDescent="0.25">
      <c r="C16753" s="189"/>
      <c r="D16753" s="189"/>
      <c r="E16753" s="189"/>
      <c r="F16753" s="189"/>
    </row>
    <row r="16754" spans="3:6" s="66" customFormat="1" x14ac:dyDescent="0.25">
      <c r="C16754" s="189"/>
      <c r="D16754" s="189"/>
      <c r="E16754" s="189"/>
      <c r="F16754" s="189"/>
    </row>
    <row r="16755" spans="3:6" s="66" customFormat="1" x14ac:dyDescent="0.25">
      <c r="C16755" s="189"/>
      <c r="D16755" s="189"/>
      <c r="E16755" s="189"/>
      <c r="F16755" s="189"/>
    </row>
    <row r="16756" spans="3:6" s="66" customFormat="1" x14ac:dyDescent="0.25">
      <c r="C16756" s="189"/>
      <c r="D16756" s="189"/>
      <c r="E16756" s="189"/>
      <c r="F16756" s="189"/>
    </row>
    <row r="16757" spans="3:6" s="66" customFormat="1" x14ac:dyDescent="0.25">
      <c r="C16757" s="189"/>
      <c r="D16757" s="189"/>
      <c r="E16757" s="189"/>
      <c r="F16757" s="189"/>
    </row>
    <row r="16758" spans="3:6" s="66" customFormat="1" x14ac:dyDescent="0.25">
      <c r="C16758" s="189"/>
      <c r="D16758" s="189"/>
      <c r="E16758" s="189"/>
      <c r="F16758" s="189"/>
    </row>
    <row r="16759" spans="3:6" s="66" customFormat="1" x14ac:dyDescent="0.25">
      <c r="C16759" s="189"/>
      <c r="D16759" s="189"/>
      <c r="E16759" s="189"/>
      <c r="F16759" s="189"/>
    </row>
    <row r="16760" spans="3:6" s="66" customFormat="1" x14ac:dyDescent="0.25">
      <c r="C16760" s="189"/>
      <c r="D16760" s="189"/>
      <c r="E16760" s="189"/>
      <c r="F16760" s="189"/>
    </row>
    <row r="16761" spans="3:6" s="66" customFormat="1" x14ac:dyDescent="0.25">
      <c r="C16761" s="189"/>
      <c r="D16761" s="189"/>
      <c r="E16761" s="189"/>
      <c r="F16761" s="189"/>
    </row>
    <row r="16762" spans="3:6" s="66" customFormat="1" x14ac:dyDescent="0.25">
      <c r="C16762" s="189"/>
      <c r="D16762" s="189"/>
      <c r="E16762" s="189"/>
      <c r="F16762" s="189"/>
    </row>
    <row r="16763" spans="3:6" s="66" customFormat="1" x14ac:dyDescent="0.25">
      <c r="C16763" s="189"/>
      <c r="D16763" s="189"/>
      <c r="E16763" s="189"/>
      <c r="F16763" s="189"/>
    </row>
    <row r="16764" spans="3:6" s="66" customFormat="1" x14ac:dyDescent="0.25">
      <c r="C16764" s="189"/>
      <c r="D16764" s="189"/>
      <c r="E16764" s="189"/>
      <c r="F16764" s="189"/>
    </row>
    <row r="16765" spans="3:6" s="66" customFormat="1" x14ac:dyDescent="0.25">
      <c r="C16765" s="189"/>
      <c r="D16765" s="189"/>
      <c r="E16765" s="189"/>
      <c r="F16765" s="189"/>
    </row>
    <row r="16766" spans="3:6" s="66" customFormat="1" x14ac:dyDescent="0.25">
      <c r="C16766" s="189"/>
      <c r="D16766" s="189"/>
      <c r="E16766" s="189"/>
      <c r="F16766" s="189"/>
    </row>
    <row r="16767" spans="3:6" s="66" customFormat="1" x14ac:dyDescent="0.25">
      <c r="C16767" s="189"/>
      <c r="D16767" s="189"/>
      <c r="E16767" s="189"/>
      <c r="F16767" s="189"/>
    </row>
    <row r="16768" spans="3:6" s="66" customFormat="1" x14ac:dyDescent="0.25">
      <c r="C16768" s="189"/>
      <c r="D16768" s="189"/>
      <c r="E16768" s="189"/>
      <c r="F16768" s="189"/>
    </row>
    <row r="16769" spans="3:6" s="66" customFormat="1" x14ac:dyDescent="0.25">
      <c r="C16769" s="189"/>
      <c r="D16769" s="189"/>
      <c r="E16769" s="189"/>
      <c r="F16769" s="189"/>
    </row>
    <row r="16770" spans="3:6" s="66" customFormat="1" x14ac:dyDescent="0.25">
      <c r="C16770" s="189"/>
      <c r="D16770" s="189"/>
      <c r="E16770" s="189"/>
      <c r="F16770" s="189"/>
    </row>
    <row r="16771" spans="3:6" s="66" customFormat="1" x14ac:dyDescent="0.25">
      <c r="C16771" s="189"/>
      <c r="D16771" s="189"/>
      <c r="E16771" s="189"/>
      <c r="F16771" s="189"/>
    </row>
    <row r="16772" spans="3:6" s="66" customFormat="1" x14ac:dyDescent="0.25">
      <c r="C16772" s="189"/>
      <c r="D16772" s="189"/>
      <c r="E16772" s="189"/>
      <c r="F16772" s="189"/>
    </row>
    <row r="16773" spans="3:6" s="66" customFormat="1" x14ac:dyDescent="0.25">
      <c r="C16773" s="189"/>
      <c r="D16773" s="189"/>
      <c r="E16773" s="189"/>
      <c r="F16773" s="189"/>
    </row>
    <row r="16774" spans="3:6" s="66" customFormat="1" x14ac:dyDescent="0.25">
      <c r="C16774" s="189"/>
      <c r="D16774" s="189"/>
      <c r="E16774" s="189"/>
      <c r="F16774" s="189"/>
    </row>
    <row r="16775" spans="3:6" s="66" customFormat="1" x14ac:dyDescent="0.25">
      <c r="C16775" s="189"/>
      <c r="D16775" s="189"/>
      <c r="E16775" s="189"/>
      <c r="F16775" s="189"/>
    </row>
    <row r="16776" spans="3:6" s="66" customFormat="1" x14ac:dyDescent="0.25">
      <c r="C16776" s="189"/>
      <c r="D16776" s="189"/>
      <c r="E16776" s="189"/>
      <c r="F16776" s="189"/>
    </row>
    <row r="16777" spans="3:6" s="66" customFormat="1" x14ac:dyDescent="0.25">
      <c r="C16777" s="189"/>
      <c r="D16777" s="189"/>
      <c r="E16777" s="189"/>
      <c r="F16777" s="189"/>
    </row>
    <row r="16778" spans="3:6" s="66" customFormat="1" x14ac:dyDescent="0.25">
      <c r="C16778" s="189"/>
      <c r="D16778" s="189"/>
      <c r="E16778" s="189"/>
      <c r="F16778" s="189"/>
    </row>
    <row r="16779" spans="3:6" s="66" customFormat="1" x14ac:dyDescent="0.25">
      <c r="C16779" s="189"/>
      <c r="D16779" s="189"/>
      <c r="E16779" s="189"/>
      <c r="F16779" s="189"/>
    </row>
    <row r="16780" spans="3:6" s="66" customFormat="1" x14ac:dyDescent="0.25">
      <c r="C16780" s="189"/>
      <c r="D16780" s="189"/>
      <c r="E16780" s="189"/>
      <c r="F16780" s="189"/>
    </row>
    <row r="16781" spans="3:6" s="66" customFormat="1" x14ac:dyDescent="0.25">
      <c r="C16781" s="189"/>
      <c r="D16781" s="189"/>
      <c r="E16781" s="189"/>
      <c r="F16781" s="189"/>
    </row>
    <row r="16782" spans="3:6" s="66" customFormat="1" x14ac:dyDescent="0.25">
      <c r="C16782" s="189"/>
      <c r="D16782" s="189"/>
      <c r="E16782" s="189"/>
      <c r="F16782" s="189"/>
    </row>
    <row r="16783" spans="3:6" s="66" customFormat="1" x14ac:dyDescent="0.25">
      <c r="C16783" s="189"/>
      <c r="D16783" s="189"/>
      <c r="E16783" s="189"/>
      <c r="F16783" s="189"/>
    </row>
    <row r="16784" spans="3:6" s="66" customFormat="1" x14ac:dyDescent="0.25">
      <c r="C16784" s="189"/>
      <c r="D16784" s="189"/>
      <c r="E16784" s="189"/>
      <c r="F16784" s="189"/>
    </row>
    <row r="16785" spans="3:6" s="66" customFormat="1" x14ac:dyDescent="0.25">
      <c r="C16785" s="189"/>
      <c r="D16785" s="189"/>
      <c r="E16785" s="189"/>
      <c r="F16785" s="189"/>
    </row>
    <row r="16786" spans="3:6" s="66" customFormat="1" x14ac:dyDescent="0.25">
      <c r="C16786" s="189"/>
      <c r="D16786" s="189"/>
      <c r="E16786" s="189"/>
      <c r="F16786" s="189"/>
    </row>
    <row r="16787" spans="3:6" s="66" customFormat="1" x14ac:dyDescent="0.25">
      <c r="C16787" s="189"/>
      <c r="D16787" s="189"/>
      <c r="E16787" s="189"/>
      <c r="F16787" s="189"/>
    </row>
    <row r="16788" spans="3:6" s="66" customFormat="1" x14ac:dyDescent="0.25">
      <c r="C16788" s="189"/>
      <c r="D16788" s="189"/>
      <c r="E16788" s="189"/>
      <c r="F16788" s="189"/>
    </row>
    <row r="16789" spans="3:6" s="66" customFormat="1" x14ac:dyDescent="0.25">
      <c r="C16789" s="189"/>
      <c r="D16789" s="189"/>
      <c r="E16789" s="189"/>
      <c r="F16789" s="189"/>
    </row>
    <row r="16790" spans="3:6" s="66" customFormat="1" x14ac:dyDescent="0.25">
      <c r="C16790" s="189"/>
      <c r="D16790" s="189"/>
      <c r="E16790" s="189"/>
      <c r="F16790" s="189"/>
    </row>
    <row r="16791" spans="3:6" s="66" customFormat="1" x14ac:dyDescent="0.25">
      <c r="C16791" s="189"/>
      <c r="D16791" s="189"/>
      <c r="E16791" s="189"/>
      <c r="F16791" s="189"/>
    </row>
    <row r="16792" spans="3:6" s="66" customFormat="1" x14ac:dyDescent="0.25">
      <c r="C16792" s="189"/>
      <c r="D16792" s="189"/>
      <c r="E16792" s="189"/>
      <c r="F16792" s="189"/>
    </row>
    <row r="16793" spans="3:6" s="66" customFormat="1" x14ac:dyDescent="0.25">
      <c r="C16793" s="189"/>
      <c r="D16793" s="189"/>
      <c r="E16793" s="189"/>
      <c r="F16793" s="189"/>
    </row>
    <row r="16794" spans="3:6" s="66" customFormat="1" x14ac:dyDescent="0.25">
      <c r="C16794" s="189"/>
      <c r="D16794" s="189"/>
      <c r="E16794" s="189"/>
      <c r="F16794" s="189"/>
    </row>
    <row r="16795" spans="3:6" s="66" customFormat="1" x14ac:dyDescent="0.25">
      <c r="C16795" s="189"/>
      <c r="D16795" s="189"/>
      <c r="E16795" s="189"/>
      <c r="F16795" s="189"/>
    </row>
    <row r="16796" spans="3:6" s="66" customFormat="1" x14ac:dyDescent="0.25">
      <c r="C16796" s="189"/>
      <c r="D16796" s="189"/>
      <c r="E16796" s="189"/>
      <c r="F16796" s="189"/>
    </row>
    <row r="16797" spans="3:6" s="66" customFormat="1" x14ac:dyDescent="0.25">
      <c r="C16797" s="189"/>
      <c r="D16797" s="189"/>
      <c r="E16797" s="189"/>
      <c r="F16797" s="189"/>
    </row>
    <row r="16798" spans="3:6" s="66" customFormat="1" x14ac:dyDescent="0.25">
      <c r="C16798" s="189"/>
      <c r="D16798" s="189"/>
      <c r="E16798" s="189"/>
      <c r="F16798" s="189"/>
    </row>
    <row r="16799" spans="3:6" s="66" customFormat="1" x14ac:dyDescent="0.25">
      <c r="C16799" s="189"/>
      <c r="D16799" s="189"/>
      <c r="E16799" s="189"/>
      <c r="F16799" s="189"/>
    </row>
    <row r="16800" spans="3:6" s="66" customFormat="1" x14ac:dyDescent="0.25">
      <c r="C16800" s="189"/>
      <c r="D16800" s="189"/>
      <c r="E16800" s="189"/>
      <c r="F16800" s="189"/>
    </row>
    <row r="16801" spans="3:6" s="66" customFormat="1" x14ac:dyDescent="0.25">
      <c r="C16801" s="189"/>
      <c r="D16801" s="189"/>
      <c r="E16801" s="189"/>
      <c r="F16801" s="189"/>
    </row>
    <row r="16802" spans="3:6" s="66" customFormat="1" x14ac:dyDescent="0.25">
      <c r="C16802" s="189"/>
      <c r="D16802" s="189"/>
      <c r="E16802" s="189"/>
      <c r="F16802" s="189"/>
    </row>
    <row r="16803" spans="3:6" s="66" customFormat="1" x14ac:dyDescent="0.25">
      <c r="C16803" s="189"/>
      <c r="D16803" s="189"/>
      <c r="E16803" s="189"/>
      <c r="F16803" s="189"/>
    </row>
    <row r="16804" spans="3:6" s="66" customFormat="1" x14ac:dyDescent="0.25">
      <c r="C16804" s="189"/>
      <c r="D16804" s="189"/>
      <c r="E16804" s="189"/>
      <c r="F16804" s="189"/>
    </row>
    <row r="16805" spans="3:6" s="66" customFormat="1" x14ac:dyDescent="0.25">
      <c r="C16805" s="189"/>
      <c r="D16805" s="189"/>
      <c r="E16805" s="189"/>
      <c r="F16805" s="189"/>
    </row>
    <row r="16806" spans="3:6" s="66" customFormat="1" x14ac:dyDescent="0.25">
      <c r="C16806" s="189"/>
      <c r="D16806" s="189"/>
      <c r="E16806" s="189"/>
      <c r="F16806" s="189"/>
    </row>
    <row r="16807" spans="3:6" s="66" customFormat="1" x14ac:dyDescent="0.25">
      <c r="C16807" s="189"/>
      <c r="D16807" s="189"/>
      <c r="E16807" s="189"/>
      <c r="F16807" s="189"/>
    </row>
    <row r="16808" spans="3:6" s="66" customFormat="1" x14ac:dyDescent="0.25">
      <c r="C16808" s="189"/>
      <c r="D16808" s="189"/>
      <c r="E16808" s="189"/>
      <c r="F16808" s="189"/>
    </row>
    <row r="16809" spans="3:6" s="66" customFormat="1" x14ac:dyDescent="0.25">
      <c r="C16809" s="189"/>
      <c r="D16809" s="189"/>
      <c r="E16809" s="189"/>
      <c r="F16809" s="189"/>
    </row>
    <row r="16810" spans="3:6" s="66" customFormat="1" x14ac:dyDescent="0.25">
      <c r="C16810" s="189"/>
      <c r="D16810" s="189"/>
      <c r="E16810" s="189"/>
      <c r="F16810" s="189"/>
    </row>
    <row r="16811" spans="3:6" s="66" customFormat="1" x14ac:dyDescent="0.25">
      <c r="C16811" s="189"/>
      <c r="D16811" s="189"/>
      <c r="E16811" s="189"/>
      <c r="F16811" s="189"/>
    </row>
    <row r="16812" spans="3:6" s="66" customFormat="1" x14ac:dyDescent="0.25">
      <c r="C16812" s="189"/>
      <c r="D16812" s="189"/>
      <c r="E16812" s="189"/>
      <c r="F16812" s="189"/>
    </row>
    <row r="16813" spans="3:6" s="66" customFormat="1" x14ac:dyDescent="0.25">
      <c r="C16813" s="189"/>
      <c r="D16813" s="189"/>
      <c r="E16813" s="189"/>
      <c r="F16813" s="189"/>
    </row>
    <row r="16814" spans="3:6" s="66" customFormat="1" x14ac:dyDescent="0.25">
      <c r="C16814" s="189"/>
      <c r="D16814" s="189"/>
      <c r="E16814" s="189"/>
      <c r="F16814" s="189"/>
    </row>
    <row r="16815" spans="3:6" s="66" customFormat="1" x14ac:dyDescent="0.25">
      <c r="C16815" s="189"/>
      <c r="D16815" s="189"/>
      <c r="E16815" s="189"/>
      <c r="F16815" s="189"/>
    </row>
    <row r="16816" spans="3:6" s="66" customFormat="1" x14ac:dyDescent="0.25">
      <c r="C16816" s="189"/>
      <c r="D16816" s="189"/>
      <c r="E16816" s="189"/>
      <c r="F16816" s="189"/>
    </row>
    <row r="16817" spans="3:6" s="66" customFormat="1" x14ac:dyDescent="0.25">
      <c r="C16817" s="189"/>
      <c r="D16817" s="189"/>
      <c r="E16817" s="189"/>
      <c r="F16817" s="189"/>
    </row>
    <row r="16818" spans="3:6" s="66" customFormat="1" x14ac:dyDescent="0.25">
      <c r="C16818" s="189"/>
      <c r="D16818" s="189"/>
      <c r="E16818" s="189"/>
      <c r="F16818" s="189"/>
    </row>
    <row r="16819" spans="3:6" s="66" customFormat="1" x14ac:dyDescent="0.25">
      <c r="C16819" s="189"/>
      <c r="D16819" s="189"/>
      <c r="E16819" s="189"/>
      <c r="F16819" s="189"/>
    </row>
    <row r="16820" spans="3:6" s="66" customFormat="1" x14ac:dyDescent="0.25">
      <c r="C16820" s="189"/>
      <c r="D16820" s="189"/>
      <c r="E16820" s="189"/>
      <c r="F16820" s="189"/>
    </row>
    <row r="16821" spans="3:6" s="66" customFormat="1" x14ac:dyDescent="0.25">
      <c r="C16821" s="189"/>
      <c r="D16821" s="189"/>
      <c r="E16821" s="189"/>
      <c r="F16821" s="189"/>
    </row>
    <row r="16822" spans="3:6" s="66" customFormat="1" x14ac:dyDescent="0.25">
      <c r="C16822" s="189"/>
      <c r="D16822" s="189"/>
      <c r="E16822" s="189"/>
      <c r="F16822" s="189"/>
    </row>
    <row r="16823" spans="3:6" s="66" customFormat="1" x14ac:dyDescent="0.25">
      <c r="C16823" s="189"/>
      <c r="D16823" s="189"/>
      <c r="E16823" s="189"/>
      <c r="F16823" s="189"/>
    </row>
    <row r="16824" spans="3:6" s="66" customFormat="1" x14ac:dyDescent="0.25">
      <c r="C16824" s="189"/>
      <c r="D16824" s="189"/>
      <c r="E16824" s="189"/>
      <c r="F16824" s="189"/>
    </row>
    <row r="16825" spans="3:6" s="66" customFormat="1" x14ac:dyDescent="0.25">
      <c r="C16825" s="189"/>
      <c r="D16825" s="189"/>
      <c r="E16825" s="189"/>
      <c r="F16825" s="189"/>
    </row>
    <row r="16826" spans="3:6" s="66" customFormat="1" x14ac:dyDescent="0.25">
      <c r="C16826" s="189"/>
      <c r="D16826" s="189"/>
      <c r="E16826" s="189"/>
      <c r="F16826" s="189"/>
    </row>
  </sheetData>
  <customSheetViews>
    <customSheetView guid="{5E3395AE-3F65-44A5-A405-9F44EE89AFCC}">
      <selection activeCell="C24" sqref="C24"/>
      <pageMargins left="0" right="0" top="0" bottom="0" header="0" footer="0"/>
      <pageSetup orientation="portrait" r:id="rId1"/>
    </customSheetView>
  </customSheetViews>
  <mergeCells count="3">
    <mergeCell ref="B1:F1"/>
    <mergeCell ref="B2:F2"/>
    <mergeCell ref="B3:F3"/>
  </mergeCells>
  <dataValidations count="1">
    <dataValidation type="decimal" allowBlank="1" showInputMessage="1" showErrorMessage="1" sqref="D11:D8771 F11:F8771" xr:uid="{00000000-0002-0000-0100-000000000000}">
      <formula1>0</formula1>
      <formula2>100000</formula2>
    </dataValidation>
  </dataValidation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8"/>
  <sheetViews>
    <sheetView tabSelected="1" topLeftCell="A6" zoomScaleNormal="100" workbookViewId="0">
      <selection activeCell="C20" sqref="C20"/>
    </sheetView>
  </sheetViews>
  <sheetFormatPr defaultColWidth="8.83203125" defaultRowHeight="15" x14ac:dyDescent="0.25"/>
  <cols>
    <col min="1" max="1" width="66.5" style="119" customWidth="1"/>
    <col min="2" max="2" width="36.1640625" style="69" customWidth="1"/>
    <col min="3" max="3" width="53.1640625" style="118" customWidth="1"/>
    <col min="4" max="4" width="50.33203125" style="30" customWidth="1"/>
    <col min="5" max="6" width="8.83203125" style="30" customWidth="1"/>
    <col min="7" max="7" width="3.5" style="30" customWidth="1"/>
    <col min="8" max="9" width="8.83203125" style="30" customWidth="1"/>
    <col min="10" max="10" width="27.6640625" style="30" bestFit="1" customWidth="1"/>
    <col min="11" max="11" width="3.5" style="30" customWidth="1"/>
    <col min="12" max="12" width="12.5" style="141" customWidth="1"/>
    <col min="13" max="13" width="32.83203125" style="141" bestFit="1" customWidth="1"/>
    <col min="14" max="14" width="4.1640625" style="141" customWidth="1"/>
    <col min="15" max="16" width="8.83203125" style="30" customWidth="1"/>
    <col min="17" max="17" width="5.83203125" style="30" customWidth="1"/>
    <col min="18" max="21" width="8.83203125" style="30" customWidth="1"/>
    <col min="22" max="16384" width="8.83203125" style="30"/>
  </cols>
  <sheetData>
    <row r="1" spans="1:26" ht="31.5" thickBot="1" x14ac:dyDescent="0.25">
      <c r="A1" s="204" t="s">
        <v>13</v>
      </c>
      <c r="B1" s="202" t="s">
        <v>14</v>
      </c>
      <c r="C1" s="203" t="s">
        <v>15</v>
      </c>
      <c r="D1" s="203" t="s">
        <v>16</v>
      </c>
      <c r="J1" s="195"/>
      <c r="K1" s="195"/>
      <c r="M1" s="141" t="s">
        <v>17</v>
      </c>
      <c r="N1" s="141" t="s">
        <v>18</v>
      </c>
      <c r="O1" s="141" t="s">
        <v>19</v>
      </c>
      <c r="P1" s="141" t="s">
        <v>20</v>
      </c>
      <c r="Q1" s="141"/>
      <c r="R1" s="163">
        <v>0.9</v>
      </c>
      <c r="S1" s="164">
        <v>0.98</v>
      </c>
      <c r="T1" s="164">
        <v>0.96</v>
      </c>
      <c r="U1" s="163"/>
      <c r="V1" s="141"/>
      <c r="W1" s="141"/>
      <c r="X1" s="141"/>
      <c r="Y1" s="141"/>
      <c r="Z1" s="141"/>
    </row>
    <row r="2" spans="1:26" ht="15.75" thickBot="1" x14ac:dyDescent="0.3">
      <c r="A2" s="116" t="s">
        <v>21</v>
      </c>
      <c r="B2" s="78"/>
      <c r="C2" s="208"/>
      <c r="D2" s="78"/>
      <c r="J2" s="195"/>
      <c r="K2" s="195"/>
      <c r="L2" s="141" t="s">
        <v>22</v>
      </c>
      <c r="M2" s="141" t="s">
        <v>23</v>
      </c>
      <c r="N2" s="141" t="s">
        <v>24</v>
      </c>
      <c r="O2" s="141"/>
      <c r="P2" s="141"/>
      <c r="Q2" s="141"/>
      <c r="R2" s="163">
        <v>0.91</v>
      </c>
      <c r="S2" s="164">
        <v>0.99</v>
      </c>
      <c r="T2" s="164">
        <v>0.97</v>
      </c>
      <c r="U2" s="163"/>
      <c r="V2" s="141"/>
      <c r="W2" s="141"/>
      <c r="X2" s="141"/>
      <c r="Y2" s="141"/>
      <c r="Z2" s="141"/>
    </row>
    <row r="3" spans="1:26" ht="15.75" thickBot="1" x14ac:dyDescent="0.3">
      <c r="A3" s="116" t="s">
        <v>25</v>
      </c>
      <c r="B3" s="78"/>
      <c r="C3" s="208"/>
      <c r="D3" s="78"/>
      <c r="J3" s="195"/>
      <c r="K3" s="195"/>
      <c r="M3" s="141" t="s">
        <v>26</v>
      </c>
      <c r="O3" s="141"/>
      <c r="P3" s="141"/>
      <c r="Q3" s="141"/>
      <c r="R3" s="163">
        <v>0.92</v>
      </c>
      <c r="S3" s="164">
        <v>1</v>
      </c>
      <c r="T3" s="164">
        <v>0.98</v>
      </c>
      <c r="U3" s="163"/>
      <c r="V3" s="141"/>
      <c r="W3" s="141"/>
      <c r="X3" s="141"/>
      <c r="Y3" s="141"/>
      <c r="Z3" s="141"/>
    </row>
    <row r="4" spans="1:26" ht="15.75" thickBot="1" x14ac:dyDescent="0.3">
      <c r="A4" s="116" t="s">
        <v>27</v>
      </c>
      <c r="B4" s="78"/>
      <c r="C4" s="208"/>
      <c r="D4" s="78"/>
      <c r="J4" s="195"/>
      <c r="K4" s="195"/>
      <c r="O4" s="141"/>
      <c r="P4" s="141"/>
      <c r="Q4" s="141"/>
      <c r="R4" s="163">
        <v>0.93</v>
      </c>
      <c r="S4" s="164"/>
      <c r="T4" s="164">
        <v>0.99</v>
      </c>
      <c r="U4" s="163"/>
      <c r="V4" s="141"/>
      <c r="W4" s="141"/>
      <c r="X4" s="141"/>
      <c r="Y4" s="141"/>
      <c r="Z4" s="141"/>
    </row>
    <row r="5" spans="1:26" ht="15.75" thickBot="1" x14ac:dyDescent="0.3">
      <c r="A5" s="116" t="s">
        <v>28</v>
      </c>
      <c r="B5" s="78"/>
      <c r="C5" s="207"/>
      <c r="D5" s="78"/>
      <c r="J5" s="141"/>
      <c r="K5" s="195"/>
      <c r="O5" s="141"/>
      <c r="P5" s="141"/>
      <c r="Q5" s="141"/>
      <c r="R5" s="163">
        <v>0.94</v>
      </c>
      <c r="S5" s="164"/>
      <c r="T5" s="164">
        <v>1</v>
      </c>
      <c r="U5" s="163"/>
      <c r="V5" s="141"/>
      <c r="W5" s="141"/>
      <c r="X5" s="141"/>
      <c r="Y5" s="141"/>
      <c r="Z5" s="141"/>
    </row>
    <row r="6" spans="1:26" ht="15.75" thickBot="1" x14ac:dyDescent="0.3">
      <c r="A6" s="116" t="s">
        <v>29</v>
      </c>
      <c r="B6" s="78"/>
      <c r="C6" s="208"/>
      <c r="D6" s="78"/>
      <c r="J6" s="141"/>
      <c r="K6" s="195"/>
      <c r="P6" s="141"/>
      <c r="Q6" s="141"/>
      <c r="R6" s="163">
        <v>0.95</v>
      </c>
      <c r="S6" s="164"/>
      <c r="T6" s="141"/>
      <c r="U6" s="163"/>
      <c r="V6" s="141"/>
      <c r="W6" s="141"/>
      <c r="X6" s="141"/>
      <c r="Y6" s="141"/>
      <c r="Z6" s="141"/>
    </row>
    <row r="7" spans="1:26" ht="15.75" thickBot="1" x14ac:dyDescent="0.3">
      <c r="A7" s="116" t="s">
        <v>30</v>
      </c>
      <c r="B7" s="78"/>
      <c r="C7" s="208"/>
      <c r="D7" s="78"/>
      <c r="J7" s="141"/>
      <c r="K7" s="195"/>
      <c r="L7" s="218"/>
      <c r="M7" s="217"/>
      <c r="N7" s="217"/>
      <c r="O7" s="217"/>
      <c r="P7" s="141"/>
      <c r="Q7" s="141"/>
      <c r="R7" s="141"/>
      <c r="S7" s="141"/>
      <c r="T7" s="141"/>
      <c r="U7" s="141"/>
      <c r="V7" s="141"/>
      <c r="W7" s="141"/>
      <c r="X7" s="141"/>
      <c r="Y7" s="141"/>
      <c r="Z7" s="141"/>
    </row>
    <row r="8" spans="1:26" ht="15.75" thickBot="1" x14ac:dyDescent="0.3">
      <c r="A8" s="116" t="s">
        <v>31</v>
      </c>
      <c r="B8" s="78"/>
      <c r="C8" s="208"/>
      <c r="D8" s="78"/>
      <c r="J8" s="141"/>
      <c r="K8" s="195"/>
      <c r="P8" s="141"/>
      <c r="Q8" s="141"/>
      <c r="R8" s="141"/>
      <c r="S8" s="141"/>
      <c r="T8" s="141"/>
      <c r="U8" s="141"/>
      <c r="V8" s="141"/>
      <c r="W8" s="141"/>
      <c r="X8" s="141"/>
      <c r="Y8" s="141"/>
      <c r="Z8" s="141"/>
    </row>
    <row r="9" spans="1:26" ht="15.75" thickBot="1" x14ac:dyDescent="0.3">
      <c r="A9" s="116" t="s">
        <v>32</v>
      </c>
      <c r="B9" s="78"/>
      <c r="C9" s="208"/>
      <c r="D9" s="78"/>
      <c r="J9" s="141"/>
      <c r="K9" s="195"/>
      <c r="O9" s="141"/>
      <c r="P9" s="141"/>
      <c r="Q9" s="141"/>
      <c r="R9" s="141"/>
      <c r="S9" s="141"/>
      <c r="T9" s="141"/>
      <c r="U9" s="141"/>
      <c r="V9" s="141"/>
      <c r="W9" s="141"/>
      <c r="X9" s="141"/>
      <c r="Y9" s="141"/>
      <c r="Z9" s="141"/>
    </row>
    <row r="10" spans="1:26" ht="26.25" thickBot="1" x14ac:dyDescent="0.3">
      <c r="A10" s="116" t="s">
        <v>33</v>
      </c>
      <c r="B10" s="78"/>
      <c r="C10" s="206" t="s">
        <v>34</v>
      </c>
      <c r="D10" s="78"/>
    </row>
    <row r="11" spans="1:26" ht="115.5" thickBot="1" x14ac:dyDescent="0.3">
      <c r="A11" s="116" t="s">
        <v>35</v>
      </c>
      <c r="B11" s="78"/>
      <c r="C11" s="209" t="s">
        <v>36</v>
      </c>
      <c r="D11" s="78"/>
      <c r="J11" s="141"/>
      <c r="K11" s="195"/>
      <c r="O11" s="141"/>
      <c r="P11" s="141"/>
      <c r="Q11" s="141"/>
      <c r="R11" s="141"/>
      <c r="S11" s="141"/>
      <c r="T11" s="141"/>
      <c r="U11" s="141"/>
      <c r="V11" s="141"/>
      <c r="W11" s="141"/>
      <c r="X11" s="141"/>
      <c r="Y11" s="141"/>
      <c r="Z11" s="141"/>
    </row>
    <row r="12" spans="1:26" ht="26.25" thickBot="1" x14ac:dyDescent="0.3">
      <c r="A12" s="116" t="s">
        <v>37</v>
      </c>
      <c r="B12" s="78"/>
      <c r="C12" s="206" t="s">
        <v>38</v>
      </c>
      <c r="D12" s="78"/>
      <c r="J12" s="205"/>
      <c r="K12" s="195"/>
      <c r="O12" s="141"/>
      <c r="P12" s="141"/>
      <c r="Q12" s="141"/>
      <c r="R12" s="141"/>
      <c r="S12" s="141"/>
      <c r="T12" s="141"/>
      <c r="U12" s="141"/>
      <c r="V12" s="141"/>
      <c r="W12" s="141"/>
      <c r="X12" s="141"/>
      <c r="Y12" s="141"/>
      <c r="Z12" s="141"/>
    </row>
    <row r="13" spans="1:26" ht="26.25" thickBot="1" x14ac:dyDescent="0.3">
      <c r="A13" s="116" t="s">
        <v>39</v>
      </c>
      <c r="B13" s="78"/>
      <c r="C13" s="206" t="s">
        <v>40</v>
      </c>
      <c r="D13" s="78"/>
      <c r="J13" s="205"/>
      <c r="K13" s="141"/>
      <c r="O13" s="141"/>
      <c r="P13" s="141"/>
      <c r="Q13" s="141"/>
      <c r="R13" s="141"/>
      <c r="S13" s="141"/>
      <c r="T13" s="141"/>
      <c r="U13" s="141"/>
      <c r="V13" s="141"/>
      <c r="W13" s="141"/>
      <c r="X13" s="141"/>
      <c r="Y13" s="141"/>
      <c r="Z13" s="141"/>
    </row>
    <row r="14" spans="1:26" ht="26.25" thickBot="1" x14ac:dyDescent="0.3">
      <c r="A14" s="116" t="s">
        <v>41</v>
      </c>
      <c r="B14" s="78"/>
      <c r="C14" s="206" t="s">
        <v>42</v>
      </c>
      <c r="D14" s="78"/>
      <c r="J14" s="141"/>
      <c r="K14" s="141"/>
      <c r="O14" s="141"/>
      <c r="P14" s="141"/>
      <c r="Q14" s="141"/>
      <c r="R14" s="141"/>
      <c r="S14" s="141"/>
      <c r="T14" s="141"/>
      <c r="U14" s="141"/>
      <c r="V14" s="141"/>
      <c r="W14" s="141"/>
      <c r="X14" s="141"/>
      <c r="Y14" s="141"/>
      <c r="Z14" s="141"/>
    </row>
    <row r="15" spans="1:26" ht="26.25" thickBot="1" x14ac:dyDescent="0.3">
      <c r="A15" s="116" t="s">
        <v>43</v>
      </c>
      <c r="B15" s="78"/>
      <c r="C15" s="206" t="s">
        <v>44</v>
      </c>
      <c r="D15" s="78"/>
    </row>
    <row r="16" spans="1:26" ht="15.75" thickBot="1" x14ac:dyDescent="0.3">
      <c r="A16" s="116" t="s">
        <v>45</v>
      </c>
      <c r="B16" s="78"/>
      <c r="C16" s="206" t="s">
        <v>46</v>
      </c>
      <c r="D16" s="78"/>
      <c r="J16" s="141"/>
      <c r="K16" s="141"/>
      <c r="O16" s="141"/>
      <c r="P16" s="141"/>
      <c r="Q16" s="141"/>
      <c r="R16" s="141"/>
      <c r="S16" s="141"/>
      <c r="T16" s="141"/>
      <c r="U16" s="141"/>
      <c r="V16" s="141"/>
      <c r="W16" s="141"/>
      <c r="X16" s="141"/>
      <c r="Y16" s="141"/>
      <c r="Z16" s="141"/>
    </row>
    <row r="17" spans="1:10" ht="64.5" customHeight="1" x14ac:dyDescent="0.25">
      <c r="A17" s="116" t="s">
        <v>47</v>
      </c>
      <c r="B17" s="78"/>
      <c r="C17" s="161" t="s">
        <v>490</v>
      </c>
      <c r="D17" s="165"/>
    </row>
    <row r="18" spans="1:10" ht="15.75" thickBot="1" x14ac:dyDescent="0.3">
      <c r="A18" s="116" t="s">
        <v>48</v>
      </c>
      <c r="B18" s="78"/>
      <c r="C18" s="210" t="s">
        <v>49</v>
      </c>
      <c r="D18" s="78"/>
    </row>
    <row r="19" spans="1:10" ht="15.75" thickBot="1" x14ac:dyDescent="0.3">
      <c r="A19" s="116" t="s">
        <v>50</v>
      </c>
      <c r="B19" s="78"/>
      <c r="C19" s="210" t="s">
        <v>49</v>
      </c>
      <c r="D19" s="78"/>
    </row>
    <row r="20" spans="1:10" ht="15.75" thickBot="1" x14ac:dyDescent="0.3">
      <c r="A20" s="116" t="s">
        <v>51</v>
      </c>
      <c r="B20" s="78"/>
      <c r="C20" s="210" t="s">
        <v>49</v>
      </c>
      <c r="D20" s="78"/>
      <c r="J20"/>
    </row>
    <row r="21" spans="1:10" ht="26.25" thickBot="1" x14ac:dyDescent="0.3">
      <c r="A21" s="116" t="s">
        <v>52</v>
      </c>
      <c r="B21" s="78"/>
      <c r="C21" s="211" t="s">
        <v>489</v>
      </c>
      <c r="D21" s="78"/>
    </row>
    <row r="22" spans="1:10" ht="57" customHeight="1" thickBot="1" x14ac:dyDescent="0.3">
      <c r="A22" s="116" t="s">
        <v>53</v>
      </c>
      <c r="B22" s="78"/>
      <c r="C22" s="161" t="s">
        <v>54</v>
      </c>
      <c r="D22" s="165"/>
    </row>
    <row r="23" spans="1:10" ht="15.75" thickBot="1" x14ac:dyDescent="0.3">
      <c r="A23" s="116" t="s">
        <v>55</v>
      </c>
      <c r="B23" s="78"/>
      <c r="C23" s="206"/>
      <c r="D23" s="78"/>
    </row>
    <row r="24" spans="1:10" ht="15.75" thickBot="1" x14ac:dyDescent="0.3">
      <c r="A24" s="116" t="s">
        <v>56</v>
      </c>
      <c r="B24" s="78"/>
      <c r="C24" s="206"/>
      <c r="D24" s="78"/>
    </row>
    <row r="25" spans="1:10" ht="15.75" thickBot="1" x14ac:dyDescent="0.3">
      <c r="A25" s="116" t="s">
        <v>57</v>
      </c>
      <c r="B25" s="78"/>
      <c r="C25" s="206"/>
      <c r="D25" s="78"/>
    </row>
    <row r="26" spans="1:10" ht="15.75" thickBot="1" x14ac:dyDescent="0.3">
      <c r="A26" s="116" t="s">
        <v>58</v>
      </c>
      <c r="B26" s="78"/>
      <c r="C26" s="206"/>
      <c r="D26" s="78"/>
    </row>
    <row r="27" spans="1:10" ht="15.75" thickBot="1" x14ac:dyDescent="0.3">
      <c r="A27" s="116" t="s">
        <v>59</v>
      </c>
      <c r="B27" s="78"/>
      <c r="C27" s="206"/>
      <c r="D27" s="78"/>
    </row>
    <row r="28" spans="1:10" ht="15.75" thickBot="1" x14ac:dyDescent="0.3">
      <c r="A28" s="116" t="s">
        <v>60</v>
      </c>
      <c r="B28" s="78"/>
      <c r="C28" s="206"/>
      <c r="D28" s="78"/>
    </row>
    <row r="29" spans="1:10" ht="26.25" thickBot="1" x14ac:dyDescent="0.3">
      <c r="A29" s="116" t="s">
        <v>61</v>
      </c>
      <c r="B29" s="78"/>
      <c r="C29" s="206" t="s">
        <v>62</v>
      </c>
      <c r="D29" s="78"/>
    </row>
    <row r="30" spans="1:10" ht="30.75" thickBot="1" x14ac:dyDescent="0.3">
      <c r="A30" s="116" t="s">
        <v>63</v>
      </c>
      <c r="B30" s="78"/>
      <c r="C30" s="206"/>
      <c r="D30" s="78"/>
    </row>
    <row r="31" spans="1:10" ht="15.75" thickBot="1" x14ac:dyDescent="0.3">
      <c r="A31" s="116" t="s">
        <v>64</v>
      </c>
      <c r="B31" s="78"/>
      <c r="C31" s="206"/>
      <c r="D31" s="78"/>
    </row>
    <row r="32" spans="1:10" ht="30.75" thickBot="1" x14ac:dyDescent="0.3">
      <c r="A32" s="116" t="s">
        <v>65</v>
      </c>
      <c r="B32" s="78"/>
      <c r="C32" s="206"/>
      <c r="D32" s="78"/>
    </row>
    <row r="33" spans="1:4" ht="15.75" thickBot="1" x14ac:dyDescent="0.3">
      <c r="A33" s="116" t="s">
        <v>66</v>
      </c>
      <c r="B33" s="78"/>
      <c r="C33" s="206"/>
      <c r="D33" s="78"/>
    </row>
    <row r="34" spans="1:4" ht="30.75" thickBot="1" x14ac:dyDescent="0.3">
      <c r="A34" s="116" t="s">
        <v>67</v>
      </c>
      <c r="B34" s="78"/>
      <c r="C34" s="206"/>
      <c r="D34" s="78"/>
    </row>
    <row r="35" spans="1:4" ht="90" thickBot="1" x14ac:dyDescent="0.25">
      <c r="A35" s="162" t="s">
        <v>68</v>
      </c>
      <c r="B35" s="144"/>
      <c r="C35" s="161" t="s">
        <v>69</v>
      </c>
      <c r="D35" s="166"/>
    </row>
    <row r="36" spans="1:4" ht="19.5" thickBot="1" x14ac:dyDescent="0.35">
      <c r="A36" s="117" t="s">
        <v>70</v>
      </c>
      <c r="C36" s="206"/>
      <c r="D36" s="78"/>
    </row>
    <row r="37" spans="1:4" ht="64.5" thickBot="1" x14ac:dyDescent="0.25">
      <c r="A37" s="214" t="s">
        <v>71</v>
      </c>
      <c r="B37" s="78"/>
      <c r="C37" s="161" t="s">
        <v>72</v>
      </c>
      <c r="D37" s="165"/>
    </row>
    <row r="38" spans="1:4" ht="65.25" customHeight="1" thickBot="1" x14ac:dyDescent="0.25">
      <c r="A38" s="214" t="s">
        <v>73</v>
      </c>
      <c r="B38" s="78"/>
      <c r="C38" s="161" t="s">
        <v>74</v>
      </c>
      <c r="D38" s="165"/>
    </row>
    <row r="39" spans="1:4" ht="65.25" customHeight="1" thickBot="1" x14ac:dyDescent="0.25">
      <c r="A39" s="214" t="s">
        <v>75</v>
      </c>
      <c r="B39" s="78"/>
      <c r="C39" s="161" t="s">
        <v>76</v>
      </c>
      <c r="D39" s="165"/>
    </row>
    <row r="40" spans="1:4" ht="65.25" customHeight="1" thickBot="1" x14ac:dyDescent="0.25">
      <c r="A40" s="214" t="s">
        <v>77</v>
      </c>
      <c r="B40" s="78"/>
      <c r="C40" s="161" t="s">
        <v>78</v>
      </c>
      <c r="D40" s="165"/>
    </row>
    <row r="41" spans="1:4" ht="65.25" customHeight="1" thickBot="1" x14ac:dyDescent="0.25">
      <c r="A41" s="214" t="s">
        <v>79</v>
      </c>
      <c r="B41" s="78"/>
      <c r="C41" s="161" t="s">
        <v>80</v>
      </c>
      <c r="D41" s="165"/>
    </row>
    <row r="42" spans="1:4" ht="65.25" customHeight="1" thickBot="1" x14ac:dyDescent="0.25">
      <c r="A42" s="214" t="s">
        <v>81</v>
      </c>
      <c r="B42" s="78"/>
      <c r="C42" s="161" t="s">
        <v>82</v>
      </c>
      <c r="D42" s="165"/>
    </row>
    <row r="43" spans="1:4" ht="65.25" customHeight="1" thickBot="1" x14ac:dyDescent="0.25">
      <c r="A43" s="214" t="s">
        <v>83</v>
      </c>
      <c r="B43" s="78"/>
      <c r="C43" s="161" t="s">
        <v>84</v>
      </c>
      <c r="D43" s="165"/>
    </row>
    <row r="44" spans="1:4" ht="65.25" customHeight="1" thickBot="1" x14ac:dyDescent="0.25">
      <c r="A44" s="214" t="s">
        <v>85</v>
      </c>
      <c r="B44" s="78"/>
      <c r="C44" s="161" t="s">
        <v>86</v>
      </c>
      <c r="D44" s="165"/>
    </row>
    <row r="45" spans="1:4" ht="64.5" thickBot="1" x14ac:dyDescent="0.25">
      <c r="A45" s="214" t="s">
        <v>87</v>
      </c>
      <c r="B45" s="78"/>
      <c r="C45" s="161" t="s">
        <v>88</v>
      </c>
      <c r="D45" s="165"/>
    </row>
    <row r="46" spans="1:4" ht="64.5" thickBot="1" x14ac:dyDescent="0.25">
      <c r="A46" s="214" t="s">
        <v>89</v>
      </c>
      <c r="B46" s="78"/>
      <c r="C46" s="161" t="s">
        <v>90</v>
      </c>
      <c r="D46" s="165"/>
    </row>
    <row r="47" spans="1:4" ht="64.5" thickBot="1" x14ac:dyDescent="0.25">
      <c r="A47" s="214" t="s">
        <v>91</v>
      </c>
      <c r="B47" s="78"/>
      <c r="C47" s="161" t="s">
        <v>92</v>
      </c>
      <c r="D47" s="165"/>
    </row>
    <row r="48" spans="1:4" ht="64.5" thickBot="1" x14ac:dyDescent="0.25">
      <c r="A48" s="214" t="s">
        <v>93</v>
      </c>
      <c r="B48" s="78"/>
      <c r="C48" s="161" t="s">
        <v>94</v>
      </c>
      <c r="D48" s="165"/>
    </row>
    <row r="49" spans="1:4" ht="77.25" thickBot="1" x14ac:dyDescent="0.25">
      <c r="A49" s="214" t="s">
        <v>95</v>
      </c>
      <c r="B49" s="78"/>
      <c r="C49" s="161" t="s">
        <v>96</v>
      </c>
      <c r="D49" s="165"/>
    </row>
    <row r="50" spans="1:4" ht="51.75" thickBot="1" x14ac:dyDescent="0.25">
      <c r="A50" s="214" t="s">
        <v>97</v>
      </c>
      <c r="B50" s="78"/>
      <c r="C50" s="206" t="s">
        <v>98</v>
      </c>
      <c r="D50" s="78"/>
    </row>
    <row r="51" spans="1:4" ht="51.75" thickBot="1" x14ac:dyDescent="0.25">
      <c r="A51" s="219" t="s">
        <v>99</v>
      </c>
      <c r="B51" s="78"/>
      <c r="C51" s="220" t="s">
        <v>100</v>
      </c>
      <c r="D51" s="78"/>
    </row>
    <row r="52" spans="1:4" ht="51.75" thickBot="1" x14ac:dyDescent="0.25">
      <c r="A52" s="219" t="s">
        <v>101</v>
      </c>
      <c r="B52" s="78"/>
      <c r="C52" s="220" t="s">
        <v>102</v>
      </c>
      <c r="D52" s="78"/>
    </row>
    <row r="53" spans="1:4" ht="51.75" thickBot="1" x14ac:dyDescent="0.25">
      <c r="A53" s="219" t="s">
        <v>103</v>
      </c>
      <c r="B53" s="78"/>
      <c r="C53" s="220" t="s">
        <v>104</v>
      </c>
      <c r="D53" s="78"/>
    </row>
    <row r="54" spans="1:4" ht="51.75" thickBot="1" x14ac:dyDescent="0.25">
      <c r="A54" s="214" t="s">
        <v>105</v>
      </c>
      <c r="B54" s="78"/>
      <c r="C54" s="206" t="s">
        <v>106</v>
      </c>
      <c r="D54" s="78"/>
    </row>
    <row r="55" spans="1:4" ht="51.75" thickBot="1" x14ac:dyDescent="0.25">
      <c r="A55" s="214" t="s">
        <v>107</v>
      </c>
      <c r="B55" s="78"/>
      <c r="C55" s="206" t="s">
        <v>108</v>
      </c>
      <c r="D55" s="78"/>
    </row>
    <row r="56" spans="1:4" ht="51.75" thickBot="1" x14ac:dyDescent="0.25">
      <c r="A56" s="219" t="s">
        <v>109</v>
      </c>
      <c r="B56" s="78"/>
      <c r="C56" s="220" t="s">
        <v>110</v>
      </c>
      <c r="D56" s="78"/>
    </row>
    <row r="57" spans="1:4" ht="51.75" thickBot="1" x14ac:dyDescent="0.25">
      <c r="A57" s="214" t="s">
        <v>111</v>
      </c>
      <c r="B57" s="78"/>
      <c r="C57" s="206" t="s">
        <v>112</v>
      </c>
      <c r="D57" s="78"/>
    </row>
    <row r="58" spans="1:4" ht="51.75" thickBot="1" x14ac:dyDescent="0.25">
      <c r="A58" s="214" t="s">
        <v>113</v>
      </c>
      <c r="B58" s="78"/>
      <c r="C58" s="206" t="s">
        <v>114</v>
      </c>
      <c r="D58" s="78"/>
    </row>
    <row r="59" spans="1:4" ht="51.75" thickBot="1" x14ac:dyDescent="0.25">
      <c r="A59" s="214" t="s">
        <v>115</v>
      </c>
      <c r="B59" s="78"/>
      <c r="C59" s="206" t="s">
        <v>116</v>
      </c>
      <c r="D59" s="78"/>
    </row>
    <row r="60" spans="1:4" ht="51.75" thickBot="1" x14ac:dyDescent="0.25">
      <c r="A60" s="214" t="s">
        <v>117</v>
      </c>
      <c r="B60" s="78"/>
      <c r="C60" s="206" t="s">
        <v>118</v>
      </c>
      <c r="D60" s="78"/>
    </row>
    <row r="61" spans="1:4" ht="51.75" thickBot="1" x14ac:dyDescent="0.25">
      <c r="A61" s="214" t="s">
        <v>119</v>
      </c>
      <c r="B61" s="78"/>
      <c r="C61" s="206" t="s">
        <v>120</v>
      </c>
      <c r="D61" s="78"/>
    </row>
    <row r="62" spans="1:4" ht="64.5" thickBot="1" x14ac:dyDescent="0.25">
      <c r="A62" s="214" t="s">
        <v>121</v>
      </c>
      <c r="B62" s="78"/>
      <c r="C62" s="206" t="s">
        <v>122</v>
      </c>
      <c r="D62" s="78"/>
    </row>
    <row r="63" spans="1:4" ht="39" thickBot="1" x14ac:dyDescent="0.25">
      <c r="A63" s="214" t="s">
        <v>123</v>
      </c>
      <c r="B63" s="78"/>
      <c r="C63" s="206" t="s">
        <v>124</v>
      </c>
      <c r="D63" s="78"/>
    </row>
    <row r="64" spans="1:4" ht="26.25" thickBot="1" x14ac:dyDescent="0.25">
      <c r="A64" s="214" t="s">
        <v>125</v>
      </c>
      <c r="B64" s="78"/>
      <c r="C64" s="220" t="s">
        <v>126</v>
      </c>
      <c r="D64" s="78"/>
    </row>
    <row r="65" spans="1:4" ht="26.25" thickBot="1" x14ac:dyDescent="0.25">
      <c r="A65" s="214" t="s">
        <v>127</v>
      </c>
      <c r="B65" s="78"/>
      <c r="C65" s="220" t="s">
        <v>128</v>
      </c>
      <c r="D65" s="78"/>
    </row>
    <row r="66" spans="1:4" ht="51.75" thickBot="1" x14ac:dyDescent="0.25">
      <c r="A66" s="214" t="s">
        <v>129</v>
      </c>
      <c r="B66" s="78"/>
      <c r="C66" s="220" t="s">
        <v>130</v>
      </c>
      <c r="D66" s="78"/>
    </row>
    <row r="67" spans="1:4" ht="51.75" thickBot="1" x14ac:dyDescent="0.25">
      <c r="A67" s="214" t="s">
        <v>131</v>
      </c>
      <c r="B67" s="78"/>
      <c r="C67" s="220" t="s">
        <v>132</v>
      </c>
      <c r="D67" s="78"/>
    </row>
    <row r="68" spans="1:4" ht="51.75" thickBot="1" x14ac:dyDescent="0.25">
      <c r="A68" s="214" t="s">
        <v>133</v>
      </c>
      <c r="B68" s="78"/>
      <c r="C68" s="220" t="s">
        <v>134</v>
      </c>
      <c r="D68" s="78"/>
    </row>
    <row r="69" spans="1:4" ht="45" customHeight="1" thickBot="1" x14ac:dyDescent="0.25">
      <c r="A69" s="219" t="s">
        <v>135</v>
      </c>
      <c r="B69" s="78"/>
      <c r="C69" s="220" t="s">
        <v>136</v>
      </c>
      <c r="D69" s="78"/>
    </row>
    <row r="70" spans="1:4" ht="39" thickBot="1" x14ac:dyDescent="0.25">
      <c r="A70" s="214" t="s">
        <v>137</v>
      </c>
      <c r="B70" s="78"/>
      <c r="C70" s="220" t="s">
        <v>138</v>
      </c>
      <c r="D70" s="78"/>
    </row>
    <row r="71" spans="1:4" ht="42.6" customHeight="1" thickBot="1" x14ac:dyDescent="0.25">
      <c r="A71" s="214" t="s">
        <v>139</v>
      </c>
      <c r="B71" s="78"/>
      <c r="C71" s="206" t="s">
        <v>140</v>
      </c>
      <c r="D71" s="78"/>
    </row>
    <row r="72" spans="1:4" ht="30" customHeight="1" thickBot="1" x14ac:dyDescent="0.25">
      <c r="A72" s="214" t="s">
        <v>141</v>
      </c>
      <c r="B72" s="78"/>
      <c r="C72" s="206" t="s">
        <v>142</v>
      </c>
      <c r="D72" s="78"/>
    </row>
    <row r="73" spans="1:4" ht="30" customHeight="1" thickBot="1" x14ac:dyDescent="0.25">
      <c r="A73" s="214" t="s">
        <v>143</v>
      </c>
      <c r="B73" s="78"/>
      <c r="C73" s="206" t="s">
        <v>144</v>
      </c>
      <c r="D73" s="78"/>
    </row>
    <row r="74" spans="1:4" ht="51.75" thickBot="1" x14ac:dyDescent="0.25">
      <c r="A74" s="214" t="s">
        <v>145</v>
      </c>
      <c r="B74" s="78"/>
      <c r="C74" s="161" t="s">
        <v>146</v>
      </c>
      <c r="D74" s="165"/>
    </row>
    <row r="75" spans="1:4" ht="51.75" thickBot="1" x14ac:dyDescent="0.25">
      <c r="A75" s="214" t="s">
        <v>147</v>
      </c>
      <c r="B75" s="78"/>
      <c r="C75" s="161" t="s">
        <v>146</v>
      </c>
      <c r="D75" s="165"/>
    </row>
    <row r="76" spans="1:4" ht="51.75" thickBot="1" x14ac:dyDescent="0.25">
      <c r="A76" s="214" t="s">
        <v>148</v>
      </c>
      <c r="B76" s="78"/>
      <c r="C76" s="161" t="s">
        <v>146</v>
      </c>
      <c r="D76" s="165"/>
    </row>
    <row r="77" spans="1:4" ht="26.25" thickBot="1" x14ac:dyDescent="0.25">
      <c r="A77" s="214" t="s">
        <v>149</v>
      </c>
      <c r="B77" s="78"/>
      <c r="C77" s="206" t="s">
        <v>150</v>
      </c>
      <c r="D77" s="78"/>
    </row>
    <row r="78" spans="1:4" ht="26.25" thickBot="1" x14ac:dyDescent="0.25">
      <c r="A78" s="214" t="s">
        <v>151</v>
      </c>
      <c r="B78" s="78"/>
      <c r="C78" s="206" t="s">
        <v>152</v>
      </c>
      <c r="D78" s="78"/>
    </row>
    <row r="79" spans="1:4" ht="29.25" customHeight="1" thickBot="1" x14ac:dyDescent="0.25">
      <c r="A79" s="214" t="s">
        <v>153</v>
      </c>
      <c r="B79" s="78"/>
      <c r="C79" s="206" t="s">
        <v>154</v>
      </c>
      <c r="D79" s="78"/>
    </row>
    <row r="80" spans="1:4" ht="17.25" customHeight="1" thickBot="1" x14ac:dyDescent="0.25">
      <c r="A80" s="214" t="s">
        <v>155</v>
      </c>
      <c r="B80" s="78"/>
      <c r="C80" s="206" t="s">
        <v>156</v>
      </c>
      <c r="D80" s="78"/>
    </row>
    <row r="81" spans="1:4" ht="43.5" customHeight="1" thickBot="1" x14ac:dyDescent="0.25">
      <c r="A81" s="223" t="s">
        <v>157</v>
      </c>
      <c r="B81" s="78"/>
      <c r="C81" s="206" t="s">
        <v>158</v>
      </c>
      <c r="D81" s="78"/>
    </row>
    <row r="82" spans="1:4" ht="27" customHeight="1" thickBot="1" x14ac:dyDescent="0.25">
      <c r="A82" s="233" t="s">
        <v>159</v>
      </c>
      <c r="B82" s="78"/>
      <c r="C82" s="206" t="s">
        <v>160</v>
      </c>
      <c r="D82" s="78"/>
    </row>
    <row r="83" spans="1:4" ht="39" thickBot="1" x14ac:dyDescent="0.25">
      <c r="A83" s="234"/>
      <c r="B83" s="78"/>
      <c r="C83" s="206" t="s">
        <v>161</v>
      </c>
      <c r="D83" s="78"/>
    </row>
    <row r="84" spans="1:4" ht="51.75" thickBot="1" x14ac:dyDescent="0.25">
      <c r="A84" s="235"/>
      <c r="B84" s="78"/>
      <c r="C84" s="161" t="s">
        <v>162</v>
      </c>
      <c r="D84" s="165"/>
    </row>
    <row r="85" spans="1:4" ht="26.25" thickBot="1" x14ac:dyDescent="0.25">
      <c r="A85" s="224" t="s">
        <v>163</v>
      </c>
      <c r="B85" s="78"/>
      <c r="C85" s="212" t="s">
        <v>164</v>
      </c>
      <c r="D85" s="167"/>
    </row>
    <row r="86" spans="1:4" ht="26.25" thickBot="1" x14ac:dyDescent="0.25">
      <c r="A86" s="224" t="s">
        <v>165</v>
      </c>
      <c r="B86" s="78"/>
      <c r="C86" s="213" t="s">
        <v>166</v>
      </c>
      <c r="D86" s="168"/>
    </row>
    <row r="87" spans="1:4" ht="26.25" thickBot="1" x14ac:dyDescent="0.25">
      <c r="A87" s="214" t="s">
        <v>167</v>
      </c>
      <c r="B87" s="169"/>
      <c r="C87" s="206" t="s">
        <v>168</v>
      </c>
      <c r="D87" s="78"/>
    </row>
    <row r="88" spans="1:4" x14ac:dyDescent="0.25">
      <c r="C88" s="120"/>
    </row>
  </sheetData>
  <customSheetViews>
    <customSheetView guid="{5E3395AE-3F65-44A5-A405-9F44EE89AFCC}" hiddenColumns="1">
      <pageMargins left="0" right="0" top="0" bottom="0" header="0" footer="0"/>
      <pageSetup orientation="portrait" r:id="rId1"/>
    </customSheetView>
  </customSheetViews>
  <mergeCells count="1">
    <mergeCell ref="A82:A84"/>
  </mergeCells>
  <dataValidations xWindow="484" yWindow="313" count="7">
    <dataValidation type="list" allowBlank="1" showInputMessage="1" showErrorMessage="1" sqref="B16" xr:uid="{00000000-0002-0000-0000-000001000000}">
      <formula1>$M$1:$M$5</formula1>
    </dataValidation>
    <dataValidation type="list" allowBlank="1" showInputMessage="1" showErrorMessage="1" sqref="B73 B30 B5 B33" xr:uid="{00000000-0002-0000-0000-000002000000}">
      <formula1>$N$1:$N$2</formula1>
    </dataValidation>
    <dataValidation type="list" allowBlank="1" showInputMessage="1" showErrorMessage="1" sqref="B77" xr:uid="{00000000-0002-0000-0000-000003000000}">
      <formula1>$S$1:$S$3</formula1>
    </dataValidation>
    <dataValidation type="whole" allowBlank="1" showInputMessage="1" showErrorMessage="1" sqref="B22 B24:B28" xr:uid="{00000000-0002-0000-0000-000004000000}">
      <formula1>0</formula1>
      <formula2>100000</formula2>
    </dataValidation>
    <dataValidation type="decimal" allowBlank="1" showInputMessage="1" showErrorMessage="1" sqref="B79:B81 B74:B76 B37:B72" xr:uid="{00000000-0002-0000-0000-000005000000}">
      <formula1>0</formula1>
      <formula2>100000</formula2>
    </dataValidation>
    <dataValidation type="list" allowBlank="1" showInputMessage="1" showErrorMessage="1" sqref="B78" xr:uid="{00000000-0002-0000-0000-000009000000}">
      <formula1>$T$1:$T$5</formula1>
    </dataValidation>
    <dataValidation type="list" allowBlank="1" showInputMessage="1" showErrorMessage="1" sqref="B23" xr:uid="{BD088D16-E037-46A8-A641-F85E730272B1}">
      <formula1>$N$1:$N$3</formula1>
    </dataValidation>
  </dataValidation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54"/>
  <sheetViews>
    <sheetView zoomScale="90" zoomScaleNormal="90" workbookViewId="0">
      <selection activeCell="D23" sqref="D23"/>
    </sheetView>
  </sheetViews>
  <sheetFormatPr defaultColWidth="8.83203125" defaultRowHeight="12.75" x14ac:dyDescent="0.2"/>
  <cols>
    <col min="1" max="1" width="5" style="30" bestFit="1" customWidth="1"/>
    <col min="2" max="2" width="22.5" style="30" customWidth="1"/>
    <col min="3" max="3" width="7.6640625" style="30" bestFit="1" customWidth="1"/>
    <col min="4" max="9" width="27.1640625" style="30" customWidth="1"/>
    <col min="10" max="10" width="36" style="30" customWidth="1"/>
    <col min="11" max="11" width="27.1640625" style="30" customWidth="1"/>
    <col min="12" max="12" width="57.1640625" style="30" bestFit="1" customWidth="1"/>
    <col min="13" max="13" width="90.6640625" style="30" customWidth="1"/>
    <col min="14" max="14" width="59.6640625" style="30" customWidth="1"/>
    <col min="15" max="15" width="59.83203125" style="38" customWidth="1"/>
    <col min="16" max="16384" width="8.83203125" style="30"/>
  </cols>
  <sheetData>
    <row r="1" spans="2:15" ht="18.75" x14ac:dyDescent="0.3">
      <c r="B1" s="239" t="s">
        <v>169</v>
      </c>
      <c r="C1" s="239"/>
      <c r="D1" s="239"/>
      <c r="E1" s="239"/>
      <c r="F1" s="239"/>
      <c r="G1" s="239"/>
      <c r="H1" s="239"/>
      <c r="I1" s="239"/>
      <c r="J1" s="239"/>
      <c r="K1" s="239"/>
      <c r="O1" s="141" t="s">
        <v>18</v>
      </c>
    </row>
    <row r="2" spans="2:15" ht="18.75" x14ac:dyDescent="0.3">
      <c r="B2" s="226"/>
      <c r="C2" s="226"/>
      <c r="D2" s="226"/>
      <c r="E2" s="226"/>
      <c r="F2" s="226"/>
      <c r="G2" s="226"/>
      <c r="H2" s="226"/>
      <c r="I2" s="226"/>
      <c r="J2" s="226"/>
      <c r="K2" s="226"/>
      <c r="O2" s="141"/>
    </row>
    <row r="3" spans="2:15" ht="14.45" customHeight="1" x14ac:dyDescent="0.3">
      <c r="B3" s="63" t="s">
        <v>170</v>
      </c>
      <c r="C3" s="226"/>
      <c r="D3" s="226"/>
      <c r="E3" s="226"/>
      <c r="F3" s="226"/>
      <c r="G3" s="226"/>
      <c r="H3" s="226"/>
      <c r="I3" s="226"/>
      <c r="J3" s="226"/>
      <c r="K3" s="226"/>
    </row>
    <row r="4" spans="2:15" ht="14.45" customHeight="1" x14ac:dyDescent="0.3">
      <c r="B4" s="231" t="s">
        <v>171</v>
      </c>
      <c r="C4" s="226"/>
      <c r="D4" s="226"/>
      <c r="E4" s="226"/>
      <c r="F4" s="226"/>
      <c r="G4" s="226"/>
      <c r="H4" s="226"/>
      <c r="I4" s="226"/>
      <c r="J4" s="226"/>
      <c r="K4" s="226"/>
    </row>
    <row r="5" spans="2:15" ht="18.75" x14ac:dyDescent="0.3">
      <c r="B5" s="63"/>
      <c r="C5" s="226"/>
      <c r="D5" s="226"/>
      <c r="E5" s="226"/>
      <c r="F5" s="226"/>
      <c r="G5" s="226"/>
      <c r="H5" s="226"/>
      <c r="I5" s="226"/>
      <c r="J5" s="226"/>
      <c r="K5" s="226"/>
    </row>
    <row r="6" spans="2:15" ht="14.45" customHeight="1" x14ac:dyDescent="0.3">
      <c r="B6" s="196" t="s">
        <v>172</v>
      </c>
      <c r="C6" s="88"/>
      <c r="D6" s="88"/>
      <c r="E6" s="88"/>
      <c r="F6" s="88"/>
      <c r="G6" s="88"/>
      <c r="H6" s="88"/>
      <c r="I6" s="88"/>
      <c r="J6" s="88"/>
      <c r="K6" s="88"/>
      <c r="L6" s="89"/>
    </row>
    <row r="7" spans="2:15" ht="14.45" customHeight="1" x14ac:dyDescent="0.3">
      <c r="B7" s="196" t="s">
        <v>173</v>
      </c>
      <c r="C7" s="88"/>
      <c r="D7" s="88"/>
      <c r="E7" s="88"/>
      <c r="F7" s="88"/>
      <c r="G7" s="88"/>
      <c r="H7" s="88"/>
      <c r="I7" s="88"/>
      <c r="J7" s="88"/>
      <c r="K7" s="88"/>
      <c r="L7" s="89"/>
    </row>
    <row r="8" spans="2:15" ht="8.4499999999999993" customHeight="1" x14ac:dyDescent="0.3">
      <c r="B8" s="90"/>
      <c r="C8" s="88"/>
      <c r="D8" s="88"/>
      <c r="E8" s="88"/>
      <c r="F8" s="88"/>
      <c r="G8" s="88"/>
      <c r="H8" s="88"/>
      <c r="I8" s="88"/>
      <c r="J8" s="88"/>
      <c r="K8" s="88"/>
      <c r="L8" s="89"/>
    </row>
    <row r="9" spans="2:15" ht="14.45" customHeight="1" x14ac:dyDescent="0.3">
      <c r="B9" s="201" t="s">
        <v>174</v>
      </c>
      <c r="C9" s="88"/>
      <c r="D9" s="88"/>
      <c r="E9" s="88"/>
      <c r="F9" s="88"/>
      <c r="G9" s="88"/>
      <c r="H9" s="88"/>
      <c r="I9" s="88"/>
      <c r="J9" s="88"/>
      <c r="K9" s="88"/>
      <c r="L9" s="89"/>
    </row>
    <row r="10" spans="2:15" ht="14.45" customHeight="1" x14ac:dyDescent="0.3">
      <c r="B10" s="197" t="s">
        <v>175</v>
      </c>
      <c r="C10" s="88"/>
      <c r="D10" s="88"/>
      <c r="E10" s="88"/>
      <c r="F10" s="88"/>
      <c r="G10" s="88"/>
      <c r="H10" s="88"/>
      <c r="I10" s="88"/>
      <c r="J10" s="88"/>
      <c r="K10" s="88"/>
      <c r="L10" s="89"/>
    </row>
    <row r="11" spans="2:15" ht="14.45" customHeight="1" x14ac:dyDescent="0.3">
      <c r="B11" s="201" t="s">
        <v>176</v>
      </c>
      <c r="C11" s="88"/>
      <c r="D11" s="88"/>
      <c r="E11" s="88"/>
      <c r="F11" s="88"/>
      <c r="G11" s="88"/>
      <c r="H11" s="88"/>
      <c r="I11" s="88"/>
      <c r="J11" s="88"/>
      <c r="K11" s="88"/>
      <c r="L11" s="89"/>
    </row>
    <row r="12" spans="2:15" ht="14.45" customHeight="1" x14ac:dyDescent="0.3">
      <c r="B12" s="201" t="s">
        <v>177</v>
      </c>
      <c r="C12" s="88"/>
      <c r="D12" s="88"/>
      <c r="E12" s="88"/>
      <c r="H12" s="88"/>
      <c r="I12" s="88"/>
      <c r="J12" s="88"/>
      <c r="K12" s="88"/>
      <c r="L12" s="89"/>
    </row>
    <row r="13" spans="2:15" ht="14.45" customHeight="1" x14ac:dyDescent="0.3">
      <c r="B13" s="197" t="s">
        <v>178</v>
      </c>
      <c r="C13" s="88"/>
      <c r="D13" s="88"/>
      <c r="E13" s="88"/>
      <c r="F13" s="88"/>
      <c r="G13" s="88"/>
      <c r="H13" s="88"/>
      <c r="I13" s="88"/>
      <c r="J13" s="88"/>
      <c r="K13" s="88"/>
      <c r="L13" s="89"/>
    </row>
    <row r="14" spans="2:15" ht="14.45" customHeight="1" x14ac:dyDescent="0.3">
      <c r="B14" s="197" t="s">
        <v>179</v>
      </c>
      <c r="C14" s="88"/>
      <c r="D14" s="88"/>
      <c r="E14" s="88"/>
      <c r="F14" s="88"/>
      <c r="G14" s="88"/>
      <c r="H14" s="88"/>
      <c r="I14" s="88"/>
      <c r="J14" s="88"/>
      <c r="K14" s="88"/>
      <c r="L14" s="221"/>
      <c r="M14" s="29"/>
    </row>
    <row r="15" spans="2:15" ht="14.45" customHeight="1" x14ac:dyDescent="0.3">
      <c r="B15" s="121"/>
      <c r="C15" s="226"/>
      <c r="D15" s="226"/>
      <c r="E15" s="226"/>
      <c r="F15" s="226"/>
      <c r="G15" s="226"/>
      <c r="H15" s="226"/>
      <c r="I15" s="226"/>
      <c r="J15" s="226"/>
      <c r="K15" s="226"/>
      <c r="L15" s="222"/>
      <c r="M15" s="216"/>
    </row>
    <row r="16" spans="2:15" x14ac:dyDescent="0.2">
      <c r="C16" s="60"/>
      <c r="D16" s="240" t="s">
        <v>180</v>
      </c>
      <c r="E16" s="240"/>
      <c r="F16" s="227" t="s">
        <v>181</v>
      </c>
      <c r="G16" s="240" t="s">
        <v>182</v>
      </c>
      <c r="H16" s="240"/>
      <c r="I16" s="240"/>
      <c r="J16" s="227" t="s">
        <v>183</v>
      </c>
      <c r="K16" s="227" t="s">
        <v>184</v>
      </c>
      <c r="L16" s="29"/>
      <c r="M16" s="29"/>
    </row>
    <row r="17" spans="1:15" ht="34.5" thickBot="1" x14ac:dyDescent="0.25">
      <c r="A17" s="227" t="s">
        <v>185</v>
      </c>
      <c r="D17" s="198" t="s">
        <v>186</v>
      </c>
      <c r="E17" s="198" t="s">
        <v>187</v>
      </c>
      <c r="F17" s="198" t="s">
        <v>188</v>
      </c>
      <c r="G17" s="198" t="s">
        <v>189</v>
      </c>
      <c r="H17" s="198" t="s">
        <v>190</v>
      </c>
      <c r="I17" s="198" t="s">
        <v>191</v>
      </c>
      <c r="J17" s="198" t="s">
        <v>192</v>
      </c>
      <c r="K17" s="198" t="s">
        <v>193</v>
      </c>
    </row>
    <row r="18" spans="1:15" ht="15.75" thickBot="1" x14ac:dyDescent="0.3">
      <c r="A18" s="227" t="s">
        <v>194</v>
      </c>
      <c r="B18" s="237" t="s">
        <v>195</v>
      </c>
      <c r="C18" s="238"/>
      <c r="D18" s="83"/>
      <c r="E18" s="83"/>
      <c r="F18" s="83"/>
      <c r="G18" s="83"/>
      <c r="H18" s="83"/>
      <c r="I18" s="83"/>
      <c r="J18" s="215"/>
      <c r="K18" s="61"/>
      <c r="L18" s="26"/>
    </row>
    <row r="19" spans="1:15" s="29" customFormat="1" ht="13.5" thickBot="1" x14ac:dyDescent="0.25">
      <c r="A19" s="227"/>
      <c r="C19" s="35"/>
      <c r="F19" s="124"/>
      <c r="G19" s="124"/>
      <c r="H19" s="124"/>
      <c r="I19" s="124"/>
      <c r="J19" s="216"/>
      <c r="O19" s="38"/>
    </row>
    <row r="20" spans="1:15" ht="13.5" thickBot="1" x14ac:dyDescent="0.25">
      <c r="A20" s="227" t="s">
        <v>196</v>
      </c>
      <c r="B20" s="237" t="s">
        <v>197</v>
      </c>
      <c r="C20" s="238"/>
      <c r="D20" s="122"/>
      <c r="E20" s="122"/>
      <c r="F20" s="83"/>
      <c r="G20" s="83"/>
      <c r="H20" s="83"/>
      <c r="I20" s="83"/>
      <c r="J20" s="215"/>
      <c r="K20" s="61"/>
    </row>
    <row r="21" spans="1:15" ht="13.5" thickBot="1" x14ac:dyDescent="0.25">
      <c r="A21" s="227"/>
      <c r="B21" s="237" t="s">
        <v>198</v>
      </c>
      <c r="C21" s="238"/>
      <c r="D21" s="84"/>
      <c r="E21" s="84"/>
      <c r="F21" s="84"/>
      <c r="G21" s="84"/>
      <c r="H21" s="84"/>
      <c r="I21" s="84"/>
      <c r="J21" s="215"/>
      <c r="K21" s="61"/>
    </row>
    <row r="22" spans="1:15" s="29" customFormat="1" ht="13.5" thickBot="1" x14ac:dyDescent="0.25">
      <c r="A22" s="227"/>
      <c r="C22" s="35"/>
      <c r="F22" s="124"/>
      <c r="G22" s="124"/>
      <c r="H22" s="124"/>
      <c r="I22" s="124"/>
      <c r="J22" s="216"/>
      <c r="O22" s="38"/>
    </row>
    <row r="23" spans="1:15" ht="13.5" thickBot="1" x14ac:dyDescent="0.25">
      <c r="A23" s="227" t="s">
        <v>199</v>
      </c>
      <c r="B23" s="91" t="str">
        <f>IF(C23="","","Calendar Year 1")</f>
        <v>Calendar Year 1</v>
      </c>
      <c r="C23" s="27">
        <v>2026</v>
      </c>
      <c r="D23" s="83"/>
      <c r="E23" s="83"/>
      <c r="F23" s="83"/>
      <c r="G23" s="83"/>
      <c r="H23" s="83"/>
      <c r="I23" s="83"/>
      <c r="J23" s="215"/>
      <c r="K23" s="61"/>
      <c r="O23" s="39"/>
    </row>
    <row r="24" spans="1:15" ht="13.5" thickBot="1" x14ac:dyDescent="0.25">
      <c r="A24" s="227"/>
      <c r="B24" s="91" t="str">
        <f>IF(C24="","","Calendar Year 2")</f>
        <v/>
      </c>
      <c r="C24" s="27" t="str">
        <f>IF(C23="","",IF(C23+1&gt;$O$29,"",C23+1))</f>
        <v/>
      </c>
      <c r="D24" s="83"/>
      <c r="E24" s="83"/>
      <c r="F24" s="83"/>
      <c r="G24" s="83"/>
      <c r="H24" s="83"/>
      <c r="I24" s="83"/>
      <c r="J24" s="215"/>
      <c r="K24" s="61"/>
    </row>
    <row r="25" spans="1:15" ht="13.5" thickBot="1" x14ac:dyDescent="0.25">
      <c r="A25" s="227"/>
      <c r="B25" s="91" t="str">
        <f>IF(C25="","","Calendar Year 3")</f>
        <v/>
      </c>
      <c r="C25" s="27" t="str">
        <f t="shared" ref="C25:C43" si="0">IF(C24="","",IF(C24+1&gt;$O$29,"",C24+1))</f>
        <v/>
      </c>
      <c r="D25" s="83"/>
      <c r="E25" s="83"/>
      <c r="F25" s="83"/>
      <c r="G25" s="83"/>
      <c r="H25" s="83"/>
      <c r="I25" s="83"/>
      <c r="J25" s="215"/>
      <c r="K25" s="61"/>
    </row>
    <row r="26" spans="1:15" ht="13.5" thickBot="1" x14ac:dyDescent="0.25">
      <c r="A26" s="227"/>
      <c r="B26" s="91" t="str">
        <f>IF(C26="","","Calendar Year 4")</f>
        <v/>
      </c>
      <c r="C26" s="27" t="str">
        <f t="shared" si="0"/>
        <v/>
      </c>
      <c r="D26" s="83"/>
      <c r="E26" s="83"/>
      <c r="F26" s="83"/>
      <c r="G26" s="83"/>
      <c r="H26" s="83"/>
      <c r="I26" s="83"/>
      <c r="J26" s="215"/>
      <c r="K26" s="61"/>
    </row>
    <row r="27" spans="1:15" ht="13.5" thickBot="1" x14ac:dyDescent="0.25">
      <c r="A27" s="227"/>
      <c r="B27" s="91" t="str">
        <f>IF(C27="","","Calendar Year 5")</f>
        <v/>
      </c>
      <c r="C27" s="27" t="str">
        <f t="shared" si="0"/>
        <v/>
      </c>
      <c r="D27" s="83"/>
      <c r="E27" s="83"/>
      <c r="F27" s="83"/>
      <c r="G27" s="83"/>
      <c r="H27" s="83"/>
      <c r="I27" s="83"/>
      <c r="J27" s="215"/>
      <c r="K27" s="61"/>
    </row>
    <row r="28" spans="1:15" ht="13.5" thickBot="1" x14ac:dyDescent="0.25">
      <c r="A28" s="227"/>
      <c r="B28" s="91" t="str">
        <f>IF(C28="","","Calendar Year 6")</f>
        <v/>
      </c>
      <c r="C28" s="27" t="str">
        <f t="shared" si="0"/>
        <v/>
      </c>
      <c r="D28" s="83"/>
      <c r="E28" s="83"/>
      <c r="F28" s="83"/>
      <c r="G28" s="83"/>
      <c r="H28" s="83"/>
      <c r="I28" s="83"/>
      <c r="J28" s="215"/>
      <c r="K28" s="61"/>
    </row>
    <row r="29" spans="1:15" ht="13.5" thickBot="1" x14ac:dyDescent="0.25">
      <c r="A29" s="227"/>
      <c r="B29" s="91" t="str">
        <f>IF(C29="","","Calendar Year 7")</f>
        <v/>
      </c>
      <c r="C29" s="27" t="str">
        <f t="shared" si="0"/>
        <v/>
      </c>
      <c r="D29" s="83"/>
      <c r="E29" s="83"/>
      <c r="F29" s="83"/>
      <c r="G29" s="83"/>
      <c r="H29" s="83"/>
      <c r="I29" s="83"/>
      <c r="J29" s="215"/>
      <c r="K29" s="61"/>
    </row>
    <row r="30" spans="1:15" ht="13.5" thickBot="1" x14ac:dyDescent="0.25">
      <c r="A30" s="227"/>
      <c r="B30" s="91" t="str">
        <f>IF(C30="","","Calendar Year 8")</f>
        <v/>
      </c>
      <c r="C30" s="27" t="str">
        <f t="shared" si="0"/>
        <v/>
      </c>
      <c r="D30" s="83"/>
      <c r="E30" s="83"/>
      <c r="F30" s="83"/>
      <c r="G30" s="83"/>
      <c r="H30" s="83"/>
      <c r="I30" s="83"/>
      <c r="J30" s="215"/>
      <c r="K30" s="61"/>
    </row>
    <row r="31" spans="1:15" ht="13.5" thickBot="1" x14ac:dyDescent="0.25">
      <c r="B31" s="91" t="str">
        <f>IF(C31="","","Calendar Year 9")</f>
        <v/>
      </c>
      <c r="C31" s="27" t="str">
        <f t="shared" si="0"/>
        <v/>
      </c>
      <c r="D31" s="83"/>
      <c r="E31" s="83"/>
      <c r="F31" s="83"/>
      <c r="G31" s="83"/>
      <c r="H31" s="83"/>
      <c r="I31" s="83"/>
      <c r="J31" s="215"/>
      <c r="K31" s="61"/>
    </row>
    <row r="32" spans="1:15" ht="13.5" thickBot="1" x14ac:dyDescent="0.25">
      <c r="B32" s="91" t="str">
        <f>IF(C32="","","Calendar Year 10")</f>
        <v/>
      </c>
      <c r="C32" s="27" t="str">
        <f t="shared" si="0"/>
        <v/>
      </c>
      <c r="D32" s="83"/>
      <c r="E32" s="83"/>
      <c r="F32" s="83"/>
      <c r="G32" s="83"/>
      <c r="H32" s="83"/>
      <c r="I32" s="83"/>
      <c r="J32" s="215"/>
      <c r="K32" s="61"/>
    </row>
    <row r="33" spans="1:17" ht="13.5" thickBot="1" x14ac:dyDescent="0.25">
      <c r="B33" s="91" t="str">
        <f>IF(C33="","","Calendar Year 11")</f>
        <v/>
      </c>
      <c r="C33" s="27" t="str">
        <f t="shared" si="0"/>
        <v/>
      </c>
      <c r="D33" s="83"/>
      <c r="E33" s="83"/>
      <c r="F33" s="83"/>
      <c r="G33" s="83"/>
      <c r="H33" s="83"/>
      <c r="I33" s="83"/>
      <c r="J33" s="215"/>
      <c r="K33" s="61"/>
    </row>
    <row r="34" spans="1:17" ht="13.5" thickBot="1" x14ac:dyDescent="0.25">
      <c r="B34" s="91" t="str">
        <f>IF(C34="","","Calendar Year 12")</f>
        <v/>
      </c>
      <c r="C34" s="27" t="str">
        <f t="shared" si="0"/>
        <v/>
      </c>
      <c r="D34" s="83"/>
      <c r="E34" s="83"/>
      <c r="F34" s="83"/>
      <c r="G34" s="83"/>
      <c r="H34" s="83"/>
      <c r="I34" s="83"/>
      <c r="J34" s="215"/>
      <c r="K34" s="61"/>
    </row>
    <row r="35" spans="1:17" ht="13.5" thickBot="1" x14ac:dyDescent="0.25">
      <c r="B35" s="91" t="str">
        <f>IF(C35="","","Calendar Year 13")</f>
        <v/>
      </c>
      <c r="C35" s="27" t="str">
        <f t="shared" si="0"/>
        <v/>
      </c>
      <c r="D35" s="83"/>
      <c r="E35" s="83"/>
      <c r="F35" s="83"/>
      <c r="G35" s="83"/>
      <c r="H35" s="83"/>
      <c r="I35" s="83"/>
      <c r="J35" s="215"/>
      <c r="K35" s="61"/>
    </row>
    <row r="36" spans="1:17" ht="13.5" thickBot="1" x14ac:dyDescent="0.25">
      <c r="B36" s="91" t="str">
        <f>IF(C36="","","Calendar Year 14")</f>
        <v/>
      </c>
      <c r="C36" s="27" t="str">
        <f t="shared" si="0"/>
        <v/>
      </c>
      <c r="D36" s="83"/>
      <c r="E36" s="83"/>
      <c r="F36" s="83"/>
      <c r="G36" s="83"/>
      <c r="H36" s="83"/>
      <c r="I36" s="83"/>
      <c r="J36" s="215"/>
      <c r="K36" s="61"/>
    </row>
    <row r="37" spans="1:17" ht="13.5" thickBot="1" x14ac:dyDescent="0.25">
      <c r="B37" s="91" t="str">
        <f>IF(C37="","","Calendar Year 15")</f>
        <v/>
      </c>
      <c r="C37" s="27" t="str">
        <f t="shared" si="0"/>
        <v/>
      </c>
      <c r="D37" s="83"/>
      <c r="E37" s="83"/>
      <c r="F37" s="83"/>
      <c r="G37" s="83"/>
      <c r="H37" s="83"/>
      <c r="I37" s="83"/>
      <c r="J37" s="215"/>
      <c r="K37" s="61"/>
    </row>
    <row r="38" spans="1:17" ht="13.5" thickBot="1" x14ac:dyDescent="0.25">
      <c r="B38" s="91" t="str">
        <f>IF(C38="","","Calendar Year 16")</f>
        <v/>
      </c>
      <c r="C38" s="27" t="str">
        <f t="shared" si="0"/>
        <v/>
      </c>
      <c r="D38" s="83"/>
      <c r="E38" s="83"/>
      <c r="F38" s="83"/>
      <c r="G38" s="83"/>
      <c r="H38" s="83"/>
      <c r="I38" s="83"/>
      <c r="J38" s="215"/>
      <c r="K38" s="61"/>
      <c r="M38" s="62"/>
      <c r="Q38" s="62"/>
    </row>
    <row r="39" spans="1:17" ht="13.5" thickBot="1" x14ac:dyDescent="0.25">
      <c r="B39" s="91" t="str">
        <f>IF(C39="","","Calendar Year 17")</f>
        <v/>
      </c>
      <c r="C39" s="27" t="str">
        <f t="shared" si="0"/>
        <v/>
      </c>
      <c r="D39" s="83"/>
      <c r="E39" s="83"/>
      <c r="F39" s="83"/>
      <c r="G39" s="83"/>
      <c r="H39" s="83"/>
      <c r="I39" s="83"/>
      <c r="J39" s="215"/>
      <c r="K39" s="61"/>
    </row>
    <row r="40" spans="1:17" ht="13.5" thickBot="1" x14ac:dyDescent="0.25">
      <c r="B40" s="91" t="str">
        <f>IF(C40="","","Calendar Year 18")</f>
        <v/>
      </c>
      <c r="C40" s="27" t="str">
        <f t="shared" si="0"/>
        <v/>
      </c>
      <c r="D40" s="83"/>
      <c r="E40" s="83"/>
      <c r="F40" s="83"/>
      <c r="G40" s="83"/>
      <c r="H40" s="83"/>
      <c r="I40" s="83"/>
      <c r="J40" s="215"/>
      <c r="K40" s="61"/>
    </row>
    <row r="41" spans="1:17" ht="13.5" thickBot="1" x14ac:dyDescent="0.25">
      <c r="B41" s="91" t="str">
        <f>IF(C41="","","Calendar Year 19")</f>
        <v/>
      </c>
      <c r="C41" s="27" t="str">
        <f t="shared" si="0"/>
        <v/>
      </c>
      <c r="D41" s="83"/>
      <c r="E41" s="83"/>
      <c r="F41" s="83"/>
      <c r="G41" s="83"/>
      <c r="H41" s="83"/>
      <c r="I41" s="83"/>
      <c r="J41" s="215"/>
      <c r="K41" s="61"/>
    </row>
    <row r="42" spans="1:17" ht="13.5" thickBot="1" x14ac:dyDescent="0.25">
      <c r="B42" s="91" t="str">
        <f>IF(C42="","","Calendar Year 20")</f>
        <v/>
      </c>
      <c r="C42" s="27" t="str">
        <f t="shared" si="0"/>
        <v/>
      </c>
      <c r="D42" s="83"/>
      <c r="E42" s="83"/>
      <c r="F42" s="83"/>
      <c r="G42" s="83"/>
      <c r="H42" s="83"/>
      <c r="I42" s="83"/>
      <c r="J42" s="215"/>
      <c r="K42" s="61"/>
    </row>
    <row r="43" spans="1:17" ht="13.5" thickBot="1" x14ac:dyDescent="0.25">
      <c r="B43" s="91" t="str">
        <f>IF(C43="","","Calendar Year 21")</f>
        <v/>
      </c>
      <c r="C43" s="27" t="str">
        <f t="shared" si="0"/>
        <v/>
      </c>
      <c r="D43" s="83"/>
      <c r="E43" s="83"/>
      <c r="F43" s="83"/>
      <c r="G43" s="83"/>
      <c r="H43" s="83"/>
      <c r="I43" s="83"/>
      <c r="J43" s="215"/>
      <c r="K43" s="61"/>
    </row>
    <row r="44" spans="1:17" ht="13.5" thickBot="1" x14ac:dyDescent="0.25">
      <c r="C44" s="35"/>
      <c r="D44" s="29"/>
      <c r="E44" s="29"/>
      <c r="F44" s="29"/>
      <c r="G44" s="29"/>
      <c r="H44" s="29"/>
      <c r="I44" s="29"/>
      <c r="J44" s="29"/>
    </row>
    <row r="45" spans="1:17" ht="39" customHeight="1" x14ac:dyDescent="0.2">
      <c r="A45" s="200" t="s">
        <v>200</v>
      </c>
      <c r="B45" s="225" t="s">
        <v>201</v>
      </c>
      <c r="C45" s="230"/>
      <c r="D45" s="61"/>
      <c r="E45" s="61"/>
      <c r="F45" s="61"/>
      <c r="G45" s="61"/>
      <c r="H45" s="61"/>
      <c r="I45" s="61"/>
      <c r="J45" s="61"/>
      <c r="K45" s="78"/>
      <c r="L45" s="236"/>
    </row>
    <row r="46" spans="1:17" ht="25.5" x14ac:dyDescent="0.2">
      <c r="A46" s="227"/>
      <c r="B46" s="143" t="s">
        <v>202</v>
      </c>
      <c r="C46" s="142"/>
      <c r="D46" s="61"/>
      <c r="E46" s="61"/>
      <c r="F46" s="61"/>
      <c r="G46" s="61"/>
      <c r="H46" s="61"/>
      <c r="I46" s="61"/>
      <c r="J46" s="61"/>
      <c r="K46" s="215"/>
      <c r="L46" s="236"/>
    </row>
    <row r="47" spans="1:17" ht="13.5" thickBot="1" x14ac:dyDescent="0.25">
      <c r="C47" s="35"/>
      <c r="D47" s="29"/>
      <c r="E47" s="29"/>
      <c r="F47" s="29"/>
      <c r="G47" s="29"/>
      <c r="H47" s="29"/>
      <c r="I47" s="29"/>
      <c r="J47" s="29"/>
    </row>
    <row r="48" spans="1:17" ht="13.5" thickBot="1" x14ac:dyDescent="0.25">
      <c r="A48" s="227" t="s">
        <v>203</v>
      </c>
      <c r="B48" s="237" t="s">
        <v>204</v>
      </c>
      <c r="C48" s="238"/>
      <c r="D48" s="61"/>
      <c r="E48" s="61"/>
      <c r="F48" s="61"/>
      <c r="G48" s="61"/>
      <c r="H48" s="61"/>
      <c r="I48" s="61"/>
      <c r="J48" s="61"/>
      <c r="K48" s="85"/>
    </row>
    <row r="49" spans="2:12" ht="42.75" customHeight="1" thickBot="1" x14ac:dyDescent="0.25">
      <c r="B49" s="225" t="s">
        <v>205</v>
      </c>
      <c r="C49" s="230"/>
      <c r="D49" s="61"/>
      <c r="E49" s="61"/>
      <c r="F49" s="61"/>
      <c r="G49" s="61"/>
      <c r="H49" s="61"/>
      <c r="I49" s="61"/>
      <c r="J49" s="61"/>
      <c r="K49" s="78"/>
      <c r="L49" s="62"/>
    </row>
    <row r="50" spans="2:12" ht="28.5" customHeight="1" thickBot="1" x14ac:dyDescent="0.25">
      <c r="B50" s="143" t="s">
        <v>206</v>
      </c>
      <c r="C50" s="142"/>
      <c r="D50" s="61"/>
      <c r="E50" s="61"/>
      <c r="F50" s="61"/>
      <c r="G50" s="61"/>
      <c r="H50" s="61"/>
      <c r="I50" s="61"/>
      <c r="J50" s="61"/>
      <c r="K50" s="85"/>
      <c r="L50" s="62"/>
    </row>
    <row r="51" spans="2:12" ht="26.25" thickBot="1" x14ac:dyDescent="0.25">
      <c r="B51" s="143" t="s">
        <v>207</v>
      </c>
      <c r="C51" s="142"/>
      <c r="D51" s="61"/>
      <c r="E51" s="61"/>
      <c r="F51" s="61"/>
      <c r="G51" s="61"/>
      <c r="H51" s="61"/>
      <c r="I51" s="61"/>
      <c r="J51" s="61"/>
      <c r="K51" s="85"/>
      <c r="L51" s="62"/>
    </row>
    <row r="52" spans="2:12" ht="39" thickBot="1" x14ac:dyDescent="0.25">
      <c r="B52" s="143" t="s">
        <v>208</v>
      </c>
      <c r="C52" s="142"/>
      <c r="D52" s="61"/>
      <c r="E52" s="61"/>
      <c r="F52" s="61"/>
      <c r="G52" s="61"/>
      <c r="H52" s="61"/>
      <c r="I52" s="61"/>
      <c r="J52" s="61"/>
      <c r="K52" s="85"/>
      <c r="L52" s="62"/>
    </row>
    <row r="53" spans="2:12" ht="39" thickBot="1" x14ac:dyDescent="0.25">
      <c r="B53" s="143" t="s">
        <v>209</v>
      </c>
      <c r="C53" s="142"/>
      <c r="D53" s="61"/>
      <c r="E53" s="61"/>
      <c r="F53" s="61"/>
      <c r="G53" s="61"/>
      <c r="H53" s="61"/>
      <c r="I53" s="61"/>
      <c r="J53" s="61"/>
      <c r="K53" s="85"/>
      <c r="L53" s="62"/>
    </row>
    <row r="54" spans="2:12" x14ac:dyDescent="0.2">
      <c r="D54" s="64"/>
      <c r="E54" s="64"/>
      <c r="F54" s="64"/>
      <c r="G54" s="64"/>
      <c r="H54" s="64"/>
      <c r="I54" s="64"/>
      <c r="J54" s="64"/>
      <c r="K54" s="64"/>
    </row>
  </sheetData>
  <customSheetViews>
    <customSheetView guid="{5E3395AE-3F65-44A5-A405-9F44EE89AFCC}" hiddenColumns="1">
      <pageMargins left="0" right="0" top="0" bottom="0" header="0" footer="0"/>
      <pageSetup orientation="portrait" r:id="rId1"/>
    </customSheetView>
  </customSheetViews>
  <mergeCells count="8">
    <mergeCell ref="L45:L46"/>
    <mergeCell ref="B48:C48"/>
    <mergeCell ref="B1:K1"/>
    <mergeCell ref="B18:C18"/>
    <mergeCell ref="B20:C20"/>
    <mergeCell ref="B21:C21"/>
    <mergeCell ref="D16:E16"/>
    <mergeCell ref="G16:I16"/>
  </mergeCells>
  <dataValidations count="4">
    <dataValidation type="decimal" allowBlank="1" showInputMessage="1" showErrorMessage="1" sqref="F48:I49 F45:I46 J45:J49 D45:E49" xr:uid="{00000000-0002-0000-0300-000000000000}">
      <formula1>0</formula1>
      <formula2>1000</formula2>
    </dataValidation>
    <dataValidation type="decimal" allowBlank="1" showInputMessage="1" showErrorMessage="1" sqref="K48 K46" xr:uid="{00000000-0002-0000-0300-000002000000}">
      <formula1>0</formula1>
      <formula2>1000000000</formula2>
    </dataValidation>
    <dataValidation type="decimal" allowBlank="1" showInputMessage="1" showErrorMessage="1" sqref="D44:J44" xr:uid="{00000000-0002-0000-0300-000003000000}">
      <formula1>0</formula1>
      <formula2>100000</formula2>
    </dataValidation>
    <dataValidation type="list" allowBlank="1" showInputMessage="1" showErrorMessage="1" sqref="K49 K45" xr:uid="{00000000-0002-0000-0300-000004000000}">
      <formula1>$O$1:$O$1</formula1>
    </dataValidation>
  </dataValidation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1736"/>
  <sheetViews>
    <sheetView workbookViewId="0">
      <selection activeCell="B5" sqref="B5:D5"/>
    </sheetView>
  </sheetViews>
  <sheetFormatPr defaultColWidth="8.83203125" defaultRowHeight="12.75" x14ac:dyDescent="0.2"/>
  <cols>
    <col min="1" max="1" width="3.83203125" style="30" customWidth="1"/>
    <col min="2" max="2" width="59.5" style="30" customWidth="1"/>
    <col min="3" max="3" width="42" style="30" customWidth="1"/>
    <col min="4" max="4" width="55.33203125" style="30" customWidth="1"/>
    <col min="5" max="16384" width="8.83203125" style="30"/>
  </cols>
  <sheetData>
    <row r="1" spans="2:5" ht="15.75" x14ac:dyDescent="0.25">
      <c r="B1" s="259" t="s">
        <v>210</v>
      </c>
      <c r="C1" s="259"/>
      <c r="D1" s="259"/>
      <c r="E1" s="86"/>
    </row>
    <row r="2" spans="2:5" ht="15" x14ac:dyDescent="0.25">
      <c r="B2" s="260" t="s">
        <v>211</v>
      </c>
      <c r="C2" s="260"/>
      <c r="D2" s="260"/>
    </row>
    <row r="3" spans="2:5" ht="15" x14ac:dyDescent="0.25">
      <c r="B3" s="260" t="s">
        <v>212</v>
      </c>
      <c r="C3" s="260"/>
      <c r="D3" s="260"/>
    </row>
    <row r="4" spans="2:5" ht="15.75" thickBot="1" x14ac:dyDescent="0.3">
      <c r="B4" s="261" t="s">
        <v>213</v>
      </c>
      <c r="C4" s="261"/>
      <c r="D4" s="261"/>
    </row>
    <row r="5" spans="2:5" ht="115.5" customHeight="1" x14ac:dyDescent="0.25">
      <c r="B5" s="262" t="s">
        <v>214</v>
      </c>
      <c r="C5" s="263"/>
      <c r="D5" s="263"/>
    </row>
    <row r="6" spans="2:5" ht="15.75" x14ac:dyDescent="0.25">
      <c r="B6" s="140"/>
      <c r="C6" s="140"/>
      <c r="D6" s="140"/>
    </row>
    <row r="7" spans="2:5" ht="15" x14ac:dyDescent="0.25">
      <c r="B7" s="125"/>
      <c r="C7" s="125"/>
      <c r="D7" s="125"/>
    </row>
    <row r="8" spans="2:5" ht="16.5" thickBot="1" x14ac:dyDescent="0.25">
      <c r="B8" s="265" t="s">
        <v>215</v>
      </c>
      <c r="C8" s="265"/>
      <c r="D8" s="265"/>
    </row>
    <row r="9" spans="2:5" ht="15.75" x14ac:dyDescent="0.2">
      <c r="B9" s="126" t="s">
        <v>216</v>
      </c>
      <c r="C9" s="127" t="s">
        <v>217</v>
      </c>
      <c r="D9" s="127" t="s">
        <v>217</v>
      </c>
    </row>
    <row r="10" spans="2:5" ht="15.75" x14ac:dyDescent="0.2">
      <c r="B10" s="128" t="s">
        <v>218</v>
      </c>
      <c r="C10" s="129" t="s">
        <v>219</v>
      </c>
      <c r="D10" s="129" t="s">
        <v>219</v>
      </c>
    </row>
    <row r="11" spans="2:5" ht="15.75" x14ac:dyDescent="0.2">
      <c r="B11" s="130"/>
      <c r="C11" s="129" t="s">
        <v>220</v>
      </c>
      <c r="D11" s="129" t="s">
        <v>221</v>
      </c>
    </row>
    <row r="12" spans="2:5" ht="16.5" thickBot="1" x14ac:dyDescent="0.25">
      <c r="B12" s="131"/>
      <c r="C12" s="132" t="s">
        <v>222</v>
      </c>
      <c r="D12" s="133" t="s">
        <v>222</v>
      </c>
    </row>
    <row r="13" spans="2:5" ht="15.75" x14ac:dyDescent="0.2">
      <c r="B13" s="228" t="s">
        <v>223</v>
      </c>
      <c r="C13" s="241" t="s">
        <v>224</v>
      </c>
      <c r="D13" s="258"/>
    </row>
    <row r="14" spans="2:5" ht="16.5" thickBot="1" x14ac:dyDescent="0.25">
      <c r="B14" s="229" t="s">
        <v>225</v>
      </c>
      <c r="C14" s="242"/>
      <c r="D14" s="244"/>
    </row>
    <row r="15" spans="2:5" ht="16.5" thickBot="1" x14ac:dyDescent="0.25">
      <c r="B15" s="229" t="s">
        <v>226</v>
      </c>
      <c r="C15" s="137" t="s">
        <v>224</v>
      </c>
      <c r="D15" s="134"/>
    </row>
    <row r="16" spans="2:5" ht="15.75" x14ac:dyDescent="0.2">
      <c r="B16" s="228" t="s">
        <v>227</v>
      </c>
      <c r="C16" s="241" t="s">
        <v>224</v>
      </c>
      <c r="D16" s="243"/>
    </row>
    <row r="17" spans="2:4" ht="15.75" x14ac:dyDescent="0.2">
      <c r="B17" s="138" t="s">
        <v>228</v>
      </c>
      <c r="C17" s="245"/>
      <c r="D17" s="246"/>
    </row>
    <row r="18" spans="2:4" ht="16.5" thickBot="1" x14ac:dyDescent="0.25">
      <c r="B18" s="229" t="s">
        <v>229</v>
      </c>
      <c r="C18" s="242"/>
      <c r="D18" s="244"/>
    </row>
    <row r="19" spans="2:4" ht="15.75" x14ac:dyDescent="0.2">
      <c r="B19" s="229" t="s">
        <v>226</v>
      </c>
      <c r="C19" s="199" t="s">
        <v>224</v>
      </c>
      <c r="D19" s="139" t="s">
        <v>224</v>
      </c>
    </row>
    <row r="20" spans="2:4" ht="15.75" x14ac:dyDescent="0.2">
      <c r="B20" s="228" t="s">
        <v>227</v>
      </c>
      <c r="C20" s="247" t="s">
        <v>224</v>
      </c>
      <c r="D20" s="250" t="s">
        <v>224</v>
      </c>
    </row>
    <row r="21" spans="2:4" ht="15.75" x14ac:dyDescent="0.2">
      <c r="B21" s="138" t="s">
        <v>230</v>
      </c>
      <c r="C21" s="248"/>
      <c r="D21" s="251"/>
    </row>
    <row r="22" spans="2:4" ht="15.75" x14ac:dyDescent="0.2">
      <c r="B22" s="229" t="s">
        <v>229</v>
      </c>
      <c r="C22" s="249"/>
      <c r="D22" s="252"/>
    </row>
    <row r="23" spans="2:4" ht="15.75" thickBot="1" x14ac:dyDescent="0.25">
      <c r="B23" s="253"/>
      <c r="C23" s="254"/>
      <c r="D23" s="264"/>
    </row>
    <row r="24" spans="2:4" ht="15.75" x14ac:dyDescent="0.2">
      <c r="B24" s="228" t="s">
        <v>223</v>
      </c>
      <c r="C24" s="241" t="s">
        <v>224</v>
      </c>
      <c r="D24" s="243"/>
    </row>
    <row r="25" spans="2:4" ht="16.5" thickBot="1" x14ac:dyDescent="0.25">
      <c r="B25" s="229" t="s">
        <v>231</v>
      </c>
      <c r="C25" s="242"/>
      <c r="D25" s="244"/>
    </row>
    <row r="26" spans="2:4" ht="16.5" thickBot="1" x14ac:dyDescent="0.25">
      <c r="B26" s="229" t="s">
        <v>226</v>
      </c>
      <c r="C26" s="137" t="s">
        <v>224</v>
      </c>
      <c r="D26" s="134"/>
    </row>
    <row r="27" spans="2:4" ht="15.75" x14ac:dyDescent="0.2">
      <c r="B27" s="228" t="s">
        <v>227</v>
      </c>
      <c r="C27" s="241" t="s">
        <v>224</v>
      </c>
      <c r="D27" s="243"/>
    </row>
    <row r="28" spans="2:4" ht="15.75" x14ac:dyDescent="0.2">
      <c r="B28" s="138" t="s">
        <v>232</v>
      </c>
      <c r="C28" s="245"/>
      <c r="D28" s="246"/>
    </row>
    <row r="29" spans="2:4" ht="16.5" thickBot="1" x14ac:dyDescent="0.25">
      <c r="B29" s="229" t="s">
        <v>233</v>
      </c>
      <c r="C29" s="242"/>
      <c r="D29" s="244"/>
    </row>
    <row r="30" spans="2:4" ht="15.75" x14ac:dyDescent="0.2">
      <c r="B30" s="229" t="s">
        <v>226</v>
      </c>
      <c r="C30" s="199" t="s">
        <v>224</v>
      </c>
      <c r="D30" s="139" t="s">
        <v>224</v>
      </c>
    </row>
    <row r="31" spans="2:4" ht="15.75" x14ac:dyDescent="0.2">
      <c r="B31" s="228" t="s">
        <v>227</v>
      </c>
      <c r="C31" s="247" t="s">
        <v>224</v>
      </c>
      <c r="D31" s="250" t="s">
        <v>224</v>
      </c>
    </row>
    <row r="32" spans="2:4" ht="15.75" x14ac:dyDescent="0.2">
      <c r="B32" s="138" t="s">
        <v>230</v>
      </c>
      <c r="C32" s="248"/>
      <c r="D32" s="251"/>
    </row>
    <row r="33" spans="2:4" ht="15.75" x14ac:dyDescent="0.2">
      <c r="B33" s="229" t="s">
        <v>233</v>
      </c>
      <c r="C33" s="249"/>
      <c r="D33" s="252"/>
    </row>
    <row r="34" spans="2:4" ht="15.75" x14ac:dyDescent="0.2">
      <c r="B34" s="135"/>
      <c r="C34" s="136"/>
      <c r="D34" s="136"/>
    </row>
    <row r="35" spans="2:4" ht="13.5" thickBot="1" x14ac:dyDescent="0.25">
      <c r="C35" s="136"/>
      <c r="D35" s="136"/>
    </row>
    <row r="36" spans="2:4" ht="16.5" thickBot="1" x14ac:dyDescent="0.25">
      <c r="B36" s="255" t="s">
        <v>234</v>
      </c>
      <c r="C36" s="256"/>
      <c r="D36" s="257"/>
    </row>
    <row r="37" spans="2:4" ht="15.75" x14ac:dyDescent="0.2">
      <c r="B37" s="126" t="s">
        <v>216</v>
      </c>
      <c r="C37" s="127" t="s">
        <v>217</v>
      </c>
      <c r="D37" s="127" t="s">
        <v>217</v>
      </c>
    </row>
    <row r="38" spans="2:4" ht="15.75" x14ac:dyDescent="0.2">
      <c r="B38" s="128" t="s">
        <v>218</v>
      </c>
      <c r="C38" s="129" t="s">
        <v>219</v>
      </c>
      <c r="D38" s="129" t="s">
        <v>219</v>
      </c>
    </row>
    <row r="39" spans="2:4" ht="15.75" x14ac:dyDescent="0.2">
      <c r="B39" s="130"/>
      <c r="C39" s="129" t="s">
        <v>220</v>
      </c>
      <c r="D39" s="129" t="s">
        <v>221</v>
      </c>
    </row>
    <row r="40" spans="2:4" ht="16.5" thickBot="1" x14ac:dyDescent="0.25">
      <c r="B40" s="131"/>
      <c r="C40" s="132" t="s">
        <v>222</v>
      </c>
      <c r="D40" s="133" t="s">
        <v>222</v>
      </c>
    </row>
    <row r="41" spans="2:4" ht="15.75" x14ac:dyDescent="0.2">
      <c r="B41" s="228" t="s">
        <v>223</v>
      </c>
      <c r="C41" s="241" t="s">
        <v>224</v>
      </c>
      <c r="D41" s="258"/>
    </row>
    <row r="42" spans="2:4" ht="16.5" thickBot="1" x14ac:dyDescent="0.25">
      <c r="B42" s="229" t="s">
        <v>225</v>
      </c>
      <c r="C42" s="242"/>
      <c r="D42" s="244"/>
    </row>
    <row r="43" spans="2:4" ht="16.5" thickBot="1" x14ac:dyDescent="0.25">
      <c r="B43" s="229" t="s">
        <v>226</v>
      </c>
      <c r="C43" s="137" t="s">
        <v>224</v>
      </c>
      <c r="D43" s="134"/>
    </row>
    <row r="44" spans="2:4" ht="15.75" x14ac:dyDescent="0.2">
      <c r="B44" s="228" t="s">
        <v>227</v>
      </c>
      <c r="C44" s="241" t="s">
        <v>224</v>
      </c>
      <c r="D44" s="243"/>
    </row>
    <row r="45" spans="2:4" ht="15.75" x14ac:dyDescent="0.2">
      <c r="B45" s="138" t="s">
        <v>228</v>
      </c>
      <c r="C45" s="245"/>
      <c r="D45" s="246"/>
    </row>
    <row r="46" spans="2:4" ht="16.5" thickBot="1" x14ac:dyDescent="0.25">
      <c r="B46" s="229" t="s">
        <v>229</v>
      </c>
      <c r="C46" s="242"/>
      <c r="D46" s="244"/>
    </row>
    <row r="47" spans="2:4" ht="15.75" x14ac:dyDescent="0.2">
      <c r="B47" s="229" t="s">
        <v>226</v>
      </c>
      <c r="C47" s="199" t="s">
        <v>224</v>
      </c>
      <c r="D47" s="139" t="s">
        <v>224</v>
      </c>
    </row>
    <row r="48" spans="2:4" ht="15.75" x14ac:dyDescent="0.2">
      <c r="B48" s="228" t="s">
        <v>227</v>
      </c>
      <c r="C48" s="247" t="s">
        <v>224</v>
      </c>
      <c r="D48" s="250" t="s">
        <v>224</v>
      </c>
    </row>
    <row r="49" spans="2:4" ht="15.75" x14ac:dyDescent="0.2">
      <c r="B49" s="138" t="s">
        <v>230</v>
      </c>
      <c r="C49" s="248"/>
      <c r="D49" s="251"/>
    </row>
    <row r="50" spans="2:4" ht="15.75" x14ac:dyDescent="0.2">
      <c r="B50" s="229" t="s">
        <v>229</v>
      </c>
      <c r="C50" s="249"/>
      <c r="D50" s="252"/>
    </row>
    <row r="51" spans="2:4" ht="15.75" thickBot="1" x14ac:dyDescent="0.25">
      <c r="B51" s="253"/>
      <c r="C51" s="254"/>
      <c r="D51" s="254"/>
    </row>
    <row r="52" spans="2:4" ht="15.75" x14ac:dyDescent="0.2">
      <c r="B52" s="228" t="s">
        <v>223</v>
      </c>
      <c r="C52" s="241" t="s">
        <v>224</v>
      </c>
      <c r="D52" s="243"/>
    </row>
    <row r="53" spans="2:4" ht="16.5" thickBot="1" x14ac:dyDescent="0.25">
      <c r="B53" s="229" t="s">
        <v>231</v>
      </c>
      <c r="C53" s="242"/>
      <c r="D53" s="244"/>
    </row>
    <row r="54" spans="2:4" ht="16.5" thickBot="1" x14ac:dyDescent="0.25">
      <c r="B54" s="229" t="s">
        <v>226</v>
      </c>
      <c r="C54" s="137" t="s">
        <v>224</v>
      </c>
      <c r="D54" s="134"/>
    </row>
    <row r="55" spans="2:4" ht="15.75" x14ac:dyDescent="0.2">
      <c r="B55" s="228" t="s">
        <v>227</v>
      </c>
      <c r="C55" s="241" t="s">
        <v>224</v>
      </c>
      <c r="D55" s="243"/>
    </row>
    <row r="56" spans="2:4" ht="15.75" x14ac:dyDescent="0.2">
      <c r="B56" s="138" t="s">
        <v>228</v>
      </c>
      <c r="C56" s="245"/>
      <c r="D56" s="246"/>
    </row>
    <row r="57" spans="2:4" ht="16.5" thickBot="1" x14ac:dyDescent="0.25">
      <c r="B57" s="229" t="s">
        <v>233</v>
      </c>
      <c r="C57" s="242"/>
      <c r="D57" s="244"/>
    </row>
    <row r="58" spans="2:4" ht="15.75" x14ac:dyDescent="0.2">
      <c r="B58" s="229" t="s">
        <v>226</v>
      </c>
      <c r="C58" s="199" t="s">
        <v>224</v>
      </c>
      <c r="D58" s="139" t="s">
        <v>224</v>
      </c>
    </row>
    <row r="59" spans="2:4" ht="15.75" x14ac:dyDescent="0.2">
      <c r="B59" s="228" t="s">
        <v>227</v>
      </c>
      <c r="C59" s="247" t="s">
        <v>224</v>
      </c>
      <c r="D59" s="250" t="s">
        <v>224</v>
      </c>
    </row>
    <row r="60" spans="2:4" ht="15.75" x14ac:dyDescent="0.2">
      <c r="B60" s="138" t="s">
        <v>230</v>
      </c>
      <c r="C60" s="248"/>
      <c r="D60" s="251"/>
    </row>
    <row r="61" spans="2:4" ht="16.5" thickBot="1" x14ac:dyDescent="0.25">
      <c r="B61" s="229" t="s">
        <v>233</v>
      </c>
      <c r="C61" s="249"/>
      <c r="D61" s="252"/>
    </row>
    <row r="62" spans="2:4" ht="16.5" thickBot="1" x14ac:dyDescent="0.25">
      <c r="B62" s="135"/>
      <c r="C62" s="136"/>
      <c r="D62" s="136"/>
    </row>
    <row r="63" spans="2:4" ht="16.5" thickBot="1" x14ac:dyDescent="0.25">
      <c r="B63" s="255" t="s">
        <v>235</v>
      </c>
      <c r="C63" s="256"/>
      <c r="D63" s="257"/>
    </row>
    <row r="64" spans="2:4" ht="15.75" x14ac:dyDescent="0.2">
      <c r="B64" s="126" t="s">
        <v>216</v>
      </c>
      <c r="C64" s="127" t="s">
        <v>217</v>
      </c>
      <c r="D64" s="127" t="s">
        <v>217</v>
      </c>
    </row>
    <row r="65" spans="2:4" ht="15.75" x14ac:dyDescent="0.2">
      <c r="B65" s="128" t="s">
        <v>218</v>
      </c>
      <c r="C65" s="129" t="s">
        <v>219</v>
      </c>
      <c r="D65" s="129" t="s">
        <v>219</v>
      </c>
    </row>
    <row r="66" spans="2:4" ht="15.75" x14ac:dyDescent="0.2">
      <c r="B66" s="130"/>
      <c r="C66" s="129" t="s">
        <v>220</v>
      </c>
      <c r="D66" s="129" t="s">
        <v>221</v>
      </c>
    </row>
    <row r="67" spans="2:4" ht="16.5" thickBot="1" x14ac:dyDescent="0.25">
      <c r="B67" s="131"/>
      <c r="C67" s="132" t="s">
        <v>222</v>
      </c>
      <c r="D67" s="133" t="s">
        <v>222</v>
      </c>
    </row>
    <row r="68" spans="2:4" ht="15.75" x14ac:dyDescent="0.2">
      <c r="B68" s="228" t="s">
        <v>223</v>
      </c>
      <c r="C68" s="241" t="s">
        <v>224</v>
      </c>
      <c r="D68" s="258"/>
    </row>
    <row r="69" spans="2:4" ht="16.5" thickBot="1" x14ac:dyDescent="0.25">
      <c r="B69" s="229" t="s">
        <v>225</v>
      </c>
      <c r="C69" s="242"/>
      <c r="D69" s="244"/>
    </row>
    <row r="70" spans="2:4" ht="16.5" thickBot="1" x14ac:dyDescent="0.25">
      <c r="B70" s="229" t="s">
        <v>226</v>
      </c>
      <c r="C70" s="137" t="s">
        <v>224</v>
      </c>
      <c r="D70" s="134"/>
    </row>
    <row r="71" spans="2:4" ht="15.75" x14ac:dyDescent="0.2">
      <c r="B71" s="228" t="s">
        <v>227</v>
      </c>
      <c r="C71" s="241" t="s">
        <v>224</v>
      </c>
      <c r="D71" s="243"/>
    </row>
    <row r="72" spans="2:4" ht="15.75" x14ac:dyDescent="0.2">
      <c r="B72" s="138" t="s">
        <v>228</v>
      </c>
      <c r="C72" s="245"/>
      <c r="D72" s="246"/>
    </row>
    <row r="73" spans="2:4" ht="16.5" thickBot="1" x14ac:dyDescent="0.25">
      <c r="B73" s="229" t="s">
        <v>229</v>
      </c>
      <c r="C73" s="242"/>
      <c r="D73" s="244"/>
    </row>
    <row r="74" spans="2:4" ht="16.5" thickBot="1" x14ac:dyDescent="0.25">
      <c r="B74" s="229" t="s">
        <v>226</v>
      </c>
      <c r="C74" s="199" t="s">
        <v>224</v>
      </c>
      <c r="D74" s="139" t="s">
        <v>224</v>
      </c>
    </row>
    <row r="75" spans="2:4" ht="15.75" x14ac:dyDescent="0.2">
      <c r="B75" s="228" t="s">
        <v>227</v>
      </c>
      <c r="C75" s="247" t="s">
        <v>224</v>
      </c>
      <c r="D75" s="250" t="s">
        <v>224</v>
      </c>
    </row>
    <row r="76" spans="2:4" ht="15.75" x14ac:dyDescent="0.2">
      <c r="B76" s="138" t="s">
        <v>230</v>
      </c>
      <c r="C76" s="248"/>
      <c r="D76" s="251"/>
    </row>
    <row r="77" spans="2:4" ht="16.5" thickBot="1" x14ac:dyDescent="0.25">
      <c r="B77" s="229" t="s">
        <v>229</v>
      </c>
      <c r="C77" s="249"/>
      <c r="D77" s="252"/>
    </row>
    <row r="78" spans="2:4" ht="15.75" thickBot="1" x14ac:dyDescent="0.25">
      <c r="B78" s="253"/>
      <c r="C78" s="254"/>
      <c r="D78" s="254"/>
    </row>
    <row r="79" spans="2:4" ht="15.75" x14ac:dyDescent="0.2">
      <c r="B79" s="228" t="s">
        <v>223</v>
      </c>
      <c r="C79" s="241" t="s">
        <v>224</v>
      </c>
      <c r="D79" s="243"/>
    </row>
    <row r="80" spans="2:4" ht="16.5" thickBot="1" x14ac:dyDescent="0.25">
      <c r="B80" s="229" t="s">
        <v>231</v>
      </c>
      <c r="C80" s="242"/>
      <c r="D80" s="244"/>
    </row>
    <row r="81" spans="2:4" ht="16.5" thickBot="1" x14ac:dyDescent="0.25">
      <c r="B81" s="229" t="s">
        <v>226</v>
      </c>
      <c r="C81" s="137" t="s">
        <v>224</v>
      </c>
      <c r="D81" s="134"/>
    </row>
    <row r="82" spans="2:4" ht="15.75" x14ac:dyDescent="0.2">
      <c r="B82" s="228" t="s">
        <v>227</v>
      </c>
      <c r="C82" s="241" t="s">
        <v>224</v>
      </c>
      <c r="D82" s="243"/>
    </row>
    <row r="83" spans="2:4" ht="15.75" x14ac:dyDescent="0.2">
      <c r="B83" s="138" t="s">
        <v>228</v>
      </c>
      <c r="C83" s="245"/>
      <c r="D83" s="246"/>
    </row>
    <row r="84" spans="2:4" ht="16.5" thickBot="1" x14ac:dyDescent="0.25">
      <c r="B84" s="229" t="s">
        <v>233</v>
      </c>
      <c r="C84" s="242"/>
      <c r="D84" s="244"/>
    </row>
    <row r="85" spans="2:4" ht="16.5" thickBot="1" x14ac:dyDescent="0.25">
      <c r="B85" s="229" t="s">
        <v>226</v>
      </c>
      <c r="C85" s="199" t="s">
        <v>224</v>
      </c>
      <c r="D85" s="139" t="s">
        <v>224</v>
      </c>
    </row>
    <row r="86" spans="2:4" ht="15.75" x14ac:dyDescent="0.2">
      <c r="B86" s="228" t="s">
        <v>227</v>
      </c>
      <c r="C86" s="247" t="s">
        <v>224</v>
      </c>
      <c r="D86" s="250" t="s">
        <v>224</v>
      </c>
    </row>
    <row r="87" spans="2:4" ht="15.75" x14ac:dyDescent="0.2">
      <c r="B87" s="138" t="s">
        <v>230</v>
      </c>
      <c r="C87" s="248"/>
      <c r="D87" s="251"/>
    </row>
    <row r="88" spans="2:4" ht="16.5" thickBot="1" x14ac:dyDescent="0.25">
      <c r="B88" s="229" t="s">
        <v>233</v>
      </c>
      <c r="C88" s="249"/>
      <c r="D88" s="252"/>
    </row>
    <row r="89" spans="2:4" ht="16.5" thickBot="1" x14ac:dyDescent="0.25">
      <c r="B89" s="135"/>
      <c r="C89" s="136"/>
      <c r="D89" s="136"/>
    </row>
    <row r="90" spans="2:4" ht="16.5" thickBot="1" x14ac:dyDescent="0.25">
      <c r="B90" s="255" t="s">
        <v>236</v>
      </c>
      <c r="C90" s="256"/>
      <c r="D90" s="257"/>
    </row>
    <row r="91" spans="2:4" ht="15.75" x14ac:dyDescent="0.2">
      <c r="B91" s="126" t="s">
        <v>216</v>
      </c>
      <c r="C91" s="127" t="s">
        <v>217</v>
      </c>
      <c r="D91" s="127" t="s">
        <v>217</v>
      </c>
    </row>
    <row r="92" spans="2:4" ht="15.75" x14ac:dyDescent="0.2">
      <c r="B92" s="128" t="s">
        <v>218</v>
      </c>
      <c r="C92" s="129" t="s">
        <v>219</v>
      </c>
      <c r="D92" s="129" t="s">
        <v>219</v>
      </c>
    </row>
    <row r="93" spans="2:4" ht="15.75" x14ac:dyDescent="0.2">
      <c r="B93" s="130"/>
      <c r="C93" s="129" t="s">
        <v>220</v>
      </c>
      <c r="D93" s="129" t="s">
        <v>221</v>
      </c>
    </row>
    <row r="94" spans="2:4" ht="16.5" thickBot="1" x14ac:dyDescent="0.25">
      <c r="B94" s="131"/>
      <c r="C94" s="132" t="s">
        <v>222</v>
      </c>
      <c r="D94" s="133" t="s">
        <v>222</v>
      </c>
    </row>
    <row r="95" spans="2:4" ht="15.75" x14ac:dyDescent="0.2">
      <c r="B95" s="228" t="s">
        <v>223</v>
      </c>
      <c r="C95" s="241" t="s">
        <v>224</v>
      </c>
      <c r="D95" s="258"/>
    </row>
    <row r="96" spans="2:4" ht="16.5" thickBot="1" x14ac:dyDescent="0.25">
      <c r="B96" s="229" t="s">
        <v>225</v>
      </c>
      <c r="C96" s="242"/>
      <c r="D96" s="244"/>
    </row>
    <row r="97" spans="2:4" ht="16.5" thickBot="1" x14ac:dyDescent="0.25">
      <c r="B97" s="229" t="s">
        <v>226</v>
      </c>
      <c r="C97" s="137" t="s">
        <v>224</v>
      </c>
      <c r="D97" s="134"/>
    </row>
    <row r="98" spans="2:4" ht="15.75" x14ac:dyDescent="0.2">
      <c r="B98" s="228" t="s">
        <v>227</v>
      </c>
      <c r="C98" s="241" t="s">
        <v>224</v>
      </c>
      <c r="D98" s="243"/>
    </row>
    <row r="99" spans="2:4" ht="15.75" x14ac:dyDescent="0.2">
      <c r="B99" s="138" t="s">
        <v>228</v>
      </c>
      <c r="C99" s="245"/>
      <c r="D99" s="246"/>
    </row>
    <row r="100" spans="2:4" ht="16.5" thickBot="1" x14ac:dyDescent="0.25">
      <c r="B100" s="229" t="s">
        <v>229</v>
      </c>
      <c r="C100" s="242"/>
      <c r="D100" s="244"/>
    </row>
    <row r="101" spans="2:4" ht="16.5" thickBot="1" x14ac:dyDescent="0.25">
      <c r="B101" s="229" t="s">
        <v>226</v>
      </c>
      <c r="C101" s="199" t="s">
        <v>224</v>
      </c>
      <c r="D101" s="139" t="s">
        <v>224</v>
      </c>
    </row>
    <row r="102" spans="2:4" ht="15.75" x14ac:dyDescent="0.2">
      <c r="B102" s="228" t="s">
        <v>227</v>
      </c>
      <c r="C102" s="247" t="s">
        <v>224</v>
      </c>
      <c r="D102" s="250" t="s">
        <v>224</v>
      </c>
    </row>
    <row r="103" spans="2:4" ht="15.75" x14ac:dyDescent="0.2">
      <c r="B103" s="138" t="s">
        <v>230</v>
      </c>
      <c r="C103" s="248"/>
      <c r="D103" s="251"/>
    </row>
    <row r="104" spans="2:4" ht="16.5" thickBot="1" x14ac:dyDescent="0.25">
      <c r="B104" s="229" t="s">
        <v>229</v>
      </c>
      <c r="C104" s="249"/>
      <c r="D104" s="252"/>
    </row>
    <row r="105" spans="2:4" ht="15.75" thickBot="1" x14ac:dyDescent="0.25">
      <c r="B105" s="253"/>
      <c r="C105" s="254"/>
      <c r="D105" s="254"/>
    </row>
    <row r="106" spans="2:4" ht="15.75" x14ac:dyDescent="0.2">
      <c r="B106" s="228" t="s">
        <v>223</v>
      </c>
      <c r="C106" s="241" t="s">
        <v>224</v>
      </c>
      <c r="D106" s="243"/>
    </row>
    <row r="107" spans="2:4" ht="16.5" thickBot="1" x14ac:dyDescent="0.25">
      <c r="B107" s="229" t="s">
        <v>231</v>
      </c>
      <c r="C107" s="242"/>
      <c r="D107" s="244"/>
    </row>
    <row r="108" spans="2:4" ht="16.5" thickBot="1" x14ac:dyDescent="0.25">
      <c r="B108" s="229" t="s">
        <v>226</v>
      </c>
      <c r="C108" s="137" t="s">
        <v>224</v>
      </c>
      <c r="D108" s="134"/>
    </row>
    <row r="109" spans="2:4" ht="15.75" x14ac:dyDescent="0.2">
      <c r="B109" s="228" t="s">
        <v>227</v>
      </c>
      <c r="C109" s="241" t="s">
        <v>224</v>
      </c>
      <c r="D109" s="243"/>
    </row>
    <row r="110" spans="2:4" ht="15.75" x14ac:dyDescent="0.2">
      <c r="B110" s="138" t="s">
        <v>228</v>
      </c>
      <c r="C110" s="245"/>
      <c r="D110" s="246"/>
    </row>
    <row r="111" spans="2:4" ht="16.5" thickBot="1" x14ac:dyDescent="0.25">
      <c r="B111" s="229" t="s">
        <v>233</v>
      </c>
      <c r="C111" s="242"/>
      <c r="D111" s="244"/>
    </row>
    <row r="112" spans="2:4" ht="16.5" thickBot="1" x14ac:dyDescent="0.25">
      <c r="B112" s="229" t="s">
        <v>226</v>
      </c>
      <c r="C112" s="199" t="s">
        <v>224</v>
      </c>
      <c r="D112" s="139" t="s">
        <v>224</v>
      </c>
    </row>
    <row r="113" spans="2:12" ht="15.75" x14ac:dyDescent="0.2">
      <c r="B113" s="228" t="s">
        <v>227</v>
      </c>
      <c r="C113" s="247" t="s">
        <v>224</v>
      </c>
      <c r="D113" s="250" t="s">
        <v>224</v>
      </c>
    </row>
    <row r="114" spans="2:12" ht="15.75" x14ac:dyDescent="0.2">
      <c r="B114" s="138" t="s">
        <v>230</v>
      </c>
      <c r="C114" s="248"/>
      <c r="D114" s="251"/>
    </row>
    <row r="115" spans="2:12" ht="16.5" thickBot="1" x14ac:dyDescent="0.25">
      <c r="B115" s="229" t="s">
        <v>233</v>
      </c>
      <c r="C115" s="249"/>
      <c r="D115" s="252"/>
    </row>
    <row r="116" spans="2:12" ht="16.5" thickBot="1" x14ac:dyDescent="0.25">
      <c r="B116" s="135"/>
      <c r="C116" s="136"/>
      <c r="D116" s="136"/>
    </row>
    <row r="117" spans="2:12" ht="62.45" customHeight="1" thickBot="1" x14ac:dyDescent="0.25">
      <c r="B117" s="266" t="s">
        <v>237</v>
      </c>
      <c r="C117" s="267"/>
      <c r="D117" s="268"/>
      <c r="E117" s="136"/>
      <c r="F117" s="136"/>
      <c r="G117" s="136"/>
      <c r="H117" s="136"/>
      <c r="I117" s="136"/>
      <c r="J117" s="136"/>
      <c r="K117" s="136"/>
      <c r="L117" s="136"/>
    </row>
    <row r="118" spans="2:12" x14ac:dyDescent="0.2">
      <c r="B118" s="136"/>
      <c r="C118" s="136"/>
      <c r="D118" s="136"/>
      <c r="E118" s="136"/>
      <c r="F118" s="136"/>
      <c r="G118" s="136"/>
      <c r="H118" s="136"/>
      <c r="I118" s="136"/>
      <c r="J118" s="136"/>
      <c r="K118" s="136"/>
      <c r="L118" s="136"/>
    </row>
    <row r="119" spans="2:12" x14ac:dyDescent="0.2">
      <c r="B119" s="136"/>
      <c r="C119" s="136"/>
      <c r="D119" s="136"/>
      <c r="E119" s="136"/>
      <c r="F119" s="136"/>
      <c r="G119" s="136"/>
      <c r="H119" s="136"/>
      <c r="I119" s="136"/>
      <c r="J119" s="136"/>
      <c r="K119" s="136"/>
      <c r="L119" s="136"/>
    </row>
    <row r="120" spans="2:12" x14ac:dyDescent="0.2">
      <c r="B120" s="136"/>
      <c r="C120" s="136"/>
      <c r="D120" s="136"/>
      <c r="E120" s="136"/>
      <c r="F120" s="136"/>
      <c r="G120" s="136"/>
      <c r="H120" s="136"/>
      <c r="I120" s="136"/>
      <c r="J120" s="136"/>
      <c r="K120" s="136"/>
      <c r="L120" s="136"/>
    </row>
    <row r="121" spans="2:12" x14ac:dyDescent="0.2">
      <c r="B121" s="136"/>
      <c r="C121" s="136"/>
      <c r="D121" s="136"/>
      <c r="E121" s="136"/>
      <c r="F121" s="136"/>
      <c r="G121" s="136"/>
      <c r="H121" s="136"/>
      <c r="I121" s="136"/>
      <c r="J121" s="136"/>
      <c r="K121" s="136"/>
      <c r="L121" s="136"/>
    </row>
    <row r="122" spans="2:12" x14ac:dyDescent="0.2">
      <c r="B122" s="136"/>
      <c r="C122" s="136"/>
      <c r="D122" s="136"/>
      <c r="E122" s="136"/>
      <c r="F122" s="136"/>
      <c r="G122" s="136"/>
      <c r="H122" s="136"/>
      <c r="I122" s="136"/>
      <c r="J122" s="136"/>
      <c r="K122" s="136"/>
      <c r="L122" s="136"/>
    </row>
    <row r="123" spans="2:12" x14ac:dyDescent="0.2">
      <c r="B123" s="136"/>
      <c r="C123" s="136"/>
      <c r="D123" s="136"/>
      <c r="E123" s="136"/>
      <c r="F123" s="136"/>
      <c r="G123" s="136"/>
      <c r="H123" s="136"/>
      <c r="I123" s="136"/>
      <c r="J123" s="136"/>
      <c r="K123" s="136"/>
      <c r="L123" s="136"/>
    </row>
    <row r="124" spans="2:12" x14ac:dyDescent="0.2">
      <c r="B124" s="136"/>
      <c r="C124" s="136"/>
      <c r="D124" s="136"/>
      <c r="E124" s="136"/>
      <c r="F124" s="136"/>
      <c r="G124" s="136"/>
      <c r="H124" s="136"/>
      <c r="I124" s="136"/>
      <c r="J124" s="136"/>
      <c r="K124" s="136"/>
      <c r="L124" s="136"/>
    </row>
    <row r="125" spans="2:12" x14ac:dyDescent="0.2">
      <c r="B125" s="136"/>
      <c r="C125" s="136"/>
      <c r="D125" s="136"/>
      <c r="E125" s="136"/>
      <c r="F125" s="136"/>
      <c r="G125" s="136"/>
      <c r="H125" s="136"/>
      <c r="I125" s="136"/>
      <c r="J125" s="136"/>
      <c r="K125" s="136"/>
      <c r="L125" s="136"/>
    </row>
    <row r="126" spans="2:12" x14ac:dyDescent="0.2">
      <c r="B126" s="136"/>
      <c r="C126" s="136"/>
      <c r="D126" s="136"/>
      <c r="E126" s="136"/>
      <c r="F126" s="136"/>
      <c r="G126" s="136"/>
      <c r="H126" s="136"/>
      <c r="I126" s="136"/>
      <c r="J126" s="136"/>
      <c r="K126" s="136"/>
      <c r="L126" s="136"/>
    </row>
    <row r="127" spans="2:12" x14ac:dyDescent="0.2">
      <c r="B127" s="136"/>
      <c r="C127" s="136"/>
      <c r="D127" s="136"/>
      <c r="E127" s="136"/>
      <c r="F127" s="136"/>
      <c r="G127" s="136"/>
      <c r="H127" s="136"/>
      <c r="I127" s="136"/>
      <c r="J127" s="136"/>
      <c r="K127" s="136"/>
      <c r="L127" s="136"/>
    </row>
    <row r="128" spans="2:12" x14ac:dyDescent="0.2">
      <c r="B128" s="136"/>
      <c r="C128" s="136"/>
      <c r="D128" s="136"/>
      <c r="E128" s="136"/>
      <c r="F128" s="136"/>
      <c r="G128" s="136"/>
      <c r="H128" s="136"/>
      <c r="I128" s="136"/>
      <c r="J128" s="136"/>
      <c r="K128" s="136"/>
      <c r="L128" s="136"/>
    </row>
    <row r="129" spans="2:12" x14ac:dyDescent="0.2">
      <c r="B129" s="136"/>
      <c r="C129" s="136"/>
      <c r="D129" s="136"/>
      <c r="E129" s="136"/>
      <c r="F129" s="136"/>
      <c r="G129" s="136"/>
      <c r="H129" s="136"/>
      <c r="I129" s="136"/>
      <c r="J129" s="136"/>
      <c r="K129" s="136"/>
      <c r="L129" s="136"/>
    </row>
    <row r="130" spans="2:12" x14ac:dyDescent="0.2">
      <c r="B130" s="136"/>
      <c r="C130" s="136"/>
      <c r="D130" s="136"/>
      <c r="E130" s="136"/>
      <c r="F130" s="136"/>
      <c r="G130" s="136"/>
      <c r="H130" s="136"/>
      <c r="I130" s="136"/>
      <c r="J130" s="136"/>
      <c r="K130" s="136"/>
      <c r="L130" s="136"/>
    </row>
    <row r="131" spans="2:12" x14ac:dyDescent="0.2">
      <c r="B131" s="136"/>
      <c r="C131" s="136"/>
      <c r="D131" s="136"/>
      <c r="E131" s="136"/>
      <c r="F131" s="136"/>
      <c r="G131" s="136"/>
      <c r="H131" s="136"/>
      <c r="I131" s="136"/>
      <c r="J131" s="136"/>
      <c r="K131" s="136"/>
      <c r="L131" s="136"/>
    </row>
    <row r="132" spans="2:12" x14ac:dyDescent="0.2">
      <c r="B132" s="136"/>
      <c r="C132" s="136"/>
      <c r="D132" s="136"/>
      <c r="E132" s="136"/>
      <c r="F132" s="136"/>
      <c r="G132" s="136"/>
      <c r="H132" s="136"/>
      <c r="I132" s="136"/>
      <c r="J132" s="136"/>
      <c r="K132" s="136"/>
      <c r="L132" s="136"/>
    </row>
    <row r="133" spans="2:12" x14ac:dyDescent="0.2">
      <c r="B133" s="136"/>
      <c r="C133" s="136"/>
      <c r="D133" s="136"/>
      <c r="E133" s="136"/>
      <c r="F133" s="136"/>
      <c r="G133" s="136"/>
      <c r="H133" s="136"/>
      <c r="I133" s="136"/>
      <c r="J133" s="136"/>
      <c r="K133" s="136"/>
      <c r="L133" s="136"/>
    </row>
    <row r="134" spans="2:12" x14ac:dyDescent="0.2">
      <c r="B134" s="136"/>
      <c r="C134" s="136"/>
      <c r="D134" s="136"/>
      <c r="E134" s="136"/>
      <c r="F134" s="136"/>
      <c r="G134" s="136"/>
      <c r="H134" s="136"/>
      <c r="I134" s="136"/>
      <c r="J134" s="136"/>
      <c r="K134" s="136"/>
      <c r="L134" s="136"/>
    </row>
    <row r="135" spans="2:12" x14ac:dyDescent="0.2">
      <c r="B135" s="136"/>
      <c r="C135" s="136"/>
      <c r="D135" s="136"/>
      <c r="E135" s="136"/>
      <c r="F135" s="136"/>
      <c r="G135" s="136"/>
      <c r="H135" s="136"/>
      <c r="I135" s="136"/>
      <c r="J135" s="136"/>
      <c r="K135" s="136"/>
      <c r="L135" s="136"/>
    </row>
    <row r="136" spans="2:12" x14ac:dyDescent="0.2">
      <c r="B136" s="136"/>
      <c r="C136" s="136"/>
      <c r="D136" s="136"/>
      <c r="E136" s="136"/>
      <c r="F136" s="136"/>
      <c r="G136" s="136"/>
      <c r="H136" s="136"/>
      <c r="I136" s="136"/>
      <c r="J136" s="136"/>
      <c r="K136" s="136"/>
      <c r="L136" s="136"/>
    </row>
    <row r="137" spans="2:12" x14ac:dyDescent="0.2">
      <c r="B137" s="136"/>
      <c r="C137" s="136"/>
      <c r="D137" s="136"/>
      <c r="E137" s="136"/>
      <c r="F137" s="136"/>
      <c r="G137" s="136"/>
      <c r="H137" s="136"/>
      <c r="I137" s="136"/>
      <c r="J137" s="136"/>
      <c r="K137" s="136"/>
      <c r="L137" s="136"/>
    </row>
    <row r="138" spans="2:12" x14ac:dyDescent="0.2">
      <c r="B138" s="136"/>
      <c r="C138" s="136"/>
      <c r="D138" s="136"/>
      <c r="E138" s="136"/>
      <c r="F138" s="136"/>
      <c r="G138" s="136"/>
      <c r="H138" s="136"/>
      <c r="I138" s="136"/>
      <c r="J138" s="136"/>
      <c r="K138" s="136"/>
      <c r="L138" s="136"/>
    </row>
    <row r="139" spans="2:12" x14ac:dyDescent="0.2">
      <c r="B139" s="136"/>
      <c r="C139" s="136"/>
      <c r="D139" s="136"/>
      <c r="E139" s="136"/>
      <c r="F139" s="136"/>
      <c r="G139" s="136"/>
      <c r="H139" s="136"/>
      <c r="I139" s="136"/>
      <c r="J139" s="136"/>
      <c r="K139" s="136"/>
      <c r="L139" s="136"/>
    </row>
    <row r="140" spans="2:12" x14ac:dyDescent="0.2">
      <c r="B140" s="136"/>
      <c r="C140" s="136"/>
      <c r="D140" s="136"/>
      <c r="E140" s="136"/>
      <c r="F140" s="136"/>
      <c r="G140" s="136"/>
      <c r="H140" s="136"/>
      <c r="I140" s="136"/>
      <c r="J140" s="136"/>
      <c r="K140" s="136"/>
      <c r="L140" s="136"/>
    </row>
    <row r="141" spans="2:12" x14ac:dyDescent="0.2">
      <c r="B141" s="136"/>
      <c r="C141" s="136"/>
      <c r="D141" s="136"/>
      <c r="E141" s="136"/>
      <c r="F141" s="136"/>
      <c r="G141" s="136"/>
      <c r="H141" s="136"/>
      <c r="I141" s="136"/>
      <c r="J141" s="136"/>
      <c r="K141" s="136"/>
      <c r="L141" s="136"/>
    </row>
    <row r="142" spans="2:12" x14ac:dyDescent="0.2">
      <c r="B142" s="136"/>
      <c r="C142" s="136"/>
      <c r="D142" s="136"/>
      <c r="E142" s="136"/>
      <c r="F142" s="136"/>
      <c r="G142" s="136"/>
      <c r="H142" s="136"/>
      <c r="I142" s="136"/>
      <c r="J142" s="136"/>
      <c r="K142" s="136"/>
      <c r="L142" s="136"/>
    </row>
    <row r="143" spans="2:12" x14ac:dyDescent="0.2">
      <c r="B143" s="136"/>
      <c r="C143" s="136"/>
      <c r="D143" s="136"/>
      <c r="E143" s="136"/>
      <c r="F143" s="136"/>
      <c r="G143" s="136"/>
      <c r="H143" s="136"/>
      <c r="I143" s="136"/>
      <c r="J143" s="136"/>
      <c r="K143" s="136"/>
      <c r="L143" s="136"/>
    </row>
    <row r="144" spans="2:12" x14ac:dyDescent="0.2">
      <c r="B144" s="136"/>
      <c r="C144" s="136"/>
      <c r="D144" s="136"/>
      <c r="E144" s="136"/>
      <c r="F144" s="136"/>
      <c r="G144"/>
      <c r="H144"/>
      <c r="I144"/>
      <c r="J144"/>
      <c r="K144"/>
      <c r="L144"/>
    </row>
    <row r="145" spans="2:12" x14ac:dyDescent="0.2">
      <c r="B145" s="136"/>
      <c r="C145" s="136"/>
      <c r="D145" s="136"/>
      <c r="E145" s="136"/>
      <c r="F145" s="136"/>
      <c r="G145"/>
      <c r="H145"/>
      <c r="I145"/>
      <c r="J145"/>
      <c r="K145"/>
      <c r="L145"/>
    </row>
    <row r="146" spans="2:12" x14ac:dyDescent="0.2">
      <c r="B146" s="136"/>
      <c r="C146" s="136"/>
      <c r="D146" s="136"/>
      <c r="E146" s="136"/>
      <c r="F146" s="136"/>
      <c r="G146"/>
      <c r="H146"/>
      <c r="I146"/>
      <c r="J146"/>
      <c r="K146"/>
      <c r="L146"/>
    </row>
    <row r="147" spans="2:12" x14ac:dyDescent="0.2">
      <c r="B147" s="136"/>
      <c r="C147" s="136"/>
      <c r="D147" s="136"/>
      <c r="E147" s="136"/>
      <c r="F147" s="136"/>
      <c r="G147"/>
      <c r="H147"/>
      <c r="I147"/>
      <c r="J147"/>
      <c r="K147"/>
      <c r="L147"/>
    </row>
    <row r="148" spans="2:12" x14ac:dyDescent="0.2">
      <c r="B148" s="136"/>
      <c r="C148" s="136"/>
      <c r="D148" s="136"/>
      <c r="E148" s="136"/>
      <c r="F148" s="136"/>
      <c r="G148"/>
      <c r="H148"/>
      <c r="I148"/>
      <c r="J148"/>
      <c r="K148"/>
      <c r="L148"/>
    </row>
    <row r="149" spans="2:12" x14ac:dyDescent="0.2">
      <c r="B149" s="136"/>
      <c r="C149" s="136"/>
      <c r="D149" s="136"/>
      <c r="E149" s="136"/>
      <c r="F149" s="136"/>
      <c r="G149"/>
      <c r="H149"/>
      <c r="I149"/>
      <c r="J149"/>
      <c r="K149"/>
      <c r="L149"/>
    </row>
    <row r="150" spans="2:12" x14ac:dyDescent="0.2">
      <c r="B150" s="136"/>
      <c r="C150" s="136"/>
      <c r="D150" s="136"/>
      <c r="E150" s="136"/>
      <c r="F150" s="136"/>
      <c r="G150"/>
      <c r="H150"/>
      <c r="I150"/>
      <c r="J150"/>
      <c r="K150"/>
      <c r="L150"/>
    </row>
    <row r="151" spans="2:12" x14ac:dyDescent="0.2">
      <c r="B151" s="136"/>
      <c r="C151" s="136"/>
      <c r="D151" s="136"/>
      <c r="E151" s="136"/>
      <c r="F151" s="136"/>
      <c r="G151"/>
      <c r="H151"/>
      <c r="I151"/>
      <c r="J151"/>
      <c r="K151"/>
      <c r="L151"/>
    </row>
    <row r="152" spans="2:12" x14ac:dyDescent="0.2">
      <c r="B152" s="136"/>
      <c r="C152" s="136"/>
      <c r="D152" s="136"/>
      <c r="E152" s="136"/>
      <c r="F152" s="136"/>
      <c r="G152"/>
      <c r="H152"/>
      <c r="I152"/>
      <c r="J152"/>
      <c r="K152"/>
      <c r="L152"/>
    </row>
    <row r="153" spans="2:12" x14ac:dyDescent="0.2">
      <c r="B153" s="136"/>
      <c r="C153" s="136"/>
      <c r="D153" s="136"/>
      <c r="E153" s="136"/>
      <c r="F153" s="136"/>
      <c r="G153"/>
      <c r="H153"/>
      <c r="I153"/>
      <c r="J153"/>
      <c r="K153"/>
      <c r="L153"/>
    </row>
    <row r="154" spans="2:12" x14ac:dyDescent="0.2">
      <c r="B154" s="136"/>
      <c r="C154" s="136"/>
      <c r="D154" s="136"/>
      <c r="E154" s="136"/>
      <c r="F154" s="136"/>
      <c r="G154"/>
      <c r="H154"/>
      <c r="I154"/>
      <c r="J154"/>
      <c r="K154"/>
      <c r="L154"/>
    </row>
    <row r="155" spans="2:12" x14ac:dyDescent="0.2">
      <c r="B155" s="136"/>
      <c r="C155" s="136"/>
      <c r="D155" s="136"/>
      <c r="E155" s="136"/>
      <c r="F155" s="136"/>
      <c r="G155"/>
      <c r="H155"/>
      <c r="I155"/>
      <c r="J155"/>
      <c r="K155"/>
      <c r="L155"/>
    </row>
    <row r="156" spans="2:12" x14ac:dyDescent="0.2">
      <c r="B156" s="136"/>
      <c r="C156" s="136"/>
      <c r="D156" s="136"/>
      <c r="E156" s="136"/>
      <c r="F156" s="136"/>
      <c r="G156"/>
      <c r="H156"/>
      <c r="I156"/>
      <c r="J156"/>
      <c r="K156"/>
      <c r="L156"/>
    </row>
    <row r="157" spans="2:12" x14ac:dyDescent="0.2">
      <c r="B157"/>
      <c r="C157"/>
      <c r="D157"/>
      <c r="E157"/>
      <c r="F157"/>
      <c r="G157"/>
      <c r="H157"/>
      <c r="I157"/>
      <c r="J157"/>
      <c r="K157"/>
      <c r="L157"/>
    </row>
    <row r="158" spans="2:12" x14ac:dyDescent="0.2">
      <c r="B158"/>
      <c r="C158"/>
      <c r="D158"/>
      <c r="E158"/>
      <c r="F158"/>
      <c r="G158"/>
      <c r="H158"/>
      <c r="I158"/>
      <c r="J158"/>
      <c r="K158"/>
      <c r="L158"/>
    </row>
    <row r="159" spans="2:12" x14ac:dyDescent="0.2">
      <c r="B159"/>
      <c r="C159"/>
      <c r="D159"/>
      <c r="E159"/>
      <c r="F159"/>
      <c r="G159"/>
      <c r="H159"/>
      <c r="I159"/>
      <c r="J159"/>
      <c r="K159"/>
      <c r="L159"/>
    </row>
    <row r="160" spans="2:12" x14ac:dyDescent="0.2">
      <c r="B160"/>
      <c r="C160"/>
      <c r="D160"/>
      <c r="E160"/>
      <c r="F160"/>
      <c r="G160"/>
      <c r="H160"/>
      <c r="I160"/>
      <c r="J160"/>
      <c r="K160"/>
      <c r="L160"/>
    </row>
    <row r="161" spans="2:12" x14ac:dyDescent="0.2">
      <c r="B161"/>
      <c r="C161"/>
      <c r="D161"/>
      <c r="E161"/>
      <c r="F161"/>
      <c r="G161"/>
      <c r="H161"/>
      <c r="I161"/>
      <c r="J161"/>
      <c r="K161"/>
      <c r="L161"/>
    </row>
    <row r="162" spans="2:12" x14ac:dyDescent="0.2">
      <c r="B162"/>
      <c r="C162"/>
      <c r="D162"/>
      <c r="E162"/>
      <c r="F162"/>
      <c r="G162"/>
      <c r="H162"/>
      <c r="I162"/>
      <c r="J162"/>
      <c r="K162"/>
      <c r="L162"/>
    </row>
    <row r="163" spans="2:12" x14ac:dyDescent="0.2">
      <c r="B163"/>
      <c r="C163"/>
      <c r="D163"/>
      <c r="E163"/>
      <c r="F163"/>
      <c r="G163"/>
      <c r="H163"/>
      <c r="I163"/>
      <c r="J163"/>
      <c r="K163"/>
      <c r="L163"/>
    </row>
    <row r="164" spans="2:12" x14ac:dyDescent="0.2">
      <c r="B164"/>
      <c r="C164"/>
      <c r="D164"/>
      <c r="E164"/>
      <c r="F164"/>
      <c r="G164"/>
      <c r="H164"/>
      <c r="I164"/>
      <c r="J164"/>
      <c r="K164"/>
      <c r="L164"/>
    </row>
    <row r="165" spans="2:12" x14ac:dyDescent="0.2">
      <c r="B165"/>
      <c r="C165"/>
      <c r="D165"/>
      <c r="E165"/>
      <c r="F165"/>
      <c r="G165"/>
      <c r="H165"/>
      <c r="I165"/>
      <c r="J165"/>
      <c r="K165"/>
      <c r="L165"/>
    </row>
    <row r="166" spans="2:12" x14ac:dyDescent="0.2">
      <c r="B166"/>
      <c r="C166"/>
      <c r="D166"/>
      <c r="E166"/>
      <c r="F166"/>
      <c r="G166"/>
      <c r="H166"/>
      <c r="I166"/>
      <c r="J166"/>
      <c r="K166"/>
      <c r="L166"/>
    </row>
    <row r="167" spans="2:12" x14ac:dyDescent="0.2">
      <c r="B167"/>
      <c r="C167"/>
      <c r="D167"/>
      <c r="E167"/>
      <c r="F167"/>
      <c r="G167"/>
      <c r="H167"/>
      <c r="I167"/>
      <c r="J167"/>
      <c r="K167"/>
      <c r="L167"/>
    </row>
    <row r="168" spans="2:12" x14ac:dyDescent="0.2">
      <c r="B168"/>
      <c r="C168"/>
      <c r="D168"/>
      <c r="E168"/>
      <c r="F168"/>
      <c r="G168"/>
      <c r="H168"/>
      <c r="I168"/>
      <c r="J168"/>
      <c r="K168"/>
      <c r="L168"/>
    </row>
    <row r="169" spans="2:12" x14ac:dyDescent="0.2">
      <c r="B169"/>
      <c r="C169"/>
      <c r="D169"/>
      <c r="E169"/>
      <c r="F169"/>
      <c r="G169"/>
      <c r="H169"/>
      <c r="I169"/>
      <c r="J169"/>
      <c r="K169"/>
      <c r="L169"/>
    </row>
    <row r="170" spans="2:12" x14ac:dyDescent="0.2">
      <c r="B170"/>
      <c r="C170"/>
      <c r="D170"/>
      <c r="E170"/>
      <c r="F170"/>
      <c r="G170"/>
      <c r="H170"/>
      <c r="I170"/>
      <c r="J170"/>
      <c r="K170"/>
      <c r="L170"/>
    </row>
    <row r="171" spans="2:12" x14ac:dyDescent="0.2">
      <c r="B171"/>
      <c r="C171"/>
      <c r="D171"/>
      <c r="E171"/>
      <c r="F171"/>
      <c r="G171"/>
      <c r="H171"/>
      <c r="I171"/>
      <c r="J171"/>
      <c r="K171"/>
      <c r="L171"/>
    </row>
    <row r="172" spans="2:12" x14ac:dyDescent="0.2">
      <c r="B172"/>
      <c r="C172"/>
      <c r="D172"/>
      <c r="E172"/>
      <c r="F172"/>
      <c r="G172"/>
      <c r="H172"/>
      <c r="I172"/>
      <c r="J172"/>
      <c r="K172"/>
      <c r="L172"/>
    </row>
    <row r="173" spans="2:12" x14ac:dyDescent="0.2">
      <c r="B173"/>
      <c r="C173"/>
      <c r="D173"/>
      <c r="E173"/>
      <c r="F173"/>
      <c r="G173"/>
      <c r="H173"/>
      <c r="I173"/>
      <c r="J173"/>
      <c r="K173"/>
      <c r="L173"/>
    </row>
    <row r="174" spans="2:12" x14ac:dyDescent="0.2">
      <c r="B174"/>
      <c r="C174"/>
      <c r="D174"/>
      <c r="E174"/>
      <c r="F174"/>
      <c r="G174"/>
      <c r="H174"/>
      <c r="I174"/>
      <c r="J174"/>
      <c r="K174"/>
      <c r="L174"/>
    </row>
    <row r="175" spans="2:12" x14ac:dyDescent="0.2">
      <c r="B175"/>
      <c r="C175"/>
      <c r="D175"/>
      <c r="E175"/>
      <c r="F175"/>
      <c r="G175"/>
      <c r="H175"/>
      <c r="I175"/>
      <c r="J175"/>
      <c r="K175"/>
      <c r="L175"/>
    </row>
    <row r="176" spans="2:12" x14ac:dyDescent="0.2">
      <c r="B176"/>
      <c r="C176"/>
      <c r="D176"/>
      <c r="E176"/>
      <c r="F176"/>
      <c r="G176"/>
      <c r="H176"/>
      <c r="I176"/>
      <c r="J176"/>
      <c r="K176"/>
      <c r="L176"/>
    </row>
    <row r="177" spans="2:12" x14ac:dyDescent="0.2">
      <c r="B177"/>
      <c r="C177"/>
      <c r="D177"/>
      <c r="E177"/>
      <c r="F177"/>
      <c r="G177"/>
      <c r="H177"/>
      <c r="I177"/>
      <c r="J177"/>
      <c r="K177"/>
      <c r="L177"/>
    </row>
    <row r="178" spans="2:12" x14ac:dyDescent="0.2">
      <c r="B178"/>
      <c r="C178"/>
      <c r="D178"/>
      <c r="E178"/>
      <c r="F178"/>
      <c r="G178"/>
      <c r="H178"/>
      <c r="I178"/>
      <c r="J178"/>
      <c r="K178"/>
      <c r="L178"/>
    </row>
    <row r="179" spans="2:12" x14ac:dyDescent="0.2">
      <c r="B179"/>
      <c r="C179"/>
      <c r="D179"/>
      <c r="E179"/>
      <c r="F179"/>
      <c r="G179"/>
      <c r="H179"/>
      <c r="I179"/>
      <c r="J179"/>
      <c r="K179"/>
      <c r="L179"/>
    </row>
    <row r="180" spans="2:12" x14ac:dyDescent="0.2">
      <c r="B180"/>
      <c r="C180"/>
      <c r="D180"/>
      <c r="E180"/>
      <c r="F180"/>
      <c r="G180"/>
      <c r="H180"/>
      <c r="I180"/>
      <c r="J180"/>
      <c r="K180"/>
      <c r="L180"/>
    </row>
    <row r="181" spans="2:12" x14ac:dyDescent="0.2">
      <c r="B181"/>
      <c r="C181"/>
      <c r="D181"/>
      <c r="E181"/>
      <c r="F181"/>
      <c r="G181"/>
      <c r="H181"/>
      <c r="I181"/>
      <c r="J181"/>
      <c r="K181"/>
      <c r="L181"/>
    </row>
    <row r="182" spans="2:12" x14ac:dyDescent="0.2">
      <c r="B182"/>
      <c r="C182"/>
      <c r="D182"/>
      <c r="E182"/>
      <c r="F182"/>
      <c r="G182"/>
      <c r="H182"/>
      <c r="I182"/>
      <c r="J182"/>
      <c r="K182"/>
      <c r="L182"/>
    </row>
    <row r="183" spans="2:12" x14ac:dyDescent="0.2">
      <c r="B183"/>
      <c r="C183"/>
      <c r="D183"/>
      <c r="E183"/>
      <c r="F183"/>
      <c r="G183"/>
      <c r="H183"/>
      <c r="I183"/>
      <c r="J183"/>
      <c r="K183"/>
      <c r="L183"/>
    </row>
    <row r="184" spans="2:12" x14ac:dyDescent="0.2">
      <c r="B184"/>
      <c r="C184"/>
      <c r="D184"/>
      <c r="E184"/>
      <c r="F184"/>
      <c r="G184"/>
      <c r="H184"/>
      <c r="I184"/>
      <c r="J184"/>
      <c r="K184"/>
      <c r="L184"/>
    </row>
    <row r="185" spans="2:12" x14ac:dyDescent="0.2">
      <c r="B185"/>
      <c r="C185"/>
      <c r="D185"/>
      <c r="E185"/>
      <c r="F185"/>
      <c r="G185"/>
      <c r="H185"/>
      <c r="I185"/>
      <c r="J185"/>
      <c r="K185"/>
      <c r="L185"/>
    </row>
    <row r="186" spans="2:12" x14ac:dyDescent="0.2">
      <c r="B186"/>
      <c r="C186"/>
      <c r="D186"/>
      <c r="E186"/>
      <c r="F186"/>
      <c r="G186"/>
      <c r="H186"/>
      <c r="I186"/>
      <c r="J186"/>
      <c r="K186"/>
      <c r="L186"/>
    </row>
    <row r="187" spans="2:12" x14ac:dyDescent="0.2">
      <c r="B187"/>
      <c r="C187"/>
      <c r="D187"/>
      <c r="E187"/>
      <c r="F187"/>
      <c r="G187"/>
      <c r="H187"/>
      <c r="I187"/>
      <c r="J187"/>
      <c r="K187"/>
      <c r="L187"/>
    </row>
    <row r="188" spans="2:12" x14ac:dyDescent="0.2">
      <c r="B188"/>
      <c r="C188"/>
      <c r="D188"/>
      <c r="E188"/>
      <c r="F188"/>
      <c r="G188"/>
      <c r="H188"/>
      <c r="I188"/>
      <c r="J188"/>
      <c r="K188"/>
      <c r="L188"/>
    </row>
    <row r="189" spans="2:12" x14ac:dyDescent="0.2">
      <c r="B189"/>
      <c r="C189"/>
      <c r="D189"/>
      <c r="E189"/>
      <c r="F189"/>
      <c r="G189"/>
      <c r="H189"/>
      <c r="I189"/>
      <c r="J189"/>
      <c r="K189"/>
      <c r="L189"/>
    </row>
    <row r="190" spans="2:12" x14ac:dyDescent="0.2">
      <c r="B190"/>
      <c r="C190"/>
      <c r="D190"/>
      <c r="E190"/>
      <c r="F190"/>
      <c r="G190"/>
      <c r="H190"/>
      <c r="I190"/>
      <c r="J190"/>
      <c r="K190"/>
      <c r="L190"/>
    </row>
    <row r="191" spans="2:12" x14ac:dyDescent="0.2">
      <c r="B191"/>
      <c r="C191"/>
      <c r="D191"/>
      <c r="E191"/>
      <c r="F191"/>
      <c r="G191"/>
      <c r="H191"/>
      <c r="I191"/>
      <c r="J191"/>
      <c r="K191"/>
      <c r="L191"/>
    </row>
    <row r="192" spans="2:12" x14ac:dyDescent="0.2">
      <c r="B192"/>
      <c r="C192"/>
      <c r="D192"/>
      <c r="E192"/>
      <c r="F192"/>
      <c r="G192"/>
      <c r="H192"/>
      <c r="I192"/>
      <c r="J192"/>
      <c r="K192"/>
      <c r="L192"/>
    </row>
    <row r="193" spans="2:12" x14ac:dyDescent="0.2">
      <c r="B193"/>
      <c r="C193"/>
      <c r="D193"/>
      <c r="E193"/>
      <c r="F193"/>
      <c r="G193"/>
      <c r="H193"/>
      <c r="I193"/>
      <c r="J193"/>
      <c r="K193"/>
      <c r="L193"/>
    </row>
    <row r="194" spans="2:12" x14ac:dyDescent="0.2">
      <c r="B194"/>
      <c r="C194"/>
      <c r="D194"/>
      <c r="E194"/>
      <c r="F194"/>
      <c r="G194"/>
      <c r="H194"/>
      <c r="I194"/>
      <c r="J194"/>
      <c r="K194"/>
      <c r="L194"/>
    </row>
    <row r="195" spans="2:12" x14ac:dyDescent="0.2">
      <c r="B195"/>
      <c r="C195"/>
      <c r="D195"/>
      <c r="E195"/>
      <c r="F195"/>
      <c r="G195"/>
      <c r="H195"/>
      <c r="I195"/>
      <c r="J195"/>
      <c r="K195"/>
      <c r="L195"/>
    </row>
    <row r="196" spans="2:12" x14ac:dyDescent="0.2">
      <c r="B196"/>
      <c r="C196"/>
      <c r="D196"/>
      <c r="E196"/>
      <c r="F196"/>
      <c r="G196"/>
      <c r="H196"/>
      <c r="I196"/>
      <c r="J196"/>
      <c r="K196"/>
      <c r="L196"/>
    </row>
    <row r="197" spans="2:12" x14ac:dyDescent="0.2">
      <c r="B197"/>
      <c r="C197"/>
      <c r="D197"/>
      <c r="E197"/>
      <c r="F197"/>
      <c r="G197"/>
      <c r="H197"/>
      <c r="I197"/>
      <c r="J197"/>
      <c r="K197"/>
      <c r="L197"/>
    </row>
    <row r="198" spans="2:12" x14ac:dyDescent="0.2">
      <c r="B198"/>
      <c r="C198"/>
      <c r="D198"/>
      <c r="E198"/>
      <c r="F198"/>
      <c r="G198"/>
      <c r="H198"/>
      <c r="I198"/>
      <c r="J198"/>
      <c r="K198"/>
      <c r="L198"/>
    </row>
    <row r="199" spans="2:12" x14ac:dyDescent="0.2">
      <c r="B199"/>
      <c r="C199"/>
      <c r="D199"/>
      <c r="E199"/>
      <c r="F199"/>
      <c r="G199"/>
      <c r="H199"/>
      <c r="I199"/>
      <c r="J199"/>
      <c r="K199"/>
      <c r="L199"/>
    </row>
    <row r="200" spans="2:12" x14ac:dyDescent="0.2">
      <c r="B200"/>
      <c r="C200"/>
      <c r="D200"/>
      <c r="E200"/>
      <c r="F200"/>
      <c r="G200"/>
      <c r="H200"/>
      <c r="I200"/>
      <c r="J200"/>
      <c r="K200"/>
      <c r="L200"/>
    </row>
    <row r="201" spans="2:12" x14ac:dyDescent="0.2">
      <c r="B201"/>
      <c r="C201"/>
      <c r="D201"/>
      <c r="E201"/>
      <c r="F201"/>
      <c r="G201"/>
      <c r="H201"/>
      <c r="I201"/>
      <c r="J201"/>
      <c r="K201"/>
      <c r="L201"/>
    </row>
    <row r="202" spans="2:12" x14ac:dyDescent="0.2">
      <c r="B202"/>
      <c r="C202"/>
      <c r="D202"/>
      <c r="E202"/>
      <c r="F202"/>
      <c r="G202"/>
      <c r="H202"/>
      <c r="I202"/>
      <c r="J202"/>
      <c r="K202"/>
      <c r="L202"/>
    </row>
    <row r="203" spans="2:12" x14ac:dyDescent="0.2">
      <c r="B203"/>
      <c r="C203"/>
      <c r="D203"/>
      <c r="E203"/>
      <c r="F203"/>
      <c r="G203"/>
      <c r="H203"/>
      <c r="I203"/>
      <c r="J203"/>
      <c r="K203"/>
      <c r="L203"/>
    </row>
    <row r="204" spans="2:12" x14ac:dyDescent="0.2">
      <c r="B204"/>
      <c r="C204"/>
      <c r="D204"/>
      <c r="E204"/>
      <c r="F204"/>
      <c r="G204"/>
      <c r="H204"/>
      <c r="I204"/>
      <c r="J204"/>
      <c r="K204"/>
      <c r="L204"/>
    </row>
    <row r="205" spans="2:12" x14ac:dyDescent="0.2">
      <c r="B205"/>
      <c r="C205"/>
      <c r="D205"/>
      <c r="E205"/>
      <c r="F205"/>
      <c r="G205"/>
      <c r="H205"/>
      <c r="I205"/>
      <c r="J205"/>
      <c r="K205"/>
      <c r="L205"/>
    </row>
    <row r="206" spans="2:12" x14ac:dyDescent="0.2">
      <c r="B206"/>
      <c r="C206"/>
      <c r="D206"/>
      <c r="E206"/>
      <c r="F206"/>
      <c r="G206"/>
      <c r="H206"/>
      <c r="I206"/>
      <c r="J206"/>
      <c r="K206"/>
      <c r="L206"/>
    </row>
    <row r="207" spans="2:12" x14ac:dyDescent="0.2">
      <c r="B207"/>
      <c r="C207"/>
      <c r="D207"/>
      <c r="E207"/>
      <c r="F207"/>
      <c r="G207"/>
      <c r="H207"/>
      <c r="I207"/>
      <c r="J207"/>
      <c r="K207"/>
      <c r="L207"/>
    </row>
    <row r="208" spans="2:12" x14ac:dyDescent="0.2">
      <c r="B208"/>
      <c r="C208"/>
      <c r="D208"/>
      <c r="E208"/>
      <c r="F208"/>
      <c r="G208"/>
      <c r="H208"/>
      <c r="I208"/>
      <c r="J208"/>
      <c r="K208"/>
      <c r="L208"/>
    </row>
    <row r="209" spans="2:12" x14ac:dyDescent="0.2">
      <c r="B209"/>
      <c r="C209"/>
      <c r="D209"/>
      <c r="E209"/>
      <c r="F209"/>
      <c r="G209"/>
      <c r="H209"/>
      <c r="I209"/>
      <c r="J209"/>
      <c r="K209"/>
      <c r="L209"/>
    </row>
    <row r="210" spans="2:12" x14ac:dyDescent="0.2">
      <c r="B210"/>
      <c r="C210"/>
      <c r="D210"/>
      <c r="E210"/>
      <c r="F210"/>
      <c r="G210"/>
      <c r="H210"/>
      <c r="I210"/>
      <c r="J210"/>
      <c r="K210"/>
      <c r="L210"/>
    </row>
    <row r="211" spans="2:12" x14ac:dyDescent="0.2">
      <c r="B211"/>
      <c r="C211"/>
      <c r="D211"/>
      <c r="E211"/>
      <c r="F211"/>
      <c r="G211"/>
      <c r="H211"/>
      <c r="I211"/>
      <c r="J211"/>
      <c r="K211"/>
      <c r="L211"/>
    </row>
    <row r="212" spans="2:12" x14ac:dyDescent="0.2">
      <c r="B212"/>
      <c r="C212"/>
      <c r="D212"/>
      <c r="E212"/>
      <c r="F212"/>
      <c r="G212"/>
      <c r="H212"/>
      <c r="I212"/>
      <c r="J212"/>
      <c r="K212"/>
      <c r="L212"/>
    </row>
    <row r="213" spans="2:12" x14ac:dyDescent="0.2">
      <c r="B213"/>
      <c r="C213"/>
      <c r="D213"/>
      <c r="E213"/>
      <c r="F213"/>
      <c r="G213"/>
      <c r="H213"/>
      <c r="I213"/>
      <c r="J213"/>
      <c r="K213"/>
      <c r="L213"/>
    </row>
    <row r="214" spans="2:12" x14ac:dyDescent="0.2">
      <c r="B214"/>
      <c r="C214"/>
      <c r="D214"/>
      <c r="E214"/>
      <c r="F214"/>
      <c r="G214"/>
      <c r="H214"/>
      <c r="I214"/>
      <c r="J214"/>
      <c r="K214"/>
      <c r="L214"/>
    </row>
    <row r="215" spans="2:12" x14ac:dyDescent="0.2">
      <c r="B215"/>
      <c r="C215"/>
      <c r="D215"/>
      <c r="E215"/>
      <c r="F215"/>
      <c r="G215"/>
      <c r="H215"/>
      <c r="I215"/>
      <c r="J215"/>
      <c r="K215"/>
      <c r="L215"/>
    </row>
    <row r="216" spans="2:12" x14ac:dyDescent="0.2">
      <c r="B216"/>
      <c r="C216"/>
      <c r="D216"/>
      <c r="E216"/>
      <c r="F216"/>
      <c r="G216"/>
      <c r="H216"/>
      <c r="I216"/>
      <c r="J216"/>
      <c r="K216"/>
      <c r="L216"/>
    </row>
    <row r="217" spans="2:12" x14ac:dyDescent="0.2">
      <c r="B217"/>
      <c r="C217"/>
      <c r="D217"/>
      <c r="E217"/>
      <c r="F217"/>
      <c r="G217"/>
      <c r="H217"/>
      <c r="I217"/>
      <c r="J217"/>
      <c r="K217"/>
      <c r="L217"/>
    </row>
    <row r="218" spans="2:12" x14ac:dyDescent="0.2">
      <c r="B218"/>
      <c r="C218"/>
      <c r="D218"/>
      <c r="E218"/>
      <c r="F218"/>
      <c r="G218"/>
      <c r="H218"/>
      <c r="I218"/>
      <c r="J218"/>
      <c r="K218"/>
      <c r="L218"/>
    </row>
    <row r="219" spans="2:12" x14ac:dyDescent="0.2">
      <c r="B219"/>
      <c r="C219"/>
      <c r="D219"/>
      <c r="E219"/>
      <c r="F219"/>
      <c r="G219"/>
      <c r="H219"/>
      <c r="I219"/>
      <c r="J219"/>
      <c r="K219"/>
      <c r="L219"/>
    </row>
    <row r="220" spans="2:12" x14ac:dyDescent="0.2">
      <c r="B220"/>
      <c r="C220"/>
      <c r="D220"/>
      <c r="E220"/>
      <c r="F220"/>
      <c r="G220"/>
      <c r="H220"/>
      <c r="I220"/>
      <c r="J220"/>
      <c r="K220"/>
      <c r="L220"/>
    </row>
    <row r="221" spans="2:12" x14ac:dyDescent="0.2">
      <c r="B221"/>
      <c r="C221"/>
      <c r="D221"/>
      <c r="E221"/>
      <c r="F221"/>
      <c r="G221"/>
      <c r="H221"/>
      <c r="I221"/>
      <c r="J221"/>
      <c r="K221"/>
      <c r="L221"/>
    </row>
    <row r="222" spans="2:12" x14ac:dyDescent="0.2">
      <c r="B222"/>
      <c r="C222"/>
      <c r="D222"/>
      <c r="E222"/>
      <c r="F222"/>
      <c r="G222"/>
      <c r="H222"/>
      <c r="I222"/>
      <c r="J222"/>
      <c r="K222"/>
      <c r="L222"/>
    </row>
    <row r="223" spans="2:12" x14ac:dyDescent="0.2">
      <c r="B223"/>
      <c r="C223"/>
      <c r="D223"/>
      <c r="E223"/>
      <c r="F223"/>
      <c r="G223"/>
      <c r="H223"/>
      <c r="I223"/>
      <c r="J223"/>
      <c r="K223"/>
      <c r="L223"/>
    </row>
    <row r="224" spans="2:12" x14ac:dyDescent="0.2">
      <c r="B224"/>
      <c r="C224"/>
      <c r="D224"/>
      <c r="E224"/>
      <c r="F224"/>
      <c r="G224"/>
      <c r="H224"/>
      <c r="I224"/>
      <c r="J224"/>
      <c r="K224"/>
      <c r="L224"/>
    </row>
    <row r="225" spans="2:12" x14ac:dyDescent="0.2">
      <c r="B225"/>
      <c r="C225"/>
      <c r="D225"/>
      <c r="E225"/>
      <c r="F225"/>
      <c r="G225"/>
      <c r="H225"/>
      <c r="I225"/>
      <c r="J225"/>
      <c r="K225"/>
      <c r="L225"/>
    </row>
    <row r="226" spans="2:12" x14ac:dyDescent="0.2">
      <c r="B226"/>
      <c r="C226"/>
      <c r="D226"/>
      <c r="E226"/>
      <c r="F226"/>
      <c r="G226"/>
      <c r="H226"/>
      <c r="I226"/>
      <c r="J226"/>
      <c r="K226"/>
      <c r="L226"/>
    </row>
    <row r="227" spans="2:12" x14ac:dyDescent="0.2">
      <c r="B227"/>
      <c r="C227"/>
      <c r="D227"/>
      <c r="E227"/>
      <c r="F227"/>
      <c r="G227"/>
      <c r="H227"/>
      <c r="I227"/>
      <c r="J227"/>
      <c r="K227"/>
      <c r="L227"/>
    </row>
    <row r="228" spans="2:12" x14ac:dyDescent="0.2">
      <c r="B228"/>
      <c r="C228"/>
      <c r="D228"/>
      <c r="E228"/>
      <c r="F228"/>
      <c r="G228"/>
      <c r="H228"/>
      <c r="I228"/>
      <c r="J228"/>
      <c r="K228"/>
      <c r="L228"/>
    </row>
    <row r="229" spans="2:12" x14ac:dyDescent="0.2">
      <c r="B229"/>
      <c r="C229"/>
      <c r="D229"/>
      <c r="E229"/>
      <c r="F229"/>
      <c r="G229"/>
      <c r="H229"/>
      <c r="I229"/>
      <c r="J229"/>
      <c r="K229"/>
      <c r="L229"/>
    </row>
    <row r="230" spans="2:12" x14ac:dyDescent="0.2">
      <c r="B230"/>
      <c r="C230"/>
      <c r="D230"/>
      <c r="E230"/>
      <c r="F230"/>
      <c r="G230"/>
      <c r="H230"/>
      <c r="I230"/>
      <c r="J230"/>
      <c r="K230"/>
      <c r="L230"/>
    </row>
    <row r="231" spans="2:12" x14ac:dyDescent="0.2">
      <c r="B231"/>
      <c r="C231"/>
      <c r="D231"/>
      <c r="E231"/>
      <c r="F231"/>
      <c r="G231"/>
      <c r="H231"/>
      <c r="I231"/>
      <c r="J231"/>
      <c r="K231"/>
      <c r="L231"/>
    </row>
    <row r="232" spans="2:12" x14ac:dyDescent="0.2">
      <c r="B232"/>
      <c r="C232"/>
      <c r="D232"/>
      <c r="E232"/>
      <c r="F232"/>
      <c r="G232"/>
      <c r="H232"/>
      <c r="I232"/>
      <c r="J232"/>
      <c r="K232"/>
      <c r="L232"/>
    </row>
    <row r="233" spans="2:12" x14ac:dyDescent="0.2">
      <c r="B233"/>
      <c r="C233"/>
      <c r="D233"/>
      <c r="E233"/>
      <c r="F233"/>
      <c r="G233"/>
      <c r="H233"/>
      <c r="I233"/>
      <c r="J233"/>
      <c r="K233"/>
      <c r="L233"/>
    </row>
    <row r="234" spans="2:12" x14ac:dyDescent="0.2">
      <c r="B234"/>
      <c r="C234"/>
      <c r="D234"/>
      <c r="E234"/>
      <c r="F234"/>
      <c r="G234"/>
      <c r="H234"/>
      <c r="I234"/>
      <c r="J234"/>
      <c r="K234"/>
      <c r="L234"/>
    </row>
    <row r="235" spans="2:12" x14ac:dyDescent="0.2">
      <c r="B235"/>
      <c r="C235"/>
      <c r="D235"/>
      <c r="E235"/>
      <c r="F235"/>
      <c r="G235"/>
      <c r="H235"/>
      <c r="I235"/>
      <c r="J235"/>
      <c r="K235"/>
      <c r="L235"/>
    </row>
    <row r="236" spans="2:12" x14ac:dyDescent="0.2">
      <c r="B236"/>
      <c r="C236"/>
      <c r="D236"/>
      <c r="E236"/>
      <c r="F236"/>
      <c r="G236"/>
      <c r="H236"/>
      <c r="I236"/>
      <c r="J236"/>
      <c r="K236"/>
      <c r="L236"/>
    </row>
    <row r="237" spans="2:12" x14ac:dyDescent="0.2">
      <c r="B237"/>
      <c r="C237"/>
      <c r="D237"/>
      <c r="E237"/>
      <c r="F237"/>
      <c r="G237"/>
      <c r="H237"/>
      <c r="I237"/>
      <c r="J237"/>
      <c r="K237"/>
      <c r="L237"/>
    </row>
    <row r="238" spans="2:12" x14ac:dyDescent="0.2">
      <c r="B238"/>
      <c r="C238"/>
      <c r="D238"/>
      <c r="E238"/>
      <c r="F238"/>
      <c r="G238"/>
      <c r="H238"/>
      <c r="I238"/>
      <c r="J238"/>
      <c r="K238"/>
      <c r="L238"/>
    </row>
    <row r="239" spans="2:12" x14ac:dyDescent="0.2">
      <c r="B239"/>
      <c r="C239"/>
      <c r="D239"/>
      <c r="E239"/>
      <c r="F239"/>
      <c r="G239"/>
      <c r="H239"/>
      <c r="I239"/>
      <c r="J239"/>
      <c r="K239"/>
      <c r="L239"/>
    </row>
    <row r="240" spans="2:12" x14ac:dyDescent="0.2">
      <c r="B240"/>
      <c r="C240"/>
      <c r="D240"/>
      <c r="E240"/>
      <c r="F240"/>
      <c r="G240"/>
      <c r="H240"/>
      <c r="I240"/>
      <c r="J240"/>
      <c r="K240"/>
      <c r="L240"/>
    </row>
    <row r="241" spans="2:12" x14ac:dyDescent="0.2">
      <c r="B241"/>
      <c r="C241"/>
      <c r="D241"/>
      <c r="E241"/>
      <c r="F241"/>
      <c r="G241"/>
      <c r="H241"/>
      <c r="I241"/>
      <c r="J241"/>
      <c r="K241"/>
      <c r="L241"/>
    </row>
    <row r="242" spans="2:12" x14ac:dyDescent="0.2">
      <c r="B242"/>
      <c r="C242"/>
      <c r="D242"/>
      <c r="E242"/>
      <c r="F242"/>
      <c r="G242"/>
      <c r="H242"/>
      <c r="I242"/>
      <c r="J242"/>
      <c r="K242"/>
      <c r="L242"/>
    </row>
    <row r="243" spans="2:12" x14ac:dyDescent="0.2">
      <c r="B243"/>
      <c r="C243"/>
      <c r="D243"/>
      <c r="E243"/>
      <c r="F243"/>
      <c r="G243"/>
      <c r="H243"/>
      <c r="I243"/>
      <c r="J243"/>
      <c r="K243"/>
      <c r="L243"/>
    </row>
    <row r="244" spans="2:12" x14ac:dyDescent="0.2">
      <c r="B244"/>
      <c r="C244"/>
      <c r="D244"/>
      <c r="E244"/>
      <c r="F244"/>
      <c r="G244"/>
      <c r="H244"/>
      <c r="I244"/>
      <c r="J244"/>
      <c r="K244"/>
      <c r="L244"/>
    </row>
    <row r="245" spans="2:12" x14ac:dyDescent="0.2">
      <c r="B245"/>
      <c r="C245"/>
      <c r="D245"/>
      <c r="E245"/>
      <c r="F245"/>
      <c r="G245"/>
      <c r="H245"/>
      <c r="I245"/>
      <c r="J245"/>
      <c r="K245"/>
      <c r="L245"/>
    </row>
    <row r="246" spans="2:12" x14ac:dyDescent="0.2">
      <c r="B246"/>
      <c r="C246"/>
      <c r="D246"/>
      <c r="E246"/>
      <c r="F246"/>
      <c r="G246"/>
      <c r="H246"/>
      <c r="I246"/>
      <c r="J246"/>
      <c r="K246"/>
      <c r="L246"/>
    </row>
    <row r="247" spans="2:12" x14ac:dyDescent="0.2">
      <c r="B247"/>
      <c r="C247"/>
      <c r="D247"/>
      <c r="E247"/>
      <c r="F247"/>
      <c r="G247"/>
      <c r="H247"/>
      <c r="I247"/>
      <c r="J247"/>
      <c r="K247"/>
      <c r="L247"/>
    </row>
    <row r="248" spans="2:12" x14ac:dyDescent="0.2">
      <c r="B248"/>
      <c r="C248"/>
      <c r="D248"/>
      <c r="E248"/>
      <c r="F248"/>
      <c r="G248"/>
      <c r="H248"/>
      <c r="I248"/>
      <c r="J248"/>
      <c r="K248"/>
      <c r="L248"/>
    </row>
    <row r="249" spans="2:12" x14ac:dyDescent="0.2">
      <c r="B249"/>
      <c r="C249"/>
      <c r="D249"/>
      <c r="E249"/>
      <c r="F249"/>
      <c r="G249"/>
      <c r="H249"/>
      <c r="I249"/>
      <c r="J249"/>
      <c r="K249"/>
      <c r="L249"/>
    </row>
    <row r="250" spans="2:12" x14ac:dyDescent="0.2">
      <c r="B250"/>
      <c r="C250"/>
      <c r="D250"/>
      <c r="E250"/>
      <c r="F250"/>
      <c r="G250"/>
      <c r="H250"/>
      <c r="I250"/>
      <c r="J250"/>
      <c r="K250"/>
      <c r="L250"/>
    </row>
    <row r="251" spans="2:12" x14ac:dyDescent="0.2">
      <c r="B251"/>
      <c r="C251"/>
      <c r="D251"/>
      <c r="E251"/>
      <c r="F251"/>
      <c r="G251"/>
      <c r="H251"/>
      <c r="I251"/>
      <c r="J251"/>
      <c r="K251"/>
      <c r="L251"/>
    </row>
    <row r="252" spans="2:12" x14ac:dyDescent="0.2">
      <c r="B252"/>
      <c r="C252"/>
      <c r="D252"/>
      <c r="E252"/>
      <c r="F252"/>
      <c r="G252"/>
      <c r="H252"/>
      <c r="I252"/>
      <c r="J252"/>
      <c r="K252"/>
      <c r="L252"/>
    </row>
    <row r="253" spans="2:12" x14ac:dyDescent="0.2">
      <c r="B253"/>
      <c r="C253"/>
      <c r="D253"/>
      <c r="E253"/>
      <c r="F253"/>
      <c r="G253"/>
      <c r="H253"/>
      <c r="I253"/>
      <c r="J253"/>
      <c r="K253"/>
      <c r="L253"/>
    </row>
    <row r="254" spans="2:12" x14ac:dyDescent="0.2">
      <c r="B254"/>
      <c r="C254"/>
      <c r="D254"/>
      <c r="E254"/>
      <c r="F254"/>
      <c r="G254"/>
      <c r="H254"/>
      <c r="I254"/>
      <c r="J254"/>
      <c r="K254"/>
      <c r="L254"/>
    </row>
    <row r="255" spans="2:12" x14ac:dyDescent="0.2">
      <c r="B255"/>
      <c r="C255"/>
      <c r="D255"/>
      <c r="E255"/>
      <c r="F255"/>
      <c r="G255"/>
      <c r="H255"/>
      <c r="I255"/>
      <c r="J255"/>
      <c r="K255"/>
      <c r="L255"/>
    </row>
    <row r="256" spans="2:12" x14ac:dyDescent="0.2">
      <c r="B256"/>
      <c r="C256"/>
      <c r="D256"/>
      <c r="E256"/>
      <c r="F256"/>
      <c r="G256"/>
      <c r="H256"/>
      <c r="I256"/>
      <c r="J256"/>
      <c r="K256"/>
      <c r="L256"/>
    </row>
    <row r="257" spans="2:12" x14ac:dyDescent="0.2">
      <c r="B257"/>
      <c r="C257"/>
      <c r="D257"/>
      <c r="E257"/>
      <c r="F257"/>
      <c r="G257"/>
      <c r="H257"/>
      <c r="I257"/>
      <c r="J257"/>
      <c r="K257"/>
      <c r="L257"/>
    </row>
    <row r="258" spans="2:12" x14ac:dyDescent="0.2">
      <c r="B258"/>
      <c r="C258"/>
      <c r="D258"/>
      <c r="E258"/>
      <c r="F258"/>
      <c r="G258"/>
      <c r="H258"/>
      <c r="I258"/>
      <c r="J258"/>
      <c r="K258"/>
      <c r="L258"/>
    </row>
    <row r="259" spans="2:12" x14ac:dyDescent="0.2">
      <c r="B259"/>
      <c r="C259"/>
      <c r="D259"/>
      <c r="E259"/>
      <c r="F259"/>
      <c r="G259"/>
      <c r="H259"/>
      <c r="I259"/>
      <c r="J259"/>
      <c r="K259"/>
      <c r="L259"/>
    </row>
    <row r="260" spans="2:12" x14ac:dyDescent="0.2">
      <c r="B260"/>
      <c r="C260"/>
      <c r="D260"/>
      <c r="E260"/>
      <c r="F260"/>
      <c r="G260"/>
      <c r="H260"/>
      <c r="I260"/>
      <c r="J260"/>
      <c r="K260"/>
      <c r="L260"/>
    </row>
    <row r="261" spans="2:12" x14ac:dyDescent="0.2">
      <c r="B261"/>
      <c r="C261"/>
      <c r="D261"/>
      <c r="E261"/>
      <c r="F261"/>
      <c r="G261"/>
      <c r="H261"/>
      <c r="I261"/>
      <c r="J261"/>
      <c r="K261"/>
      <c r="L261"/>
    </row>
    <row r="262" spans="2:12" x14ac:dyDescent="0.2">
      <c r="B262"/>
      <c r="C262"/>
      <c r="D262"/>
      <c r="E262"/>
      <c r="F262"/>
      <c r="G262"/>
      <c r="H262"/>
      <c r="I262"/>
      <c r="J262"/>
      <c r="K262"/>
      <c r="L262"/>
    </row>
    <row r="263" spans="2:12" x14ac:dyDescent="0.2">
      <c r="B263"/>
      <c r="C263"/>
      <c r="D263"/>
      <c r="E263"/>
      <c r="F263"/>
      <c r="G263"/>
      <c r="H263"/>
      <c r="I263"/>
      <c r="J263"/>
      <c r="K263"/>
      <c r="L263"/>
    </row>
    <row r="264" spans="2:12" x14ac:dyDescent="0.2">
      <c r="B264"/>
      <c r="C264"/>
      <c r="D264"/>
      <c r="E264"/>
      <c r="F264"/>
      <c r="G264"/>
      <c r="H264"/>
      <c r="I264"/>
      <c r="J264"/>
      <c r="K264"/>
      <c r="L264"/>
    </row>
    <row r="265" spans="2:12" x14ac:dyDescent="0.2">
      <c r="B265"/>
      <c r="C265"/>
      <c r="D265"/>
      <c r="E265"/>
      <c r="F265"/>
      <c r="G265"/>
      <c r="H265"/>
      <c r="I265"/>
      <c r="J265"/>
      <c r="K265"/>
      <c r="L265"/>
    </row>
    <row r="266" spans="2:12" x14ac:dyDescent="0.2">
      <c r="B266"/>
      <c r="C266"/>
      <c r="D266"/>
      <c r="E266"/>
      <c r="F266"/>
      <c r="G266"/>
      <c r="H266"/>
      <c r="I266"/>
      <c r="J266"/>
      <c r="K266"/>
      <c r="L266"/>
    </row>
    <row r="267" spans="2:12" x14ac:dyDescent="0.2">
      <c r="B267"/>
      <c r="C267"/>
      <c r="D267"/>
      <c r="E267"/>
      <c r="F267"/>
      <c r="G267"/>
      <c r="H267"/>
      <c r="I267"/>
      <c r="J267"/>
      <c r="K267"/>
      <c r="L267"/>
    </row>
    <row r="268" spans="2:12" x14ac:dyDescent="0.2">
      <c r="B268"/>
      <c r="C268"/>
      <c r="D268"/>
      <c r="E268"/>
      <c r="F268"/>
      <c r="G268"/>
      <c r="H268"/>
      <c r="I268"/>
      <c r="J268"/>
      <c r="K268"/>
      <c r="L268"/>
    </row>
    <row r="269" spans="2:12" x14ac:dyDescent="0.2">
      <c r="B269"/>
      <c r="C269"/>
      <c r="D269"/>
      <c r="E269"/>
      <c r="F269"/>
      <c r="G269"/>
      <c r="H269"/>
      <c r="I269"/>
      <c r="J269"/>
      <c r="K269"/>
      <c r="L269"/>
    </row>
    <row r="270" spans="2:12" x14ac:dyDescent="0.2">
      <c r="B270"/>
      <c r="C270"/>
      <c r="D270"/>
      <c r="E270"/>
      <c r="F270"/>
      <c r="G270"/>
      <c r="H270"/>
      <c r="I270"/>
      <c r="J270"/>
      <c r="K270"/>
      <c r="L270"/>
    </row>
    <row r="271" spans="2:12" x14ac:dyDescent="0.2">
      <c r="B271"/>
      <c r="C271"/>
      <c r="D271"/>
      <c r="E271"/>
      <c r="F271"/>
      <c r="G271"/>
      <c r="H271"/>
      <c r="I271"/>
      <c r="J271"/>
      <c r="K271"/>
      <c r="L271"/>
    </row>
    <row r="272" spans="2:12" x14ac:dyDescent="0.2">
      <c r="B272"/>
      <c r="C272"/>
      <c r="D272"/>
      <c r="E272"/>
      <c r="F272"/>
      <c r="G272"/>
      <c r="H272"/>
      <c r="I272"/>
      <c r="J272"/>
      <c r="K272"/>
      <c r="L272"/>
    </row>
    <row r="273" spans="2:12" x14ac:dyDescent="0.2">
      <c r="B273"/>
      <c r="C273"/>
      <c r="D273"/>
      <c r="E273"/>
      <c r="F273"/>
      <c r="G273"/>
      <c r="H273"/>
      <c r="I273"/>
      <c r="J273"/>
      <c r="K273"/>
      <c r="L273"/>
    </row>
    <row r="274" spans="2:12" x14ac:dyDescent="0.2">
      <c r="B274"/>
      <c r="C274"/>
      <c r="D274"/>
      <c r="E274"/>
      <c r="F274"/>
      <c r="G274"/>
      <c r="H274"/>
      <c r="I274"/>
      <c r="J274"/>
      <c r="K274"/>
      <c r="L274"/>
    </row>
    <row r="275" spans="2:12" x14ac:dyDescent="0.2">
      <c r="B275"/>
      <c r="C275"/>
      <c r="D275"/>
      <c r="E275"/>
      <c r="F275"/>
      <c r="G275"/>
      <c r="H275"/>
      <c r="I275"/>
      <c r="J275"/>
      <c r="K275"/>
      <c r="L275"/>
    </row>
    <row r="276" spans="2:12" x14ac:dyDescent="0.2">
      <c r="B276"/>
      <c r="C276"/>
      <c r="D276"/>
      <c r="E276"/>
      <c r="F276"/>
      <c r="G276"/>
      <c r="H276"/>
      <c r="I276"/>
      <c r="J276"/>
      <c r="K276"/>
      <c r="L276"/>
    </row>
    <row r="277" spans="2:12" x14ac:dyDescent="0.2">
      <c r="B277"/>
      <c r="C277"/>
      <c r="D277"/>
      <c r="E277"/>
      <c r="F277"/>
      <c r="G277"/>
      <c r="H277"/>
      <c r="I277"/>
      <c r="J277"/>
      <c r="K277"/>
      <c r="L277"/>
    </row>
    <row r="278" spans="2:12" x14ac:dyDescent="0.2">
      <c r="B278"/>
      <c r="C278"/>
      <c r="D278"/>
      <c r="E278"/>
      <c r="F278"/>
      <c r="G278"/>
      <c r="H278"/>
      <c r="I278"/>
      <c r="J278"/>
      <c r="K278"/>
      <c r="L278"/>
    </row>
    <row r="279" spans="2:12" x14ac:dyDescent="0.2">
      <c r="B279"/>
      <c r="C279"/>
      <c r="D279"/>
      <c r="E279"/>
      <c r="F279"/>
      <c r="G279"/>
      <c r="H279"/>
      <c r="I279"/>
      <c r="J279"/>
      <c r="K279"/>
      <c r="L279"/>
    </row>
    <row r="280" spans="2:12" x14ac:dyDescent="0.2">
      <c r="B280"/>
      <c r="C280"/>
      <c r="D280"/>
      <c r="E280"/>
      <c r="F280"/>
      <c r="G280"/>
      <c r="H280"/>
      <c r="I280"/>
      <c r="J280"/>
      <c r="K280"/>
      <c r="L280"/>
    </row>
    <row r="281" spans="2:12" x14ac:dyDescent="0.2">
      <c r="B281"/>
      <c r="C281"/>
      <c r="D281"/>
      <c r="E281"/>
      <c r="F281"/>
      <c r="G281"/>
      <c r="H281"/>
      <c r="I281"/>
      <c r="J281"/>
      <c r="K281"/>
      <c r="L281"/>
    </row>
    <row r="282" spans="2:12" x14ac:dyDescent="0.2">
      <c r="B282"/>
      <c r="C282"/>
      <c r="D282"/>
      <c r="E282"/>
      <c r="F282"/>
      <c r="G282"/>
      <c r="H282"/>
      <c r="I282"/>
      <c r="J282"/>
      <c r="K282"/>
      <c r="L282"/>
    </row>
    <row r="283" spans="2:12" x14ac:dyDescent="0.2">
      <c r="B283"/>
      <c r="C283"/>
      <c r="D283"/>
      <c r="E283"/>
      <c r="F283"/>
      <c r="G283"/>
      <c r="H283"/>
      <c r="I283"/>
      <c r="J283"/>
      <c r="K283"/>
      <c r="L283"/>
    </row>
    <row r="284" spans="2:12" x14ac:dyDescent="0.2">
      <c r="B284"/>
      <c r="C284"/>
      <c r="D284"/>
      <c r="E284"/>
      <c r="F284"/>
      <c r="G284"/>
      <c r="H284"/>
      <c r="I284"/>
      <c r="J284"/>
      <c r="K284"/>
      <c r="L284"/>
    </row>
    <row r="285" spans="2:12" x14ac:dyDescent="0.2">
      <c r="B285"/>
      <c r="C285"/>
      <c r="D285"/>
      <c r="E285"/>
      <c r="F285"/>
      <c r="G285"/>
      <c r="H285"/>
      <c r="I285"/>
      <c r="J285"/>
      <c r="K285"/>
      <c r="L285"/>
    </row>
    <row r="286" spans="2:12" x14ac:dyDescent="0.2">
      <c r="B286"/>
      <c r="C286"/>
      <c r="D286"/>
      <c r="E286"/>
      <c r="F286"/>
      <c r="G286"/>
      <c r="H286"/>
      <c r="I286"/>
      <c r="J286"/>
      <c r="K286"/>
      <c r="L286"/>
    </row>
    <row r="287" spans="2:12" x14ac:dyDescent="0.2">
      <c r="B287"/>
      <c r="C287"/>
      <c r="D287"/>
      <c r="E287"/>
      <c r="F287"/>
      <c r="G287"/>
      <c r="H287"/>
      <c r="I287"/>
      <c r="J287"/>
      <c r="K287"/>
      <c r="L287"/>
    </row>
    <row r="288" spans="2:12" x14ac:dyDescent="0.2">
      <c r="B288"/>
      <c r="C288"/>
      <c r="D288"/>
      <c r="E288"/>
      <c r="F288"/>
      <c r="G288"/>
      <c r="H288"/>
      <c r="I288"/>
      <c r="J288"/>
      <c r="K288"/>
      <c r="L288"/>
    </row>
    <row r="289" spans="2:12" x14ac:dyDescent="0.2">
      <c r="B289"/>
      <c r="C289"/>
      <c r="D289"/>
      <c r="E289"/>
      <c r="F289"/>
      <c r="G289"/>
      <c r="H289"/>
      <c r="I289"/>
      <c r="J289"/>
      <c r="K289"/>
      <c r="L289"/>
    </row>
    <row r="290" spans="2:12" x14ac:dyDescent="0.2">
      <c r="B290"/>
      <c r="C290"/>
      <c r="D290"/>
      <c r="E290"/>
      <c r="F290"/>
      <c r="G290"/>
      <c r="H290"/>
      <c r="I290"/>
      <c r="J290"/>
      <c r="K290"/>
      <c r="L290"/>
    </row>
    <row r="291" spans="2:12" x14ac:dyDescent="0.2">
      <c r="B291"/>
      <c r="C291"/>
      <c r="D291"/>
      <c r="E291"/>
      <c r="F291"/>
      <c r="G291"/>
      <c r="H291"/>
      <c r="I291"/>
      <c r="J291"/>
      <c r="K291"/>
      <c r="L291"/>
    </row>
    <row r="292" spans="2:12" x14ac:dyDescent="0.2">
      <c r="B292"/>
      <c r="C292"/>
      <c r="D292"/>
      <c r="E292"/>
      <c r="F292"/>
      <c r="G292"/>
      <c r="H292"/>
      <c r="I292"/>
      <c r="J292"/>
      <c r="K292"/>
      <c r="L292"/>
    </row>
    <row r="293" spans="2:12" x14ac:dyDescent="0.2">
      <c r="B293"/>
      <c r="C293"/>
      <c r="D293"/>
      <c r="E293"/>
      <c r="F293"/>
      <c r="G293"/>
      <c r="H293"/>
      <c r="I293"/>
      <c r="J293"/>
      <c r="K293"/>
      <c r="L293"/>
    </row>
    <row r="294" spans="2:12" x14ac:dyDescent="0.2">
      <c r="B294"/>
      <c r="C294"/>
      <c r="D294"/>
      <c r="E294"/>
      <c r="F294"/>
      <c r="G294"/>
      <c r="H294"/>
      <c r="I294"/>
      <c r="J294"/>
      <c r="K294"/>
      <c r="L294"/>
    </row>
    <row r="295" spans="2:12" x14ac:dyDescent="0.2">
      <c r="B295"/>
      <c r="C295"/>
      <c r="D295"/>
      <c r="E295"/>
      <c r="F295"/>
      <c r="G295"/>
      <c r="H295"/>
      <c r="I295"/>
      <c r="J295"/>
      <c r="K295"/>
      <c r="L295"/>
    </row>
    <row r="296" spans="2:12" x14ac:dyDescent="0.2">
      <c r="B296"/>
      <c r="C296"/>
      <c r="D296"/>
      <c r="E296"/>
      <c r="F296"/>
      <c r="G296"/>
      <c r="H296"/>
      <c r="I296"/>
      <c r="J296"/>
      <c r="K296"/>
      <c r="L296"/>
    </row>
    <row r="297" spans="2:12" x14ac:dyDescent="0.2">
      <c r="B297"/>
      <c r="C297"/>
      <c r="D297"/>
      <c r="E297"/>
      <c r="F297"/>
      <c r="G297"/>
      <c r="H297"/>
      <c r="I297"/>
      <c r="J297"/>
      <c r="K297"/>
      <c r="L297"/>
    </row>
    <row r="298" spans="2:12" x14ac:dyDescent="0.2">
      <c r="B298"/>
      <c r="C298"/>
      <c r="D298"/>
      <c r="E298"/>
      <c r="F298"/>
      <c r="G298"/>
      <c r="H298"/>
      <c r="I298"/>
      <c r="J298"/>
      <c r="K298"/>
      <c r="L298"/>
    </row>
    <row r="299" spans="2:12" x14ac:dyDescent="0.2">
      <c r="B299"/>
      <c r="C299"/>
      <c r="D299"/>
      <c r="E299"/>
      <c r="F299"/>
      <c r="G299"/>
      <c r="H299"/>
      <c r="I299"/>
      <c r="J299"/>
      <c r="K299"/>
      <c r="L299"/>
    </row>
    <row r="300" spans="2:12" x14ac:dyDescent="0.2">
      <c r="B300"/>
      <c r="C300"/>
      <c r="D300"/>
      <c r="E300"/>
      <c r="F300"/>
      <c r="G300"/>
      <c r="H300"/>
      <c r="I300"/>
      <c r="J300"/>
      <c r="K300"/>
      <c r="L300"/>
    </row>
    <row r="301" spans="2:12" x14ac:dyDescent="0.2">
      <c r="B301"/>
      <c r="C301"/>
      <c r="D301"/>
      <c r="E301"/>
      <c r="F301"/>
      <c r="G301"/>
      <c r="H301"/>
      <c r="I301"/>
      <c r="J301"/>
      <c r="K301"/>
      <c r="L301"/>
    </row>
    <row r="302" spans="2:12" x14ac:dyDescent="0.2">
      <c r="B302"/>
      <c r="C302"/>
      <c r="D302"/>
      <c r="E302"/>
      <c r="F302"/>
      <c r="G302"/>
      <c r="H302"/>
      <c r="I302"/>
      <c r="J302"/>
      <c r="K302"/>
      <c r="L302"/>
    </row>
    <row r="303" spans="2:12" x14ac:dyDescent="0.2">
      <c r="B303"/>
      <c r="C303"/>
      <c r="D303"/>
      <c r="E303"/>
      <c r="F303"/>
      <c r="G303"/>
      <c r="H303"/>
      <c r="I303"/>
      <c r="J303"/>
      <c r="K303"/>
      <c r="L303"/>
    </row>
    <row r="304" spans="2:12" x14ac:dyDescent="0.2">
      <c r="B304"/>
      <c r="C304"/>
      <c r="D304"/>
      <c r="E304"/>
      <c r="F304"/>
      <c r="G304"/>
      <c r="H304"/>
      <c r="I304"/>
      <c r="J304"/>
      <c r="K304"/>
      <c r="L304"/>
    </row>
    <row r="305" spans="2:12" x14ac:dyDescent="0.2">
      <c r="B305"/>
      <c r="C305"/>
      <c r="D305"/>
      <c r="E305"/>
      <c r="F305"/>
      <c r="G305"/>
      <c r="H305"/>
      <c r="I305"/>
      <c r="J305"/>
      <c r="K305"/>
      <c r="L305"/>
    </row>
    <row r="306" spans="2:12" x14ac:dyDescent="0.2">
      <c r="B306"/>
      <c r="C306"/>
      <c r="D306"/>
      <c r="E306"/>
      <c r="F306"/>
      <c r="G306"/>
      <c r="H306"/>
      <c r="I306"/>
      <c r="J306"/>
      <c r="K306"/>
      <c r="L306"/>
    </row>
    <row r="307" spans="2:12" x14ac:dyDescent="0.2">
      <c r="B307"/>
      <c r="C307"/>
      <c r="D307"/>
      <c r="E307"/>
      <c r="F307"/>
      <c r="G307"/>
      <c r="H307"/>
      <c r="I307"/>
      <c r="J307"/>
      <c r="K307"/>
      <c r="L307"/>
    </row>
    <row r="308" spans="2:12" x14ac:dyDescent="0.2">
      <c r="B308"/>
      <c r="C308"/>
      <c r="D308"/>
      <c r="E308"/>
      <c r="F308"/>
      <c r="G308"/>
      <c r="H308"/>
      <c r="I308"/>
      <c r="J308"/>
      <c r="K308"/>
      <c r="L308"/>
    </row>
    <row r="309" spans="2:12" x14ac:dyDescent="0.2">
      <c r="B309"/>
      <c r="C309"/>
      <c r="D309"/>
      <c r="E309"/>
      <c r="F309"/>
      <c r="G309"/>
      <c r="H309"/>
      <c r="I309"/>
      <c r="J309"/>
      <c r="K309"/>
      <c r="L309"/>
    </row>
    <row r="310" spans="2:12" x14ac:dyDescent="0.2">
      <c r="B310"/>
      <c r="C310"/>
      <c r="D310"/>
      <c r="E310"/>
      <c r="F310"/>
      <c r="G310"/>
      <c r="H310"/>
      <c r="I310"/>
      <c r="J310"/>
      <c r="K310"/>
      <c r="L310"/>
    </row>
    <row r="311" spans="2:12" x14ac:dyDescent="0.2">
      <c r="B311"/>
      <c r="C311"/>
      <c r="D311"/>
      <c r="E311"/>
      <c r="F311"/>
      <c r="G311"/>
      <c r="H311"/>
      <c r="I311"/>
      <c r="J311"/>
      <c r="K311"/>
      <c r="L311"/>
    </row>
    <row r="312" spans="2:12" x14ac:dyDescent="0.2">
      <c r="B312"/>
      <c r="C312"/>
      <c r="D312"/>
      <c r="E312"/>
      <c r="F312"/>
      <c r="G312"/>
      <c r="H312"/>
      <c r="I312"/>
      <c r="J312"/>
      <c r="K312"/>
      <c r="L312"/>
    </row>
    <row r="313" spans="2:12" x14ac:dyDescent="0.2">
      <c r="B313"/>
      <c r="C313"/>
      <c r="D313"/>
      <c r="E313"/>
      <c r="F313"/>
      <c r="G313"/>
      <c r="H313"/>
      <c r="I313"/>
      <c r="J313"/>
      <c r="K313"/>
      <c r="L313"/>
    </row>
    <row r="314" spans="2:12" x14ac:dyDescent="0.2">
      <c r="B314"/>
      <c r="C314"/>
      <c r="D314"/>
      <c r="E314"/>
      <c r="F314"/>
      <c r="G314"/>
      <c r="H314"/>
      <c r="I314"/>
      <c r="J314"/>
      <c r="K314"/>
      <c r="L314"/>
    </row>
    <row r="315" spans="2:12" x14ac:dyDescent="0.2">
      <c r="B315"/>
      <c r="C315"/>
      <c r="D315"/>
      <c r="E315"/>
      <c r="F315"/>
      <c r="G315"/>
      <c r="H315"/>
      <c r="I315"/>
      <c r="J315"/>
      <c r="K315"/>
      <c r="L315"/>
    </row>
    <row r="316" spans="2:12" x14ac:dyDescent="0.2">
      <c r="B316"/>
      <c r="C316"/>
      <c r="D316"/>
      <c r="E316"/>
      <c r="F316"/>
      <c r="G316"/>
      <c r="H316"/>
      <c r="I316"/>
      <c r="J316"/>
      <c r="K316"/>
      <c r="L316"/>
    </row>
    <row r="317" spans="2:12" x14ac:dyDescent="0.2">
      <c r="B317"/>
      <c r="C317"/>
      <c r="D317"/>
      <c r="E317"/>
      <c r="F317"/>
      <c r="G317"/>
      <c r="H317"/>
      <c r="I317"/>
      <c r="J317"/>
      <c r="K317"/>
      <c r="L317"/>
    </row>
    <row r="318" spans="2:12" x14ac:dyDescent="0.2">
      <c r="B318"/>
      <c r="C318"/>
      <c r="D318"/>
      <c r="E318"/>
      <c r="F318"/>
      <c r="G318"/>
      <c r="H318"/>
      <c r="I318"/>
      <c r="J318"/>
      <c r="K318"/>
      <c r="L318"/>
    </row>
    <row r="319" spans="2:12" x14ac:dyDescent="0.2">
      <c r="B319"/>
      <c r="C319"/>
      <c r="D319"/>
      <c r="E319"/>
      <c r="F319"/>
      <c r="G319"/>
      <c r="H319"/>
      <c r="I319"/>
      <c r="J319"/>
      <c r="K319"/>
      <c r="L319"/>
    </row>
    <row r="320" spans="2:12" x14ac:dyDescent="0.2">
      <c r="B320"/>
      <c r="C320"/>
      <c r="D320"/>
      <c r="E320"/>
      <c r="F320"/>
      <c r="G320"/>
      <c r="H320"/>
      <c r="I320"/>
      <c r="J320"/>
      <c r="K320"/>
      <c r="L320"/>
    </row>
    <row r="321" spans="2:12" x14ac:dyDescent="0.2">
      <c r="B321"/>
      <c r="C321"/>
      <c r="D321"/>
      <c r="E321"/>
      <c r="F321"/>
      <c r="G321"/>
      <c r="H321"/>
      <c r="I321"/>
      <c r="J321"/>
      <c r="K321"/>
      <c r="L321"/>
    </row>
    <row r="322" spans="2:12" x14ac:dyDescent="0.2">
      <c r="B322"/>
      <c r="C322"/>
      <c r="D322"/>
      <c r="E322"/>
      <c r="F322"/>
      <c r="G322"/>
      <c r="H322"/>
      <c r="I322"/>
      <c r="J322"/>
      <c r="K322"/>
      <c r="L322"/>
    </row>
    <row r="323" spans="2:12" x14ac:dyDescent="0.2">
      <c r="B323"/>
      <c r="C323"/>
      <c r="D323"/>
      <c r="E323"/>
      <c r="F323"/>
      <c r="G323"/>
      <c r="H323"/>
      <c r="I323"/>
      <c r="J323"/>
      <c r="K323"/>
      <c r="L323"/>
    </row>
    <row r="324" spans="2:12" x14ac:dyDescent="0.2">
      <c r="B324"/>
      <c r="C324"/>
      <c r="D324"/>
      <c r="E324"/>
      <c r="F324"/>
      <c r="G324"/>
      <c r="H324"/>
      <c r="I324"/>
      <c r="J324"/>
      <c r="K324"/>
      <c r="L324"/>
    </row>
    <row r="325" spans="2:12" x14ac:dyDescent="0.2">
      <c r="B325"/>
      <c r="C325"/>
      <c r="D325"/>
      <c r="E325"/>
      <c r="F325"/>
      <c r="G325"/>
      <c r="H325"/>
      <c r="I325"/>
      <c r="J325"/>
      <c r="K325"/>
      <c r="L325"/>
    </row>
    <row r="326" spans="2:12" x14ac:dyDescent="0.2">
      <c r="B326"/>
      <c r="C326"/>
      <c r="D326"/>
      <c r="E326"/>
      <c r="F326"/>
      <c r="G326"/>
      <c r="H326"/>
      <c r="I326"/>
      <c r="J326"/>
      <c r="K326"/>
      <c r="L326"/>
    </row>
    <row r="327" spans="2:12" x14ac:dyDescent="0.2">
      <c r="B327"/>
      <c r="C327"/>
      <c r="D327"/>
      <c r="E327"/>
      <c r="F327"/>
      <c r="G327"/>
      <c r="H327"/>
      <c r="I327"/>
      <c r="J327"/>
      <c r="K327"/>
      <c r="L327"/>
    </row>
    <row r="328" spans="2:12" x14ac:dyDescent="0.2">
      <c r="B328"/>
      <c r="C328"/>
      <c r="D328"/>
      <c r="E328"/>
      <c r="F328"/>
      <c r="G328"/>
      <c r="H328"/>
      <c r="I328"/>
      <c r="J328"/>
      <c r="K328"/>
      <c r="L328"/>
    </row>
    <row r="329" spans="2:12" x14ac:dyDescent="0.2">
      <c r="B329"/>
      <c r="C329"/>
      <c r="D329"/>
      <c r="E329"/>
      <c r="F329"/>
      <c r="G329"/>
      <c r="H329"/>
      <c r="I329"/>
      <c r="J329"/>
      <c r="K329"/>
      <c r="L329"/>
    </row>
    <row r="330" spans="2:12" x14ac:dyDescent="0.2">
      <c r="B330"/>
      <c r="C330"/>
      <c r="D330"/>
      <c r="E330"/>
      <c r="F330"/>
      <c r="G330"/>
      <c r="H330"/>
      <c r="I330"/>
      <c r="J330"/>
      <c r="K330"/>
      <c r="L330"/>
    </row>
    <row r="331" spans="2:12" x14ac:dyDescent="0.2">
      <c r="B331"/>
      <c r="C331"/>
      <c r="D331"/>
      <c r="E331"/>
      <c r="F331"/>
      <c r="G331"/>
      <c r="H331"/>
      <c r="I331"/>
      <c r="J331"/>
      <c r="K331"/>
      <c r="L331"/>
    </row>
    <row r="332" spans="2:12" x14ac:dyDescent="0.2">
      <c r="B332"/>
      <c r="C332"/>
      <c r="D332"/>
      <c r="E332"/>
      <c r="F332"/>
      <c r="G332"/>
      <c r="H332"/>
      <c r="I332"/>
      <c r="J332"/>
      <c r="K332"/>
      <c r="L332"/>
    </row>
    <row r="333" spans="2:12" x14ac:dyDescent="0.2">
      <c r="B333"/>
      <c r="C333"/>
      <c r="D333"/>
      <c r="E333"/>
      <c r="F333"/>
      <c r="G333"/>
      <c r="H333"/>
      <c r="I333"/>
      <c r="J333"/>
      <c r="K333"/>
      <c r="L333"/>
    </row>
    <row r="334" spans="2:12" x14ac:dyDescent="0.2">
      <c r="B334"/>
      <c r="C334"/>
      <c r="D334"/>
      <c r="E334"/>
      <c r="F334"/>
      <c r="G334"/>
      <c r="H334"/>
      <c r="I334"/>
      <c r="J334"/>
      <c r="K334"/>
      <c r="L334"/>
    </row>
    <row r="335" spans="2:12" x14ac:dyDescent="0.2">
      <c r="B335"/>
      <c r="C335"/>
      <c r="D335"/>
      <c r="E335"/>
      <c r="F335"/>
      <c r="G335"/>
      <c r="H335"/>
      <c r="I335"/>
      <c r="J335"/>
      <c r="K335"/>
      <c r="L335"/>
    </row>
    <row r="336" spans="2:12" x14ac:dyDescent="0.2">
      <c r="B336"/>
      <c r="C336"/>
      <c r="D336"/>
      <c r="E336"/>
      <c r="F336"/>
      <c r="G336"/>
      <c r="H336"/>
      <c r="I336"/>
      <c r="J336"/>
      <c r="K336"/>
      <c r="L336"/>
    </row>
    <row r="337" spans="2:12" x14ac:dyDescent="0.2">
      <c r="B337"/>
      <c r="C337"/>
      <c r="D337"/>
      <c r="E337"/>
      <c r="F337"/>
      <c r="G337"/>
      <c r="H337"/>
      <c r="I337"/>
      <c r="J337"/>
      <c r="K337"/>
      <c r="L337"/>
    </row>
    <row r="338" spans="2:12" x14ac:dyDescent="0.2">
      <c r="B338"/>
      <c r="C338"/>
      <c r="D338"/>
      <c r="E338"/>
      <c r="F338"/>
      <c r="G338"/>
      <c r="H338"/>
      <c r="I338"/>
      <c r="J338"/>
      <c r="K338"/>
      <c r="L338"/>
    </row>
    <row r="339" spans="2:12" x14ac:dyDescent="0.2">
      <c r="B339"/>
      <c r="C339"/>
      <c r="D339"/>
      <c r="E339"/>
      <c r="F339"/>
      <c r="G339"/>
      <c r="H339"/>
      <c r="I339"/>
      <c r="J339"/>
      <c r="K339"/>
      <c r="L339"/>
    </row>
    <row r="340" spans="2:12" x14ac:dyDescent="0.2">
      <c r="B340"/>
      <c r="C340"/>
      <c r="D340"/>
      <c r="E340"/>
      <c r="F340"/>
      <c r="G340"/>
      <c r="H340"/>
      <c r="I340"/>
      <c r="J340"/>
      <c r="K340"/>
      <c r="L340"/>
    </row>
    <row r="341" spans="2:12" x14ac:dyDescent="0.2">
      <c r="B341"/>
      <c r="C341"/>
      <c r="D341"/>
      <c r="E341"/>
      <c r="F341"/>
      <c r="G341"/>
      <c r="H341"/>
      <c r="I341"/>
      <c r="J341"/>
      <c r="K341"/>
      <c r="L341"/>
    </row>
    <row r="342" spans="2:12" x14ac:dyDescent="0.2">
      <c r="B342"/>
      <c r="C342"/>
      <c r="D342"/>
      <c r="E342"/>
      <c r="F342"/>
      <c r="G342"/>
      <c r="H342"/>
      <c r="I342"/>
      <c r="J342"/>
      <c r="K342"/>
      <c r="L342"/>
    </row>
    <row r="343" spans="2:12" x14ac:dyDescent="0.2">
      <c r="B343"/>
      <c r="C343"/>
      <c r="D343"/>
      <c r="E343"/>
      <c r="F343"/>
      <c r="G343"/>
      <c r="H343"/>
      <c r="I343"/>
      <c r="J343"/>
      <c r="K343"/>
      <c r="L343"/>
    </row>
    <row r="344" spans="2:12" x14ac:dyDescent="0.2">
      <c r="B344"/>
      <c r="C344"/>
      <c r="D344"/>
      <c r="E344"/>
      <c r="F344"/>
      <c r="G344"/>
      <c r="H344"/>
      <c r="I344"/>
      <c r="J344"/>
      <c r="K344"/>
      <c r="L344"/>
    </row>
    <row r="345" spans="2:12" x14ac:dyDescent="0.2">
      <c r="B345"/>
      <c r="C345"/>
      <c r="D345"/>
      <c r="E345"/>
      <c r="F345"/>
      <c r="G345"/>
      <c r="H345"/>
      <c r="I345"/>
      <c r="J345"/>
      <c r="K345"/>
      <c r="L345"/>
    </row>
    <row r="346" spans="2:12" x14ac:dyDescent="0.2">
      <c r="B346"/>
      <c r="C346"/>
      <c r="D346"/>
      <c r="E346"/>
      <c r="F346"/>
      <c r="G346"/>
      <c r="H346"/>
      <c r="I346"/>
      <c r="J346"/>
      <c r="K346"/>
      <c r="L346"/>
    </row>
    <row r="347" spans="2:12" x14ac:dyDescent="0.2">
      <c r="B347"/>
      <c r="C347"/>
      <c r="D347"/>
      <c r="E347"/>
      <c r="F347"/>
      <c r="G347"/>
      <c r="H347"/>
      <c r="I347"/>
      <c r="J347"/>
      <c r="K347"/>
      <c r="L347"/>
    </row>
    <row r="348" spans="2:12" x14ac:dyDescent="0.2">
      <c r="B348"/>
      <c r="C348"/>
      <c r="D348"/>
      <c r="E348"/>
      <c r="F348"/>
      <c r="G348"/>
      <c r="H348"/>
      <c r="I348"/>
      <c r="J348"/>
      <c r="K348"/>
      <c r="L348"/>
    </row>
    <row r="349" spans="2:12" x14ac:dyDescent="0.2">
      <c r="B349"/>
      <c r="C349"/>
      <c r="D349"/>
      <c r="E349"/>
      <c r="F349"/>
      <c r="G349"/>
      <c r="H349"/>
      <c r="I349"/>
      <c r="J349"/>
      <c r="K349"/>
      <c r="L349"/>
    </row>
    <row r="350" spans="2:12" x14ac:dyDescent="0.2">
      <c r="B350"/>
      <c r="C350"/>
      <c r="D350"/>
      <c r="E350"/>
      <c r="F350"/>
      <c r="G350"/>
      <c r="H350"/>
      <c r="I350"/>
      <c r="J350"/>
      <c r="K350"/>
      <c r="L350"/>
    </row>
    <row r="351" spans="2:12" x14ac:dyDescent="0.2">
      <c r="B351"/>
      <c r="C351"/>
      <c r="D351"/>
      <c r="E351"/>
      <c r="F351"/>
      <c r="G351"/>
      <c r="H351"/>
      <c r="I351"/>
      <c r="J351"/>
      <c r="K351"/>
      <c r="L351"/>
    </row>
    <row r="352" spans="2:12" x14ac:dyDescent="0.2">
      <c r="B352"/>
      <c r="C352"/>
      <c r="D352"/>
      <c r="E352"/>
      <c r="F352"/>
      <c r="G352"/>
      <c r="H352"/>
      <c r="I352"/>
      <c r="J352"/>
      <c r="K352"/>
      <c r="L352"/>
    </row>
    <row r="353" spans="2:12" x14ac:dyDescent="0.2">
      <c r="B353"/>
      <c r="C353"/>
      <c r="D353"/>
      <c r="E353"/>
      <c r="F353"/>
      <c r="G353"/>
      <c r="H353"/>
      <c r="I353"/>
      <c r="J353"/>
      <c r="K353"/>
      <c r="L353"/>
    </row>
    <row r="354" spans="2:12" x14ac:dyDescent="0.2">
      <c r="B354"/>
      <c r="C354"/>
      <c r="D354"/>
      <c r="E354"/>
      <c r="F354"/>
      <c r="G354"/>
      <c r="H354"/>
      <c r="I354"/>
      <c r="J354"/>
      <c r="K354"/>
      <c r="L354"/>
    </row>
    <row r="355" spans="2:12" x14ac:dyDescent="0.2">
      <c r="B355"/>
      <c r="C355"/>
      <c r="D355"/>
      <c r="E355"/>
      <c r="F355"/>
      <c r="G355"/>
      <c r="H355"/>
      <c r="I355"/>
      <c r="J355"/>
      <c r="K355"/>
      <c r="L355"/>
    </row>
    <row r="356" spans="2:12" x14ac:dyDescent="0.2">
      <c r="B356"/>
      <c r="C356"/>
      <c r="D356"/>
      <c r="E356"/>
      <c r="F356"/>
      <c r="G356"/>
      <c r="H356"/>
      <c r="I356"/>
      <c r="J356"/>
      <c r="K356"/>
      <c r="L356"/>
    </row>
    <row r="357" spans="2:12" x14ac:dyDescent="0.2">
      <c r="B357"/>
      <c r="C357"/>
      <c r="D357"/>
      <c r="E357"/>
      <c r="F357"/>
      <c r="G357"/>
      <c r="H357"/>
      <c r="I357"/>
      <c r="J357"/>
      <c r="K357"/>
      <c r="L357"/>
    </row>
    <row r="358" spans="2:12" x14ac:dyDescent="0.2">
      <c r="B358"/>
      <c r="C358"/>
      <c r="D358"/>
      <c r="E358"/>
      <c r="F358"/>
      <c r="G358"/>
      <c r="H358"/>
      <c r="I358"/>
      <c r="J358"/>
      <c r="K358"/>
      <c r="L358"/>
    </row>
    <row r="359" spans="2:12" x14ac:dyDescent="0.2">
      <c r="B359"/>
      <c r="C359"/>
      <c r="D359"/>
      <c r="E359"/>
      <c r="F359"/>
      <c r="G359"/>
      <c r="H359"/>
      <c r="I359"/>
      <c r="J359"/>
      <c r="K359"/>
      <c r="L359"/>
    </row>
    <row r="360" spans="2:12" x14ac:dyDescent="0.2">
      <c r="B360"/>
      <c r="C360"/>
      <c r="D360"/>
      <c r="E360"/>
      <c r="F360"/>
      <c r="G360"/>
      <c r="H360"/>
      <c r="I360"/>
      <c r="J360"/>
      <c r="K360"/>
      <c r="L360"/>
    </row>
    <row r="361" spans="2:12" x14ac:dyDescent="0.2">
      <c r="B361"/>
      <c r="C361"/>
      <c r="D361"/>
      <c r="E361"/>
      <c r="F361"/>
      <c r="G361"/>
      <c r="H361"/>
      <c r="I361"/>
      <c r="J361"/>
      <c r="K361"/>
      <c r="L361"/>
    </row>
    <row r="362" spans="2:12" x14ac:dyDescent="0.2">
      <c r="B362"/>
      <c r="C362"/>
      <c r="D362"/>
      <c r="E362"/>
      <c r="F362"/>
      <c r="G362"/>
      <c r="H362"/>
      <c r="I362"/>
      <c r="J362"/>
      <c r="K362"/>
      <c r="L362"/>
    </row>
    <row r="363" spans="2:12" x14ac:dyDescent="0.2">
      <c r="B363"/>
      <c r="C363"/>
      <c r="D363"/>
      <c r="E363"/>
      <c r="F363"/>
      <c r="G363"/>
      <c r="H363"/>
      <c r="I363"/>
      <c r="J363"/>
      <c r="K363"/>
      <c r="L363"/>
    </row>
    <row r="364" spans="2:12" x14ac:dyDescent="0.2">
      <c r="B364"/>
      <c r="C364"/>
      <c r="D364"/>
      <c r="E364"/>
      <c r="F364"/>
      <c r="G364"/>
      <c r="H364"/>
      <c r="I364"/>
      <c r="J364"/>
      <c r="K364"/>
      <c r="L364"/>
    </row>
    <row r="365" spans="2:12" x14ac:dyDescent="0.2">
      <c r="B365"/>
      <c r="C365"/>
      <c r="D365"/>
      <c r="E365"/>
      <c r="F365"/>
      <c r="G365"/>
      <c r="H365"/>
      <c r="I365"/>
      <c r="J365"/>
      <c r="K365"/>
      <c r="L365"/>
    </row>
    <row r="366" spans="2:12" x14ac:dyDescent="0.2">
      <c r="B366"/>
      <c r="C366"/>
      <c r="D366"/>
      <c r="E366"/>
      <c r="F366"/>
      <c r="G366"/>
      <c r="H366"/>
      <c r="I366"/>
      <c r="J366"/>
      <c r="K366"/>
      <c r="L366"/>
    </row>
    <row r="367" spans="2:12" x14ac:dyDescent="0.2">
      <c r="B367"/>
      <c r="C367"/>
      <c r="D367"/>
      <c r="E367"/>
      <c r="F367"/>
      <c r="G367"/>
      <c r="H367"/>
      <c r="I367"/>
      <c r="J367"/>
      <c r="K367"/>
      <c r="L367"/>
    </row>
    <row r="368" spans="2:12" x14ac:dyDescent="0.2">
      <c r="B368"/>
      <c r="C368"/>
      <c r="D368"/>
      <c r="E368"/>
      <c r="F368"/>
      <c r="G368"/>
      <c r="H368"/>
      <c r="I368"/>
      <c r="J368"/>
      <c r="K368"/>
      <c r="L368"/>
    </row>
    <row r="369" spans="2:12" x14ac:dyDescent="0.2">
      <c r="B369"/>
      <c r="C369"/>
      <c r="D369"/>
      <c r="E369"/>
      <c r="F369"/>
      <c r="G369"/>
      <c r="H369"/>
      <c r="I369"/>
      <c r="J369"/>
      <c r="K369"/>
      <c r="L369"/>
    </row>
    <row r="370" spans="2:12" x14ac:dyDescent="0.2">
      <c r="B370"/>
      <c r="C370"/>
      <c r="D370"/>
      <c r="E370"/>
      <c r="F370"/>
      <c r="G370"/>
      <c r="H370"/>
      <c r="I370"/>
      <c r="J370"/>
      <c r="K370"/>
      <c r="L370"/>
    </row>
    <row r="371" spans="2:12" x14ac:dyDescent="0.2">
      <c r="B371"/>
      <c r="C371"/>
      <c r="D371"/>
      <c r="E371"/>
      <c r="F371"/>
      <c r="G371"/>
      <c r="H371"/>
      <c r="I371"/>
      <c r="J371"/>
      <c r="K371"/>
      <c r="L371"/>
    </row>
    <row r="372" spans="2:12" x14ac:dyDescent="0.2">
      <c r="B372"/>
      <c r="C372"/>
      <c r="D372"/>
      <c r="E372"/>
      <c r="F372"/>
      <c r="G372"/>
      <c r="H372"/>
      <c r="I372"/>
      <c r="J372"/>
      <c r="K372"/>
      <c r="L372"/>
    </row>
    <row r="373" spans="2:12" x14ac:dyDescent="0.2">
      <c r="B373"/>
      <c r="C373"/>
      <c r="D373"/>
      <c r="E373"/>
      <c r="F373"/>
      <c r="G373"/>
      <c r="H373"/>
      <c r="I373"/>
      <c r="J373"/>
      <c r="K373"/>
      <c r="L373"/>
    </row>
    <row r="374" spans="2:12" x14ac:dyDescent="0.2">
      <c r="B374"/>
      <c r="C374"/>
      <c r="D374"/>
      <c r="E374"/>
      <c r="F374"/>
      <c r="G374"/>
      <c r="H374"/>
      <c r="I374"/>
      <c r="J374"/>
      <c r="K374"/>
      <c r="L374"/>
    </row>
    <row r="375" spans="2:12" x14ac:dyDescent="0.2">
      <c r="B375"/>
      <c r="C375"/>
      <c r="D375"/>
      <c r="E375"/>
      <c r="F375"/>
      <c r="G375"/>
      <c r="H375"/>
      <c r="I375"/>
      <c r="J375"/>
      <c r="K375"/>
      <c r="L375"/>
    </row>
    <row r="376" spans="2:12" x14ac:dyDescent="0.2">
      <c r="B376"/>
      <c r="C376"/>
      <c r="D376"/>
      <c r="E376"/>
      <c r="F376"/>
      <c r="G376"/>
      <c r="H376"/>
      <c r="I376"/>
      <c r="J376"/>
      <c r="K376"/>
      <c r="L376"/>
    </row>
    <row r="377" spans="2:12" x14ac:dyDescent="0.2">
      <c r="B377"/>
      <c r="C377"/>
      <c r="D377"/>
      <c r="E377"/>
      <c r="F377"/>
      <c r="G377"/>
      <c r="H377"/>
      <c r="I377"/>
      <c r="J377"/>
      <c r="K377"/>
      <c r="L377"/>
    </row>
    <row r="378" spans="2:12" x14ac:dyDescent="0.2">
      <c r="B378"/>
      <c r="C378"/>
      <c r="D378"/>
      <c r="E378"/>
      <c r="F378"/>
      <c r="G378"/>
      <c r="H378"/>
      <c r="I378"/>
      <c r="J378"/>
      <c r="K378"/>
      <c r="L378"/>
    </row>
    <row r="379" spans="2:12" x14ac:dyDescent="0.2">
      <c r="B379"/>
      <c r="C379"/>
      <c r="D379"/>
      <c r="E379"/>
      <c r="F379"/>
      <c r="G379"/>
      <c r="H379"/>
      <c r="I379"/>
      <c r="J379"/>
      <c r="K379"/>
      <c r="L379"/>
    </row>
    <row r="380" spans="2:12" x14ac:dyDescent="0.2">
      <c r="B380"/>
      <c r="C380"/>
      <c r="D380"/>
      <c r="E380"/>
      <c r="F380"/>
      <c r="G380"/>
      <c r="H380"/>
      <c r="I380"/>
      <c r="J380"/>
      <c r="K380"/>
      <c r="L380"/>
    </row>
    <row r="381" spans="2:12" x14ac:dyDescent="0.2">
      <c r="B381"/>
      <c r="C381"/>
      <c r="D381"/>
      <c r="E381"/>
      <c r="F381"/>
      <c r="G381"/>
      <c r="H381"/>
      <c r="I381"/>
      <c r="J381"/>
      <c r="K381"/>
      <c r="L381"/>
    </row>
    <row r="382" spans="2:12" x14ac:dyDescent="0.2">
      <c r="B382"/>
      <c r="C382"/>
      <c r="D382"/>
      <c r="E382"/>
      <c r="F382"/>
      <c r="G382"/>
      <c r="H382"/>
      <c r="I382"/>
      <c r="J382"/>
      <c r="K382"/>
      <c r="L382"/>
    </row>
    <row r="383" spans="2:12" x14ac:dyDescent="0.2">
      <c r="B383"/>
      <c r="C383"/>
      <c r="D383"/>
      <c r="E383"/>
      <c r="F383"/>
      <c r="G383"/>
      <c r="H383"/>
      <c r="I383"/>
      <c r="J383"/>
      <c r="K383"/>
      <c r="L383"/>
    </row>
    <row r="384" spans="2:12" x14ac:dyDescent="0.2">
      <c r="B384"/>
      <c r="C384"/>
      <c r="D384"/>
      <c r="E384"/>
      <c r="F384"/>
      <c r="G384"/>
      <c r="H384"/>
      <c r="I384"/>
      <c r="J384"/>
      <c r="K384"/>
      <c r="L384"/>
    </row>
    <row r="385" spans="2:12" x14ac:dyDescent="0.2">
      <c r="B385"/>
      <c r="C385"/>
      <c r="D385"/>
      <c r="E385"/>
      <c r="F385"/>
      <c r="G385"/>
      <c r="H385"/>
      <c r="I385"/>
      <c r="J385"/>
      <c r="K385"/>
      <c r="L385"/>
    </row>
    <row r="386" spans="2:12" x14ac:dyDescent="0.2">
      <c r="B386"/>
      <c r="C386"/>
      <c r="D386"/>
      <c r="E386"/>
      <c r="F386"/>
      <c r="G386"/>
      <c r="H386"/>
      <c r="I386"/>
      <c r="J386"/>
      <c r="K386"/>
      <c r="L386"/>
    </row>
    <row r="387" spans="2:12" x14ac:dyDescent="0.2">
      <c r="B387"/>
      <c r="C387"/>
      <c r="D387"/>
      <c r="E387"/>
      <c r="F387"/>
      <c r="G387"/>
      <c r="H387"/>
      <c r="I387"/>
      <c r="J387"/>
      <c r="K387"/>
      <c r="L387"/>
    </row>
    <row r="388" spans="2:12" x14ac:dyDescent="0.2">
      <c r="B388"/>
      <c r="C388"/>
      <c r="D388"/>
      <c r="E388"/>
      <c r="F388"/>
      <c r="G388"/>
      <c r="H388"/>
      <c r="I388"/>
      <c r="J388"/>
      <c r="K388"/>
      <c r="L388"/>
    </row>
    <row r="389" spans="2:12" x14ac:dyDescent="0.2">
      <c r="B389"/>
      <c r="C389"/>
      <c r="D389"/>
      <c r="E389"/>
      <c r="F389"/>
      <c r="G389"/>
      <c r="H389"/>
      <c r="I389"/>
      <c r="J389"/>
      <c r="K389"/>
      <c r="L389"/>
    </row>
    <row r="390" spans="2:12" x14ac:dyDescent="0.2">
      <c r="B390"/>
      <c r="C390"/>
      <c r="D390"/>
      <c r="E390"/>
      <c r="F390"/>
      <c r="G390"/>
      <c r="H390"/>
      <c r="I390"/>
      <c r="J390"/>
      <c r="K390"/>
      <c r="L390"/>
    </row>
    <row r="391" spans="2:12" x14ac:dyDescent="0.2">
      <c r="B391"/>
      <c r="C391"/>
      <c r="D391"/>
      <c r="E391"/>
      <c r="F391"/>
      <c r="G391"/>
      <c r="H391"/>
      <c r="I391"/>
      <c r="J391"/>
      <c r="K391"/>
      <c r="L391"/>
    </row>
    <row r="392" spans="2:12" x14ac:dyDescent="0.2">
      <c r="B392"/>
      <c r="C392"/>
      <c r="D392"/>
      <c r="E392"/>
      <c r="F392"/>
      <c r="G392"/>
      <c r="H392"/>
      <c r="I392"/>
      <c r="J392"/>
      <c r="K392"/>
      <c r="L392"/>
    </row>
    <row r="393" spans="2:12" x14ac:dyDescent="0.2">
      <c r="B393"/>
      <c r="C393"/>
      <c r="D393"/>
      <c r="E393"/>
      <c r="F393"/>
      <c r="G393"/>
      <c r="H393"/>
      <c r="I393"/>
      <c r="J393"/>
      <c r="K393"/>
      <c r="L393"/>
    </row>
    <row r="394" spans="2:12" x14ac:dyDescent="0.2">
      <c r="B394"/>
      <c r="C394"/>
      <c r="D394"/>
      <c r="E394"/>
      <c r="F394"/>
      <c r="G394"/>
      <c r="H394"/>
      <c r="I394"/>
      <c r="J394"/>
      <c r="K394"/>
      <c r="L394"/>
    </row>
    <row r="395" spans="2:12" x14ac:dyDescent="0.2">
      <c r="B395"/>
      <c r="C395"/>
      <c r="D395"/>
      <c r="E395"/>
      <c r="F395"/>
      <c r="G395"/>
      <c r="H395"/>
      <c r="I395"/>
      <c r="J395"/>
      <c r="K395"/>
      <c r="L395"/>
    </row>
    <row r="396" spans="2:12" x14ac:dyDescent="0.2">
      <c r="B396"/>
      <c r="C396"/>
      <c r="D396"/>
      <c r="E396"/>
      <c r="F396"/>
      <c r="G396"/>
      <c r="H396"/>
      <c r="I396"/>
      <c r="J396"/>
      <c r="K396"/>
      <c r="L396"/>
    </row>
    <row r="397" spans="2:12" x14ac:dyDescent="0.2">
      <c r="B397"/>
      <c r="C397"/>
      <c r="D397"/>
      <c r="E397"/>
      <c r="F397"/>
      <c r="G397"/>
      <c r="H397"/>
      <c r="I397"/>
      <c r="J397"/>
      <c r="K397"/>
      <c r="L397"/>
    </row>
    <row r="398" spans="2:12" x14ac:dyDescent="0.2">
      <c r="B398"/>
      <c r="C398"/>
      <c r="D398"/>
      <c r="E398"/>
      <c r="F398"/>
      <c r="G398"/>
      <c r="H398"/>
      <c r="I398"/>
      <c r="J398"/>
      <c r="K398"/>
      <c r="L398"/>
    </row>
    <row r="399" spans="2:12" x14ac:dyDescent="0.2">
      <c r="B399"/>
      <c r="C399"/>
      <c r="D399"/>
      <c r="E399"/>
      <c r="F399"/>
      <c r="G399"/>
      <c r="H399"/>
      <c r="I399"/>
      <c r="J399"/>
      <c r="K399"/>
      <c r="L399"/>
    </row>
    <row r="400" spans="2:12" x14ac:dyDescent="0.2">
      <c r="B400"/>
      <c r="C400"/>
      <c r="D400"/>
      <c r="E400"/>
      <c r="F400"/>
      <c r="G400"/>
      <c r="H400"/>
      <c r="I400"/>
      <c r="J400"/>
      <c r="K400"/>
      <c r="L400"/>
    </row>
    <row r="401" spans="2:12" x14ac:dyDescent="0.2">
      <c r="B401"/>
      <c r="C401"/>
      <c r="D401"/>
      <c r="E401"/>
      <c r="F401"/>
      <c r="G401"/>
      <c r="H401"/>
      <c r="I401"/>
      <c r="J401"/>
      <c r="K401"/>
      <c r="L401"/>
    </row>
    <row r="402" spans="2:12" x14ac:dyDescent="0.2">
      <c r="B402"/>
      <c r="C402"/>
      <c r="D402"/>
      <c r="E402"/>
      <c r="F402"/>
      <c r="G402"/>
      <c r="H402"/>
      <c r="I402"/>
      <c r="J402"/>
      <c r="K402"/>
      <c r="L402"/>
    </row>
    <row r="403" spans="2:12" x14ac:dyDescent="0.2">
      <c r="B403"/>
      <c r="C403"/>
      <c r="D403"/>
      <c r="E403"/>
      <c r="F403"/>
      <c r="G403"/>
      <c r="H403"/>
      <c r="I403"/>
      <c r="J403"/>
      <c r="K403"/>
      <c r="L403"/>
    </row>
    <row r="404" spans="2:12" x14ac:dyDescent="0.2">
      <c r="B404"/>
      <c r="C404"/>
      <c r="D404"/>
      <c r="E404"/>
      <c r="F404"/>
      <c r="G404"/>
      <c r="H404"/>
      <c r="I404"/>
      <c r="J404"/>
      <c r="K404"/>
      <c r="L404"/>
    </row>
    <row r="405" spans="2:12" x14ac:dyDescent="0.2">
      <c r="B405"/>
      <c r="C405"/>
      <c r="D405"/>
      <c r="E405"/>
      <c r="F405"/>
      <c r="G405"/>
      <c r="H405"/>
      <c r="I405"/>
      <c r="J405"/>
      <c r="K405"/>
      <c r="L405"/>
    </row>
    <row r="406" spans="2:12" x14ac:dyDescent="0.2">
      <c r="B406"/>
      <c r="C406"/>
      <c r="D406"/>
      <c r="E406"/>
      <c r="F406"/>
      <c r="G406"/>
      <c r="H406"/>
      <c r="I406"/>
      <c r="J406"/>
      <c r="K406"/>
      <c r="L406"/>
    </row>
    <row r="407" spans="2:12" x14ac:dyDescent="0.2">
      <c r="B407"/>
      <c r="C407"/>
      <c r="D407"/>
      <c r="E407"/>
      <c r="F407"/>
      <c r="G407"/>
      <c r="H407"/>
      <c r="I407"/>
      <c r="J407"/>
      <c r="K407"/>
      <c r="L407"/>
    </row>
    <row r="408" spans="2:12" x14ac:dyDescent="0.2">
      <c r="B408"/>
      <c r="C408"/>
      <c r="D408"/>
      <c r="E408"/>
      <c r="F408"/>
      <c r="G408"/>
      <c r="H408"/>
      <c r="I408"/>
      <c r="J408"/>
      <c r="K408"/>
      <c r="L408"/>
    </row>
    <row r="409" spans="2:12" x14ac:dyDescent="0.2">
      <c r="B409"/>
      <c r="C409"/>
      <c r="D409"/>
      <c r="E409"/>
      <c r="F409"/>
      <c r="G409"/>
      <c r="H409"/>
      <c r="I409"/>
      <c r="J409"/>
      <c r="K409"/>
      <c r="L409"/>
    </row>
    <row r="410" spans="2:12" x14ac:dyDescent="0.2">
      <c r="B410"/>
      <c r="C410"/>
      <c r="D410"/>
      <c r="E410"/>
      <c r="F410"/>
      <c r="G410"/>
      <c r="H410"/>
      <c r="I410"/>
      <c r="J410"/>
      <c r="K410"/>
      <c r="L410"/>
    </row>
    <row r="411" spans="2:12" x14ac:dyDescent="0.2">
      <c r="B411"/>
      <c r="C411"/>
      <c r="D411"/>
      <c r="E411"/>
      <c r="F411"/>
      <c r="G411"/>
      <c r="H411"/>
      <c r="I411"/>
      <c r="J411"/>
      <c r="K411"/>
      <c r="L411"/>
    </row>
    <row r="412" spans="2:12" x14ac:dyDescent="0.2">
      <c r="B412"/>
      <c r="C412"/>
      <c r="D412"/>
      <c r="E412"/>
      <c r="F412"/>
      <c r="G412"/>
      <c r="H412"/>
      <c r="I412"/>
      <c r="J412"/>
      <c r="K412"/>
      <c r="L412"/>
    </row>
    <row r="413" spans="2:12" x14ac:dyDescent="0.2">
      <c r="B413"/>
      <c r="C413"/>
      <c r="D413"/>
      <c r="E413"/>
      <c r="F413"/>
      <c r="G413"/>
      <c r="H413"/>
      <c r="I413"/>
      <c r="J413"/>
      <c r="K413"/>
      <c r="L413"/>
    </row>
    <row r="414" spans="2:12" x14ac:dyDescent="0.2">
      <c r="B414"/>
      <c r="C414"/>
      <c r="D414"/>
      <c r="E414"/>
      <c r="F414"/>
      <c r="G414"/>
      <c r="H414"/>
      <c r="I414"/>
      <c r="J414"/>
      <c r="K414"/>
      <c r="L414"/>
    </row>
    <row r="415" spans="2:12" x14ac:dyDescent="0.2">
      <c r="B415"/>
      <c r="C415"/>
      <c r="D415"/>
      <c r="E415"/>
      <c r="F415"/>
      <c r="G415"/>
      <c r="H415"/>
      <c r="I415"/>
      <c r="J415"/>
      <c r="K415"/>
      <c r="L415"/>
    </row>
    <row r="416" spans="2:12" x14ac:dyDescent="0.2">
      <c r="B416"/>
      <c r="C416"/>
      <c r="D416"/>
      <c r="E416"/>
      <c r="F416"/>
      <c r="G416"/>
      <c r="H416"/>
      <c r="I416"/>
      <c r="J416"/>
      <c r="K416"/>
      <c r="L416"/>
    </row>
    <row r="417" spans="2:12" x14ac:dyDescent="0.2">
      <c r="B417"/>
      <c r="C417"/>
      <c r="D417"/>
      <c r="E417"/>
      <c r="F417"/>
      <c r="G417"/>
      <c r="H417"/>
      <c r="I417"/>
      <c r="J417"/>
      <c r="K417"/>
      <c r="L417"/>
    </row>
    <row r="418" spans="2:12" x14ac:dyDescent="0.2">
      <c r="B418"/>
      <c r="C418"/>
      <c r="D418"/>
      <c r="E418"/>
      <c r="F418"/>
      <c r="G418"/>
      <c r="H418"/>
      <c r="I418"/>
      <c r="J418"/>
      <c r="K418"/>
      <c r="L418"/>
    </row>
    <row r="419" spans="2:12" x14ac:dyDescent="0.2">
      <c r="B419"/>
      <c r="C419"/>
      <c r="D419"/>
      <c r="E419"/>
      <c r="F419"/>
      <c r="G419"/>
      <c r="H419"/>
      <c r="I419"/>
      <c r="J419"/>
      <c r="K419"/>
      <c r="L419"/>
    </row>
    <row r="420" spans="2:12" x14ac:dyDescent="0.2">
      <c r="B420"/>
      <c r="C420"/>
      <c r="D420"/>
      <c r="E420"/>
      <c r="F420"/>
      <c r="G420"/>
      <c r="H420"/>
      <c r="I420"/>
      <c r="J420"/>
      <c r="K420"/>
      <c r="L420"/>
    </row>
    <row r="421" spans="2:12" x14ac:dyDescent="0.2">
      <c r="B421"/>
      <c r="C421"/>
      <c r="D421"/>
      <c r="E421"/>
      <c r="F421"/>
      <c r="G421"/>
      <c r="H421"/>
      <c r="I421"/>
      <c r="J421"/>
      <c r="K421"/>
      <c r="L421"/>
    </row>
    <row r="422" spans="2:12" x14ac:dyDescent="0.2">
      <c r="B422"/>
      <c r="C422"/>
      <c r="D422"/>
      <c r="E422"/>
      <c r="F422"/>
      <c r="G422"/>
      <c r="H422"/>
      <c r="I422"/>
      <c r="J422"/>
      <c r="K422"/>
      <c r="L422"/>
    </row>
    <row r="423" spans="2:12" x14ac:dyDescent="0.2">
      <c r="B423"/>
      <c r="C423"/>
      <c r="D423"/>
      <c r="E423"/>
      <c r="F423"/>
      <c r="G423"/>
      <c r="H423"/>
      <c r="I423"/>
      <c r="J423"/>
      <c r="K423"/>
      <c r="L423"/>
    </row>
    <row r="424" spans="2:12" x14ac:dyDescent="0.2">
      <c r="B424"/>
      <c r="C424"/>
      <c r="D424"/>
      <c r="E424"/>
      <c r="F424"/>
      <c r="G424"/>
      <c r="H424"/>
      <c r="I424"/>
      <c r="J424"/>
      <c r="K424"/>
      <c r="L424"/>
    </row>
    <row r="425" spans="2:12" x14ac:dyDescent="0.2">
      <c r="B425"/>
      <c r="C425"/>
      <c r="D425"/>
      <c r="E425"/>
      <c r="F425"/>
      <c r="G425"/>
      <c r="H425"/>
      <c r="I425"/>
      <c r="J425"/>
      <c r="K425"/>
      <c r="L425"/>
    </row>
    <row r="426" spans="2:12" x14ac:dyDescent="0.2">
      <c r="B426"/>
      <c r="C426"/>
      <c r="D426"/>
      <c r="E426"/>
      <c r="F426"/>
      <c r="G426"/>
      <c r="H426"/>
      <c r="I426"/>
      <c r="J426"/>
      <c r="K426"/>
      <c r="L426"/>
    </row>
    <row r="427" spans="2:12" x14ac:dyDescent="0.2">
      <c r="B427"/>
      <c r="C427"/>
      <c r="D427"/>
      <c r="E427"/>
      <c r="F427"/>
      <c r="G427"/>
      <c r="H427"/>
      <c r="I427"/>
      <c r="J427"/>
      <c r="K427"/>
      <c r="L427"/>
    </row>
    <row r="428" spans="2:12" x14ac:dyDescent="0.2">
      <c r="B428"/>
      <c r="C428"/>
      <c r="D428"/>
      <c r="E428"/>
      <c r="F428"/>
      <c r="G428"/>
      <c r="H428"/>
      <c r="I428"/>
      <c r="J428"/>
      <c r="K428"/>
      <c r="L428"/>
    </row>
    <row r="429" spans="2:12" x14ac:dyDescent="0.2">
      <c r="B429"/>
      <c r="C429"/>
      <c r="D429"/>
      <c r="E429"/>
      <c r="F429"/>
      <c r="G429"/>
      <c r="H429"/>
      <c r="I429"/>
      <c r="J429"/>
      <c r="K429"/>
      <c r="L429"/>
    </row>
    <row r="430" spans="2:12" x14ac:dyDescent="0.2">
      <c r="B430"/>
      <c r="C430"/>
      <c r="D430"/>
      <c r="E430"/>
      <c r="F430"/>
      <c r="G430"/>
      <c r="H430"/>
      <c r="I430"/>
      <c r="J430"/>
      <c r="K430"/>
      <c r="L430"/>
    </row>
    <row r="431" spans="2:12" x14ac:dyDescent="0.2">
      <c r="B431"/>
      <c r="C431"/>
      <c r="D431"/>
      <c r="E431"/>
      <c r="F431"/>
      <c r="G431"/>
      <c r="H431"/>
      <c r="I431"/>
      <c r="J431"/>
      <c r="K431"/>
      <c r="L431"/>
    </row>
    <row r="432" spans="2:12" x14ac:dyDescent="0.2">
      <c r="B432"/>
      <c r="C432"/>
      <c r="D432"/>
      <c r="E432"/>
      <c r="F432"/>
      <c r="G432"/>
      <c r="H432"/>
      <c r="I432"/>
      <c r="J432"/>
      <c r="K432"/>
      <c r="L432"/>
    </row>
    <row r="433" spans="2:12" x14ac:dyDescent="0.2">
      <c r="B433"/>
      <c r="C433"/>
      <c r="D433"/>
      <c r="E433"/>
      <c r="F433"/>
      <c r="G433"/>
      <c r="H433"/>
      <c r="I433"/>
      <c r="J433"/>
      <c r="K433"/>
      <c r="L433"/>
    </row>
    <row r="434" spans="2:12" x14ac:dyDescent="0.2">
      <c r="B434"/>
      <c r="C434"/>
      <c r="D434"/>
      <c r="E434"/>
      <c r="F434"/>
      <c r="G434"/>
      <c r="H434"/>
      <c r="I434"/>
      <c r="J434"/>
      <c r="K434"/>
      <c r="L434"/>
    </row>
    <row r="435" spans="2:12" x14ac:dyDescent="0.2">
      <c r="B435"/>
      <c r="C435"/>
      <c r="D435"/>
      <c r="E435"/>
      <c r="F435"/>
      <c r="G435"/>
      <c r="H435"/>
      <c r="I435"/>
      <c r="J435"/>
      <c r="K435"/>
      <c r="L435"/>
    </row>
    <row r="436" spans="2:12" x14ac:dyDescent="0.2">
      <c r="B436"/>
      <c r="C436"/>
      <c r="D436"/>
      <c r="E436"/>
      <c r="F436"/>
      <c r="G436"/>
      <c r="H436"/>
      <c r="I436"/>
      <c r="J436"/>
      <c r="K436"/>
      <c r="L436"/>
    </row>
    <row r="437" spans="2:12" x14ac:dyDescent="0.2">
      <c r="B437"/>
      <c r="C437"/>
      <c r="D437"/>
      <c r="E437"/>
      <c r="F437"/>
      <c r="G437"/>
      <c r="H437"/>
      <c r="I437"/>
      <c r="J437"/>
      <c r="K437"/>
      <c r="L437"/>
    </row>
    <row r="438" spans="2:12" x14ac:dyDescent="0.2">
      <c r="B438"/>
      <c r="C438"/>
      <c r="D438"/>
      <c r="E438"/>
      <c r="F438"/>
      <c r="G438"/>
      <c r="H438"/>
      <c r="I438"/>
      <c r="J438"/>
      <c r="K438"/>
      <c r="L438"/>
    </row>
    <row r="439" spans="2:12" x14ac:dyDescent="0.2">
      <c r="B439"/>
      <c r="C439"/>
      <c r="D439"/>
      <c r="E439"/>
      <c r="F439"/>
      <c r="G439"/>
      <c r="H439"/>
      <c r="I439"/>
      <c r="J439"/>
      <c r="K439"/>
      <c r="L439"/>
    </row>
    <row r="440" spans="2:12" x14ac:dyDescent="0.2">
      <c r="B440"/>
      <c r="C440"/>
      <c r="D440"/>
      <c r="E440"/>
      <c r="F440"/>
      <c r="G440"/>
      <c r="H440"/>
      <c r="I440"/>
      <c r="J440"/>
      <c r="K440"/>
      <c r="L440"/>
    </row>
    <row r="441" spans="2:12" x14ac:dyDescent="0.2">
      <c r="B441"/>
      <c r="C441"/>
      <c r="D441"/>
      <c r="E441"/>
      <c r="F441"/>
      <c r="G441"/>
      <c r="H441"/>
      <c r="I441"/>
      <c r="J441"/>
      <c r="K441"/>
      <c r="L441"/>
    </row>
    <row r="442" spans="2:12" x14ac:dyDescent="0.2">
      <c r="B442"/>
      <c r="C442"/>
      <c r="D442"/>
      <c r="E442"/>
      <c r="F442"/>
      <c r="G442"/>
      <c r="H442"/>
      <c r="I442"/>
      <c r="J442"/>
      <c r="K442"/>
      <c r="L442"/>
    </row>
    <row r="443" spans="2:12" x14ac:dyDescent="0.2">
      <c r="B443"/>
      <c r="C443"/>
      <c r="D443"/>
      <c r="E443"/>
      <c r="F443"/>
      <c r="G443"/>
      <c r="H443"/>
      <c r="I443"/>
      <c r="J443"/>
      <c r="K443"/>
      <c r="L443"/>
    </row>
    <row r="444" spans="2:12" x14ac:dyDescent="0.2">
      <c r="B444"/>
      <c r="C444"/>
      <c r="D444"/>
      <c r="E444"/>
      <c r="F444"/>
      <c r="G444"/>
      <c r="H444"/>
      <c r="I444"/>
      <c r="J444"/>
      <c r="K444"/>
      <c r="L444"/>
    </row>
    <row r="445" spans="2:12" x14ac:dyDescent="0.2">
      <c r="B445"/>
      <c r="C445"/>
      <c r="D445"/>
      <c r="E445"/>
      <c r="F445"/>
      <c r="G445"/>
      <c r="H445"/>
      <c r="I445"/>
      <c r="J445"/>
      <c r="K445"/>
      <c r="L445"/>
    </row>
    <row r="446" spans="2:12" x14ac:dyDescent="0.2">
      <c r="B446"/>
      <c r="C446"/>
      <c r="D446"/>
      <c r="E446"/>
      <c r="F446"/>
      <c r="G446"/>
      <c r="H446"/>
      <c r="I446"/>
      <c r="J446"/>
      <c r="K446"/>
      <c r="L446"/>
    </row>
    <row r="447" spans="2:12" x14ac:dyDescent="0.2">
      <c r="B447"/>
      <c r="C447"/>
      <c r="D447"/>
      <c r="E447"/>
      <c r="F447"/>
      <c r="G447"/>
      <c r="H447"/>
      <c r="I447"/>
      <c r="J447"/>
      <c r="K447"/>
      <c r="L447"/>
    </row>
    <row r="448" spans="2:12" x14ac:dyDescent="0.2">
      <c r="B448"/>
      <c r="C448"/>
      <c r="D448"/>
      <c r="E448"/>
      <c r="F448"/>
      <c r="G448"/>
      <c r="H448"/>
      <c r="I448"/>
      <c r="J448"/>
      <c r="K448"/>
      <c r="L448"/>
    </row>
    <row r="449" spans="2:12" x14ac:dyDescent="0.2">
      <c r="B449"/>
      <c r="C449"/>
      <c r="D449"/>
      <c r="E449"/>
      <c r="F449"/>
      <c r="G449"/>
      <c r="H449"/>
      <c r="I449"/>
      <c r="J449"/>
      <c r="K449"/>
      <c r="L449"/>
    </row>
    <row r="450" spans="2:12" x14ac:dyDescent="0.2">
      <c r="B450"/>
      <c r="C450"/>
      <c r="D450"/>
      <c r="E450"/>
      <c r="F450"/>
      <c r="G450"/>
      <c r="H450"/>
      <c r="I450"/>
      <c r="J450"/>
      <c r="K450"/>
      <c r="L450"/>
    </row>
    <row r="451" spans="2:12" x14ac:dyDescent="0.2">
      <c r="B451"/>
      <c r="C451"/>
      <c r="D451"/>
      <c r="E451"/>
      <c r="F451"/>
      <c r="G451"/>
      <c r="H451"/>
      <c r="I451"/>
      <c r="J451"/>
      <c r="K451"/>
      <c r="L451"/>
    </row>
    <row r="452" spans="2:12" x14ac:dyDescent="0.2">
      <c r="B452"/>
      <c r="C452"/>
      <c r="D452"/>
      <c r="E452"/>
      <c r="F452"/>
      <c r="G452"/>
      <c r="H452"/>
      <c r="I452"/>
      <c r="J452"/>
      <c r="K452"/>
      <c r="L452"/>
    </row>
    <row r="453" spans="2:12" x14ac:dyDescent="0.2">
      <c r="B453"/>
      <c r="C453"/>
      <c r="D453"/>
      <c r="E453"/>
      <c r="F453"/>
      <c r="G453"/>
      <c r="H453"/>
      <c r="I453"/>
      <c r="J453"/>
      <c r="K453"/>
      <c r="L453"/>
    </row>
    <row r="454" spans="2:12" x14ac:dyDescent="0.2">
      <c r="B454"/>
      <c r="C454"/>
      <c r="D454"/>
      <c r="E454"/>
      <c r="F454"/>
      <c r="G454"/>
      <c r="H454"/>
      <c r="I454"/>
      <c r="J454"/>
      <c r="K454"/>
      <c r="L454"/>
    </row>
    <row r="455" spans="2:12" x14ac:dyDescent="0.2">
      <c r="B455"/>
      <c r="C455"/>
      <c r="D455"/>
      <c r="E455"/>
      <c r="F455"/>
      <c r="G455"/>
      <c r="H455"/>
      <c r="I455"/>
      <c r="J455"/>
      <c r="K455"/>
      <c r="L455"/>
    </row>
    <row r="456" spans="2:12" x14ac:dyDescent="0.2">
      <c r="B456"/>
      <c r="C456"/>
      <c r="D456"/>
      <c r="E456"/>
      <c r="F456"/>
      <c r="G456"/>
      <c r="H456"/>
      <c r="I456"/>
      <c r="J456"/>
      <c r="K456"/>
      <c r="L456"/>
    </row>
    <row r="457" spans="2:12" x14ac:dyDescent="0.2">
      <c r="B457"/>
      <c r="C457"/>
      <c r="D457"/>
      <c r="E457"/>
      <c r="F457"/>
      <c r="G457"/>
      <c r="H457"/>
      <c r="I457"/>
      <c r="J457"/>
      <c r="K457"/>
      <c r="L457"/>
    </row>
    <row r="458" spans="2:12" x14ac:dyDescent="0.2">
      <c r="B458"/>
      <c r="C458"/>
      <c r="D458"/>
      <c r="E458"/>
      <c r="F458"/>
      <c r="G458"/>
      <c r="H458"/>
      <c r="I458"/>
      <c r="J458"/>
      <c r="K458"/>
      <c r="L458"/>
    </row>
    <row r="459" spans="2:12" x14ac:dyDescent="0.2">
      <c r="B459"/>
      <c r="C459"/>
      <c r="D459"/>
      <c r="E459"/>
      <c r="F459"/>
      <c r="G459"/>
      <c r="H459"/>
      <c r="I459"/>
      <c r="J459"/>
      <c r="K459"/>
      <c r="L459"/>
    </row>
    <row r="460" spans="2:12" x14ac:dyDescent="0.2">
      <c r="B460"/>
      <c r="C460"/>
      <c r="D460"/>
      <c r="E460"/>
      <c r="F460"/>
      <c r="G460"/>
      <c r="H460"/>
      <c r="I460"/>
      <c r="J460"/>
      <c r="K460"/>
      <c r="L460"/>
    </row>
    <row r="461" spans="2:12" x14ac:dyDescent="0.2">
      <c r="B461"/>
      <c r="C461"/>
      <c r="D461"/>
      <c r="E461"/>
      <c r="F461"/>
      <c r="G461"/>
      <c r="H461"/>
      <c r="I461"/>
      <c r="J461"/>
      <c r="K461"/>
      <c r="L461"/>
    </row>
    <row r="462" spans="2:12" x14ac:dyDescent="0.2">
      <c r="B462"/>
      <c r="C462"/>
      <c r="D462"/>
      <c r="E462"/>
      <c r="F462"/>
      <c r="G462"/>
      <c r="H462"/>
      <c r="I462"/>
      <c r="J462"/>
      <c r="K462"/>
      <c r="L462"/>
    </row>
    <row r="463" spans="2:12" x14ac:dyDescent="0.2">
      <c r="B463"/>
      <c r="C463"/>
      <c r="D463"/>
      <c r="E463"/>
      <c r="F463"/>
      <c r="G463"/>
      <c r="H463"/>
      <c r="I463"/>
      <c r="J463"/>
      <c r="K463"/>
      <c r="L463"/>
    </row>
    <row r="464" spans="2:12" x14ac:dyDescent="0.2">
      <c r="B464"/>
      <c r="C464"/>
      <c r="D464"/>
      <c r="E464"/>
      <c r="F464"/>
      <c r="G464"/>
      <c r="H464"/>
      <c r="I464"/>
      <c r="J464"/>
      <c r="K464"/>
      <c r="L464"/>
    </row>
    <row r="465" spans="2:12" x14ac:dyDescent="0.2">
      <c r="B465"/>
      <c r="C465"/>
      <c r="D465"/>
      <c r="E465"/>
      <c r="F465"/>
      <c r="G465"/>
      <c r="H465"/>
      <c r="I465"/>
      <c r="J465"/>
      <c r="K465"/>
      <c r="L465"/>
    </row>
    <row r="466" spans="2:12" x14ac:dyDescent="0.2">
      <c r="B466"/>
      <c r="C466"/>
      <c r="D466"/>
      <c r="E466"/>
      <c r="F466"/>
      <c r="G466"/>
      <c r="H466"/>
      <c r="I466"/>
      <c r="J466"/>
      <c r="K466"/>
      <c r="L466"/>
    </row>
    <row r="467" spans="2:12" x14ac:dyDescent="0.2">
      <c r="B467"/>
      <c r="C467"/>
      <c r="D467"/>
      <c r="E467"/>
      <c r="F467"/>
      <c r="G467"/>
      <c r="H467"/>
      <c r="I467"/>
      <c r="J467"/>
      <c r="K467"/>
      <c r="L467"/>
    </row>
    <row r="468" spans="2:12" x14ac:dyDescent="0.2">
      <c r="B468"/>
      <c r="C468"/>
      <c r="D468"/>
      <c r="E468"/>
      <c r="F468"/>
      <c r="G468"/>
      <c r="H468"/>
      <c r="I468"/>
      <c r="J468"/>
      <c r="K468"/>
      <c r="L468"/>
    </row>
    <row r="469" spans="2:12" x14ac:dyDescent="0.2">
      <c r="B469"/>
      <c r="C469"/>
      <c r="D469"/>
      <c r="E469"/>
      <c r="F469"/>
      <c r="G469"/>
      <c r="H469"/>
      <c r="I469"/>
      <c r="J469"/>
      <c r="K469"/>
      <c r="L469"/>
    </row>
    <row r="470" spans="2:12" x14ac:dyDescent="0.2">
      <c r="B470"/>
      <c r="C470"/>
      <c r="D470"/>
      <c r="E470"/>
      <c r="F470"/>
      <c r="G470"/>
      <c r="H470"/>
      <c r="I470"/>
      <c r="J470"/>
      <c r="K470"/>
      <c r="L470"/>
    </row>
    <row r="471" spans="2:12" x14ac:dyDescent="0.2">
      <c r="B471"/>
      <c r="C471"/>
      <c r="D471"/>
      <c r="E471"/>
      <c r="F471"/>
      <c r="G471"/>
      <c r="H471"/>
      <c r="I471"/>
      <c r="J471"/>
      <c r="K471"/>
      <c r="L471"/>
    </row>
    <row r="472" spans="2:12" x14ac:dyDescent="0.2">
      <c r="B472"/>
      <c r="C472"/>
      <c r="D472"/>
      <c r="E472"/>
      <c r="F472"/>
      <c r="G472"/>
      <c r="H472"/>
      <c r="I472"/>
      <c r="J472"/>
      <c r="K472"/>
      <c r="L472"/>
    </row>
    <row r="473" spans="2:12" x14ac:dyDescent="0.2">
      <c r="B473"/>
      <c r="C473"/>
      <c r="D473"/>
      <c r="E473"/>
      <c r="F473"/>
      <c r="G473"/>
      <c r="H473"/>
      <c r="I473"/>
      <c r="J473"/>
      <c r="K473"/>
      <c r="L473"/>
    </row>
    <row r="474" spans="2:12" x14ac:dyDescent="0.2">
      <c r="B474"/>
      <c r="C474"/>
      <c r="D474"/>
      <c r="E474"/>
      <c r="F474"/>
      <c r="G474"/>
      <c r="H474"/>
      <c r="I474"/>
      <c r="J474"/>
      <c r="K474"/>
      <c r="L474"/>
    </row>
    <row r="475" spans="2:12" x14ac:dyDescent="0.2">
      <c r="B475"/>
      <c r="C475"/>
      <c r="D475"/>
      <c r="E475"/>
      <c r="F475"/>
      <c r="G475"/>
      <c r="H475"/>
      <c r="I475"/>
      <c r="J475"/>
      <c r="K475"/>
      <c r="L475"/>
    </row>
    <row r="476" spans="2:12" x14ac:dyDescent="0.2">
      <c r="B476"/>
      <c r="C476"/>
      <c r="D476"/>
      <c r="E476"/>
      <c r="F476"/>
      <c r="G476"/>
      <c r="H476"/>
      <c r="I476"/>
      <c r="J476"/>
      <c r="K476"/>
      <c r="L476"/>
    </row>
    <row r="477" spans="2:12" x14ac:dyDescent="0.2">
      <c r="B477"/>
      <c r="C477"/>
      <c r="D477"/>
      <c r="E477"/>
      <c r="F477"/>
      <c r="G477"/>
      <c r="H477"/>
      <c r="I477"/>
      <c r="J477"/>
      <c r="K477"/>
      <c r="L477"/>
    </row>
    <row r="478" spans="2:12" x14ac:dyDescent="0.2">
      <c r="B478"/>
      <c r="C478"/>
      <c r="D478"/>
      <c r="E478"/>
      <c r="F478"/>
      <c r="G478"/>
      <c r="H478"/>
      <c r="I478"/>
      <c r="J478"/>
      <c r="K478"/>
      <c r="L478"/>
    </row>
    <row r="479" spans="2:12" x14ac:dyDescent="0.2">
      <c r="B479"/>
      <c r="C479"/>
      <c r="D479"/>
      <c r="E479"/>
      <c r="F479"/>
      <c r="G479"/>
      <c r="H479"/>
      <c r="I479"/>
      <c r="J479"/>
      <c r="K479"/>
      <c r="L479"/>
    </row>
    <row r="480" spans="2:12" x14ac:dyDescent="0.2">
      <c r="B480"/>
      <c r="C480"/>
      <c r="D480"/>
      <c r="E480"/>
      <c r="F480"/>
      <c r="G480"/>
      <c r="H480"/>
      <c r="I480"/>
      <c r="J480"/>
      <c r="K480"/>
      <c r="L480"/>
    </row>
    <row r="481" spans="2:12" x14ac:dyDescent="0.2">
      <c r="B481"/>
      <c r="C481"/>
      <c r="D481"/>
      <c r="E481"/>
      <c r="F481"/>
      <c r="G481"/>
      <c r="H481"/>
      <c r="I481"/>
      <c r="J481"/>
      <c r="K481"/>
      <c r="L481"/>
    </row>
    <row r="482" spans="2:12" x14ac:dyDescent="0.2">
      <c r="B482"/>
      <c r="C482"/>
      <c r="D482"/>
      <c r="E482"/>
      <c r="F482"/>
      <c r="G482"/>
      <c r="H482"/>
      <c r="I482"/>
      <c r="J482"/>
      <c r="K482"/>
      <c r="L482"/>
    </row>
    <row r="483" spans="2:12" x14ac:dyDescent="0.2">
      <c r="B483"/>
      <c r="C483"/>
      <c r="D483"/>
      <c r="E483"/>
      <c r="F483"/>
      <c r="G483"/>
      <c r="H483"/>
      <c r="I483"/>
      <c r="J483"/>
      <c r="K483"/>
      <c r="L483"/>
    </row>
    <row r="484" spans="2:12" x14ac:dyDescent="0.2">
      <c r="B484"/>
      <c r="C484"/>
      <c r="D484"/>
      <c r="E484"/>
      <c r="F484"/>
      <c r="G484"/>
      <c r="H484"/>
      <c r="I484"/>
      <c r="J484"/>
      <c r="K484"/>
      <c r="L484"/>
    </row>
    <row r="485" spans="2:12" x14ac:dyDescent="0.2">
      <c r="B485"/>
      <c r="C485"/>
      <c r="D485"/>
      <c r="E485"/>
      <c r="F485"/>
      <c r="G485"/>
      <c r="H485"/>
      <c r="I485"/>
      <c r="J485"/>
      <c r="K485"/>
      <c r="L485"/>
    </row>
    <row r="486" spans="2:12" x14ac:dyDescent="0.2">
      <c r="B486"/>
      <c r="C486"/>
      <c r="D486"/>
      <c r="E486"/>
      <c r="F486"/>
      <c r="G486"/>
      <c r="H486"/>
      <c r="I486"/>
      <c r="J486"/>
      <c r="K486"/>
      <c r="L486"/>
    </row>
    <row r="487" spans="2:12" x14ac:dyDescent="0.2">
      <c r="B487"/>
      <c r="C487"/>
      <c r="D487"/>
      <c r="E487"/>
      <c r="F487"/>
      <c r="G487"/>
      <c r="H487"/>
      <c r="I487"/>
      <c r="J487"/>
      <c r="K487"/>
      <c r="L487"/>
    </row>
    <row r="488" spans="2:12" x14ac:dyDescent="0.2">
      <c r="B488"/>
      <c r="C488"/>
      <c r="D488"/>
      <c r="E488"/>
      <c r="F488"/>
      <c r="G488"/>
      <c r="H488"/>
      <c r="I488"/>
      <c r="J488"/>
      <c r="K488"/>
      <c r="L488"/>
    </row>
    <row r="489" spans="2:12" x14ac:dyDescent="0.2">
      <c r="B489"/>
      <c r="C489"/>
      <c r="D489"/>
      <c r="E489"/>
      <c r="F489"/>
      <c r="G489"/>
      <c r="H489"/>
      <c r="I489"/>
      <c r="J489"/>
      <c r="K489"/>
      <c r="L489"/>
    </row>
    <row r="490" spans="2:12" x14ac:dyDescent="0.2">
      <c r="B490"/>
      <c r="C490"/>
      <c r="D490"/>
      <c r="E490"/>
      <c r="F490"/>
      <c r="G490"/>
      <c r="H490"/>
      <c r="I490"/>
      <c r="J490"/>
      <c r="K490"/>
      <c r="L490"/>
    </row>
    <row r="491" spans="2:12" x14ac:dyDescent="0.2">
      <c r="B491"/>
      <c r="C491"/>
      <c r="D491"/>
      <c r="E491"/>
      <c r="F491"/>
      <c r="G491"/>
      <c r="H491"/>
      <c r="I491"/>
      <c r="J491"/>
      <c r="K491"/>
      <c r="L491"/>
    </row>
    <row r="492" spans="2:12" x14ac:dyDescent="0.2">
      <c r="B492"/>
      <c r="C492"/>
      <c r="D492"/>
      <c r="E492"/>
      <c r="F492"/>
      <c r="G492"/>
      <c r="H492"/>
      <c r="I492"/>
      <c r="J492"/>
      <c r="K492"/>
      <c r="L492"/>
    </row>
    <row r="493" spans="2:12" x14ac:dyDescent="0.2">
      <c r="B493"/>
      <c r="C493"/>
      <c r="D493"/>
      <c r="E493"/>
      <c r="F493"/>
      <c r="G493"/>
      <c r="H493"/>
      <c r="I493"/>
      <c r="J493"/>
      <c r="K493"/>
      <c r="L493"/>
    </row>
    <row r="494" spans="2:12" x14ac:dyDescent="0.2">
      <c r="B494"/>
      <c r="C494"/>
      <c r="D494"/>
      <c r="E494"/>
      <c r="F494"/>
      <c r="G494"/>
      <c r="H494"/>
      <c r="I494"/>
      <c r="J494"/>
      <c r="K494"/>
      <c r="L494"/>
    </row>
    <row r="495" spans="2:12" x14ac:dyDescent="0.2">
      <c r="B495"/>
      <c r="C495"/>
      <c r="D495"/>
      <c r="E495"/>
      <c r="F495"/>
      <c r="G495"/>
      <c r="H495"/>
      <c r="I495"/>
      <c r="J495"/>
      <c r="K495"/>
      <c r="L495"/>
    </row>
    <row r="496" spans="2:12" x14ac:dyDescent="0.2">
      <c r="B496"/>
      <c r="C496"/>
      <c r="D496"/>
      <c r="E496"/>
      <c r="F496"/>
      <c r="G496"/>
      <c r="H496"/>
      <c r="I496"/>
      <c r="J496"/>
      <c r="K496"/>
      <c r="L496"/>
    </row>
    <row r="497" spans="2:12" x14ac:dyDescent="0.2">
      <c r="B497"/>
      <c r="C497"/>
      <c r="D497"/>
      <c r="E497"/>
      <c r="F497"/>
      <c r="G497"/>
      <c r="H497"/>
      <c r="I497"/>
      <c r="J497"/>
      <c r="K497"/>
      <c r="L497"/>
    </row>
    <row r="498" spans="2:12" x14ac:dyDescent="0.2">
      <c r="B498"/>
      <c r="C498"/>
      <c r="D498"/>
      <c r="E498"/>
      <c r="F498"/>
      <c r="G498"/>
      <c r="H498"/>
      <c r="I498"/>
      <c r="J498"/>
      <c r="K498"/>
      <c r="L498"/>
    </row>
    <row r="499" spans="2:12" x14ac:dyDescent="0.2">
      <c r="B499"/>
      <c r="C499"/>
      <c r="D499"/>
      <c r="E499"/>
      <c r="F499"/>
      <c r="G499"/>
      <c r="H499"/>
      <c r="I499"/>
      <c r="J499"/>
      <c r="K499"/>
      <c r="L499"/>
    </row>
    <row r="500" spans="2:12" x14ac:dyDescent="0.2">
      <c r="B500"/>
      <c r="C500"/>
      <c r="D500"/>
      <c r="E500"/>
      <c r="F500"/>
      <c r="G500"/>
      <c r="H500"/>
      <c r="I500"/>
      <c r="J500"/>
      <c r="K500"/>
      <c r="L500"/>
    </row>
    <row r="501" spans="2:12" x14ac:dyDescent="0.2">
      <c r="B501"/>
      <c r="C501"/>
      <c r="D501"/>
      <c r="E501"/>
      <c r="F501"/>
      <c r="G501"/>
      <c r="H501"/>
      <c r="I501"/>
      <c r="J501"/>
      <c r="K501"/>
      <c r="L501"/>
    </row>
    <row r="502" spans="2:12" x14ac:dyDescent="0.2">
      <c r="B502"/>
      <c r="C502"/>
      <c r="D502"/>
      <c r="E502"/>
      <c r="F502"/>
      <c r="G502"/>
      <c r="H502"/>
      <c r="I502"/>
      <c r="J502"/>
      <c r="K502"/>
      <c r="L502"/>
    </row>
    <row r="503" spans="2:12" x14ac:dyDescent="0.2">
      <c r="B503"/>
      <c r="C503"/>
      <c r="D503"/>
      <c r="E503"/>
      <c r="F503"/>
      <c r="G503"/>
      <c r="H503"/>
      <c r="I503"/>
      <c r="J503"/>
      <c r="K503"/>
      <c r="L503"/>
    </row>
    <row r="504" spans="2:12" x14ac:dyDescent="0.2">
      <c r="B504"/>
      <c r="C504"/>
      <c r="D504"/>
      <c r="E504"/>
      <c r="F504"/>
      <c r="G504"/>
      <c r="H504"/>
      <c r="I504"/>
      <c r="J504"/>
      <c r="K504"/>
      <c r="L504"/>
    </row>
    <row r="505" spans="2:12" x14ac:dyDescent="0.2">
      <c r="B505"/>
      <c r="C505"/>
      <c r="D505"/>
      <c r="E505"/>
      <c r="F505"/>
      <c r="G505"/>
      <c r="H505"/>
      <c r="I505"/>
      <c r="J505"/>
      <c r="K505"/>
      <c r="L505"/>
    </row>
    <row r="506" spans="2:12" x14ac:dyDescent="0.2">
      <c r="B506"/>
      <c r="C506"/>
      <c r="D506"/>
      <c r="E506"/>
      <c r="F506"/>
      <c r="G506"/>
      <c r="H506"/>
      <c r="I506"/>
      <c r="J506"/>
      <c r="K506"/>
      <c r="L506"/>
    </row>
    <row r="507" spans="2:12" x14ac:dyDescent="0.2">
      <c r="B507"/>
      <c r="C507"/>
      <c r="D507"/>
      <c r="E507"/>
      <c r="F507"/>
      <c r="G507"/>
      <c r="H507"/>
      <c r="I507"/>
      <c r="J507"/>
      <c r="K507"/>
      <c r="L507"/>
    </row>
    <row r="508" spans="2:12" x14ac:dyDescent="0.2">
      <c r="B508"/>
      <c r="C508"/>
      <c r="D508"/>
      <c r="E508"/>
      <c r="F508"/>
      <c r="G508"/>
      <c r="H508"/>
      <c r="I508"/>
      <c r="J508"/>
      <c r="K508"/>
      <c r="L508"/>
    </row>
    <row r="509" spans="2:12" x14ac:dyDescent="0.2">
      <c r="B509"/>
      <c r="C509"/>
      <c r="D509"/>
      <c r="E509"/>
      <c r="F509"/>
      <c r="G509"/>
      <c r="H509"/>
      <c r="I509"/>
      <c r="J509"/>
      <c r="K509"/>
      <c r="L509"/>
    </row>
    <row r="510" spans="2:12" x14ac:dyDescent="0.2">
      <c r="B510"/>
      <c r="C510"/>
      <c r="D510"/>
      <c r="E510"/>
      <c r="F510"/>
      <c r="G510"/>
      <c r="H510"/>
      <c r="I510"/>
      <c r="J510"/>
      <c r="K510"/>
      <c r="L510"/>
    </row>
    <row r="511" spans="2:12" x14ac:dyDescent="0.2">
      <c r="B511"/>
      <c r="C511"/>
      <c r="D511"/>
      <c r="E511"/>
      <c r="F511"/>
      <c r="G511"/>
      <c r="H511"/>
      <c r="I511"/>
      <c r="J511"/>
      <c r="K511"/>
      <c r="L511"/>
    </row>
    <row r="512" spans="2:12" x14ac:dyDescent="0.2">
      <c r="B512"/>
      <c r="C512"/>
      <c r="D512"/>
      <c r="E512"/>
      <c r="F512"/>
      <c r="G512"/>
      <c r="H512"/>
      <c r="I512"/>
      <c r="J512"/>
      <c r="K512"/>
      <c r="L512"/>
    </row>
    <row r="513" spans="2:12" x14ac:dyDescent="0.2">
      <c r="B513"/>
      <c r="C513"/>
      <c r="D513"/>
      <c r="E513"/>
      <c r="F513"/>
      <c r="G513"/>
      <c r="H513"/>
      <c r="I513"/>
      <c r="J513"/>
      <c r="K513"/>
      <c r="L513"/>
    </row>
    <row r="514" spans="2:12" x14ac:dyDescent="0.2">
      <c r="B514"/>
      <c r="C514"/>
      <c r="D514"/>
      <c r="E514"/>
      <c r="F514"/>
      <c r="G514"/>
      <c r="H514"/>
      <c r="I514"/>
      <c r="J514"/>
      <c r="K514"/>
      <c r="L514"/>
    </row>
    <row r="515" spans="2:12" x14ac:dyDescent="0.2">
      <c r="B515"/>
      <c r="C515"/>
      <c r="D515"/>
      <c r="E515"/>
      <c r="F515"/>
      <c r="G515"/>
      <c r="H515"/>
      <c r="I515"/>
      <c r="J515"/>
      <c r="K515"/>
      <c r="L515"/>
    </row>
    <row r="516" spans="2:12" x14ac:dyDescent="0.2">
      <c r="B516"/>
      <c r="C516"/>
      <c r="D516"/>
      <c r="E516"/>
      <c r="F516"/>
      <c r="G516"/>
      <c r="H516"/>
      <c r="I516"/>
      <c r="J516"/>
      <c r="K516"/>
      <c r="L516"/>
    </row>
    <row r="517" spans="2:12" x14ac:dyDescent="0.2">
      <c r="B517"/>
      <c r="C517"/>
      <c r="D517"/>
      <c r="E517"/>
      <c r="F517"/>
      <c r="G517"/>
      <c r="H517"/>
      <c r="I517"/>
      <c r="J517"/>
      <c r="K517"/>
      <c r="L517"/>
    </row>
    <row r="518" spans="2:12" x14ac:dyDescent="0.2">
      <c r="B518"/>
      <c r="C518"/>
      <c r="D518"/>
      <c r="E518"/>
      <c r="F518"/>
      <c r="G518"/>
      <c r="H518"/>
      <c r="I518"/>
      <c r="J518"/>
      <c r="K518"/>
      <c r="L518"/>
    </row>
    <row r="519" spans="2:12" x14ac:dyDescent="0.2">
      <c r="B519"/>
      <c r="C519"/>
      <c r="D519"/>
      <c r="E519"/>
      <c r="F519"/>
      <c r="G519"/>
      <c r="H519"/>
      <c r="I519"/>
      <c r="J519"/>
      <c r="K519"/>
      <c r="L519"/>
    </row>
    <row r="520" spans="2:12" x14ac:dyDescent="0.2">
      <c r="B520"/>
      <c r="C520"/>
      <c r="D520"/>
      <c r="E520"/>
      <c r="F520"/>
      <c r="G520"/>
      <c r="H520"/>
      <c r="I520"/>
      <c r="J520"/>
      <c r="K520"/>
      <c r="L520"/>
    </row>
    <row r="521" spans="2:12" x14ac:dyDescent="0.2">
      <c r="B521"/>
      <c r="C521"/>
      <c r="D521"/>
      <c r="E521"/>
      <c r="F521"/>
      <c r="G521"/>
      <c r="H521"/>
      <c r="I521"/>
      <c r="J521"/>
      <c r="K521"/>
      <c r="L521"/>
    </row>
    <row r="522" spans="2:12" x14ac:dyDescent="0.2">
      <c r="B522"/>
      <c r="C522"/>
      <c r="D522"/>
      <c r="E522"/>
      <c r="F522"/>
      <c r="G522"/>
      <c r="H522"/>
      <c r="I522"/>
      <c r="J522"/>
      <c r="K522"/>
      <c r="L522"/>
    </row>
    <row r="523" spans="2:12" x14ac:dyDescent="0.2">
      <c r="B523"/>
      <c r="C523"/>
      <c r="D523"/>
      <c r="E523"/>
      <c r="F523"/>
      <c r="G523"/>
      <c r="H523"/>
      <c r="I523"/>
      <c r="J523"/>
      <c r="K523"/>
      <c r="L523"/>
    </row>
    <row r="524" spans="2:12" x14ac:dyDescent="0.2">
      <c r="B524"/>
      <c r="C524"/>
      <c r="D524"/>
      <c r="E524"/>
      <c r="F524"/>
      <c r="G524"/>
      <c r="H524"/>
      <c r="I524"/>
      <c r="J524"/>
      <c r="K524"/>
      <c r="L524"/>
    </row>
    <row r="525" spans="2:12" x14ac:dyDescent="0.2">
      <c r="B525"/>
      <c r="C525"/>
      <c r="D525"/>
      <c r="E525"/>
      <c r="F525"/>
      <c r="G525"/>
      <c r="H525"/>
      <c r="I525"/>
      <c r="J525"/>
      <c r="K525"/>
      <c r="L525"/>
    </row>
    <row r="526" spans="2:12" x14ac:dyDescent="0.2">
      <c r="B526"/>
      <c r="C526"/>
      <c r="D526"/>
      <c r="E526"/>
      <c r="F526"/>
      <c r="G526"/>
      <c r="H526"/>
      <c r="I526"/>
      <c r="J526"/>
      <c r="K526"/>
      <c r="L526"/>
    </row>
    <row r="527" spans="2:12" x14ac:dyDescent="0.2">
      <c r="B527"/>
      <c r="C527"/>
      <c r="D527"/>
      <c r="E527"/>
      <c r="F527"/>
      <c r="G527"/>
      <c r="H527"/>
      <c r="I527"/>
      <c r="J527"/>
      <c r="K527"/>
      <c r="L527"/>
    </row>
    <row r="528" spans="2:12" x14ac:dyDescent="0.2">
      <c r="B528"/>
      <c r="C528"/>
      <c r="D528"/>
      <c r="E528"/>
      <c r="F528"/>
      <c r="G528"/>
      <c r="H528"/>
      <c r="I528"/>
      <c r="J528"/>
      <c r="K528"/>
      <c r="L528"/>
    </row>
    <row r="529" spans="2:12" x14ac:dyDescent="0.2">
      <c r="B529"/>
      <c r="C529"/>
      <c r="D529"/>
      <c r="E529"/>
      <c r="F529"/>
      <c r="G529"/>
      <c r="H529"/>
      <c r="I529"/>
      <c r="J529"/>
      <c r="K529"/>
      <c r="L529"/>
    </row>
    <row r="530" spans="2:12" x14ac:dyDescent="0.2">
      <c r="B530"/>
      <c r="C530"/>
      <c r="D530"/>
      <c r="E530"/>
      <c r="F530"/>
      <c r="G530"/>
      <c r="H530"/>
      <c r="I530"/>
      <c r="J530"/>
      <c r="K530"/>
      <c r="L530"/>
    </row>
    <row r="531" spans="2:12" x14ac:dyDescent="0.2">
      <c r="B531"/>
      <c r="C531"/>
      <c r="D531"/>
      <c r="E531"/>
      <c r="F531"/>
      <c r="G531"/>
      <c r="H531"/>
      <c r="I531"/>
      <c r="J531"/>
      <c r="K531"/>
      <c r="L531"/>
    </row>
    <row r="532" spans="2:12" x14ac:dyDescent="0.2">
      <c r="B532"/>
      <c r="C532"/>
      <c r="D532"/>
      <c r="E532"/>
      <c r="F532"/>
      <c r="G532"/>
      <c r="H532"/>
      <c r="I532"/>
      <c r="J532"/>
      <c r="K532"/>
      <c r="L532"/>
    </row>
    <row r="533" spans="2:12" x14ac:dyDescent="0.2">
      <c r="B533"/>
      <c r="C533"/>
      <c r="D533"/>
      <c r="E533"/>
      <c r="F533"/>
      <c r="G533"/>
      <c r="H533"/>
      <c r="I533"/>
      <c r="J533"/>
      <c r="K533"/>
      <c r="L533"/>
    </row>
    <row r="534" spans="2:12" x14ac:dyDescent="0.2">
      <c r="B534"/>
      <c r="C534"/>
      <c r="D534"/>
      <c r="E534"/>
      <c r="F534"/>
      <c r="G534"/>
      <c r="H534"/>
      <c r="I534"/>
      <c r="J534"/>
      <c r="K534"/>
      <c r="L534"/>
    </row>
    <row r="535" spans="2:12" x14ac:dyDescent="0.2">
      <c r="B535"/>
      <c r="C535"/>
      <c r="D535"/>
      <c r="E535"/>
      <c r="F535"/>
      <c r="G535"/>
      <c r="H535"/>
      <c r="I535"/>
      <c r="J535"/>
      <c r="K535"/>
      <c r="L535"/>
    </row>
    <row r="536" spans="2:12" x14ac:dyDescent="0.2">
      <c r="B536"/>
      <c r="C536"/>
      <c r="D536"/>
      <c r="E536"/>
      <c r="F536"/>
      <c r="G536"/>
      <c r="H536"/>
      <c r="I536"/>
      <c r="J536"/>
      <c r="K536"/>
      <c r="L536"/>
    </row>
    <row r="537" spans="2:12" x14ac:dyDescent="0.2">
      <c r="B537"/>
      <c r="C537"/>
      <c r="D537"/>
      <c r="E537"/>
      <c r="F537"/>
      <c r="G537"/>
      <c r="H537"/>
      <c r="I537"/>
      <c r="J537"/>
      <c r="K537"/>
      <c r="L537"/>
    </row>
    <row r="538" spans="2:12" x14ac:dyDescent="0.2">
      <c r="B538"/>
      <c r="C538"/>
      <c r="D538"/>
      <c r="E538"/>
      <c r="F538"/>
      <c r="G538"/>
      <c r="H538"/>
      <c r="I538"/>
      <c r="J538"/>
      <c r="K538"/>
      <c r="L538"/>
    </row>
    <row r="539" spans="2:12" x14ac:dyDescent="0.2">
      <c r="B539"/>
      <c r="C539"/>
      <c r="D539"/>
      <c r="E539"/>
      <c r="F539"/>
      <c r="G539"/>
      <c r="H539"/>
      <c r="I539"/>
      <c r="J539"/>
      <c r="K539"/>
      <c r="L539"/>
    </row>
    <row r="540" spans="2:12" x14ac:dyDescent="0.2">
      <c r="B540"/>
      <c r="C540"/>
      <c r="D540"/>
      <c r="E540"/>
      <c r="F540"/>
      <c r="G540"/>
      <c r="H540"/>
      <c r="I540"/>
      <c r="J540"/>
      <c r="K540"/>
      <c r="L540"/>
    </row>
    <row r="541" spans="2:12" x14ac:dyDescent="0.2">
      <c r="B541"/>
      <c r="C541"/>
      <c r="D541"/>
      <c r="E541"/>
      <c r="F541"/>
      <c r="G541"/>
      <c r="H541"/>
      <c r="I541"/>
      <c r="J541"/>
      <c r="K541"/>
      <c r="L541"/>
    </row>
    <row r="542" spans="2:12" x14ac:dyDescent="0.2">
      <c r="B542"/>
      <c r="C542"/>
      <c r="D542"/>
      <c r="E542"/>
      <c r="F542"/>
      <c r="G542"/>
      <c r="H542"/>
      <c r="I542"/>
      <c r="J542"/>
      <c r="K542"/>
      <c r="L542"/>
    </row>
    <row r="543" spans="2:12" x14ac:dyDescent="0.2">
      <c r="B543"/>
      <c r="C543"/>
      <c r="D543"/>
      <c r="E543"/>
      <c r="F543"/>
      <c r="G543"/>
      <c r="H543"/>
      <c r="I543"/>
      <c r="J543"/>
      <c r="K543"/>
      <c r="L543"/>
    </row>
    <row r="544" spans="2:12" x14ac:dyDescent="0.2">
      <c r="B544"/>
      <c r="C544"/>
      <c r="D544"/>
      <c r="E544"/>
      <c r="F544"/>
      <c r="G544"/>
      <c r="H544"/>
      <c r="I544"/>
      <c r="J544"/>
      <c r="K544"/>
      <c r="L544"/>
    </row>
    <row r="545" spans="2:12" x14ac:dyDescent="0.2">
      <c r="B545"/>
      <c r="C545"/>
      <c r="D545"/>
      <c r="E545"/>
      <c r="F545"/>
      <c r="G545"/>
      <c r="H545"/>
      <c r="I545"/>
      <c r="J545"/>
      <c r="K545"/>
      <c r="L545"/>
    </row>
    <row r="546" spans="2:12" x14ac:dyDescent="0.2">
      <c r="B546"/>
      <c r="C546"/>
      <c r="D546"/>
      <c r="E546"/>
      <c r="F546"/>
      <c r="G546"/>
      <c r="H546"/>
      <c r="I546"/>
      <c r="J546"/>
      <c r="K546"/>
      <c r="L546"/>
    </row>
    <row r="547" spans="2:12" x14ac:dyDescent="0.2">
      <c r="B547"/>
      <c r="C547"/>
      <c r="D547"/>
      <c r="E547"/>
      <c r="F547"/>
      <c r="G547"/>
      <c r="H547"/>
      <c r="I547"/>
      <c r="J547"/>
      <c r="K547"/>
      <c r="L547"/>
    </row>
    <row r="548" spans="2:12" x14ac:dyDescent="0.2">
      <c r="B548"/>
      <c r="C548"/>
      <c r="D548"/>
      <c r="E548"/>
      <c r="F548"/>
      <c r="G548"/>
      <c r="H548"/>
      <c r="I548"/>
      <c r="J548"/>
      <c r="K548"/>
      <c r="L548"/>
    </row>
    <row r="549" spans="2:12" x14ac:dyDescent="0.2">
      <c r="B549"/>
      <c r="C549"/>
      <c r="D549"/>
      <c r="E549"/>
      <c r="F549"/>
      <c r="G549"/>
      <c r="H549"/>
      <c r="I549"/>
      <c r="J549"/>
      <c r="K549"/>
      <c r="L549"/>
    </row>
    <row r="550" spans="2:12" x14ac:dyDescent="0.2">
      <c r="B550"/>
      <c r="C550"/>
      <c r="D550"/>
      <c r="E550"/>
      <c r="F550"/>
      <c r="G550"/>
      <c r="H550"/>
      <c r="I550"/>
      <c r="J550"/>
      <c r="K550"/>
      <c r="L550"/>
    </row>
    <row r="551" spans="2:12" x14ac:dyDescent="0.2">
      <c r="B551"/>
      <c r="C551"/>
      <c r="D551"/>
      <c r="E551"/>
      <c r="F551"/>
      <c r="G551"/>
      <c r="H551"/>
      <c r="I551"/>
      <c r="J551"/>
      <c r="K551"/>
      <c r="L551"/>
    </row>
    <row r="552" spans="2:12" x14ac:dyDescent="0.2">
      <c r="B552"/>
      <c r="C552"/>
      <c r="D552"/>
      <c r="E552"/>
      <c r="F552"/>
      <c r="G552"/>
      <c r="H552"/>
      <c r="I552"/>
      <c r="J552"/>
      <c r="K552"/>
      <c r="L552"/>
    </row>
    <row r="553" spans="2:12" x14ac:dyDescent="0.2">
      <c r="B553"/>
      <c r="C553"/>
      <c r="D553"/>
      <c r="E553"/>
      <c r="F553"/>
      <c r="G553"/>
      <c r="H553"/>
      <c r="I553"/>
      <c r="J553"/>
      <c r="K553"/>
      <c r="L553"/>
    </row>
    <row r="554" spans="2:12" x14ac:dyDescent="0.2">
      <c r="B554"/>
      <c r="C554"/>
      <c r="D554"/>
      <c r="E554"/>
      <c r="F554"/>
      <c r="G554"/>
      <c r="H554"/>
      <c r="I554"/>
      <c r="J554"/>
      <c r="K554"/>
      <c r="L554"/>
    </row>
    <row r="555" spans="2:12" x14ac:dyDescent="0.2">
      <c r="B555"/>
      <c r="C555"/>
      <c r="D555"/>
      <c r="E555"/>
      <c r="F555"/>
      <c r="G555"/>
      <c r="H555"/>
      <c r="I555"/>
      <c r="J555"/>
      <c r="K555"/>
      <c r="L555"/>
    </row>
    <row r="556" spans="2:12" x14ac:dyDescent="0.2">
      <c r="B556"/>
      <c r="C556"/>
      <c r="D556"/>
      <c r="E556"/>
      <c r="F556"/>
      <c r="G556"/>
      <c r="H556"/>
      <c r="I556"/>
      <c r="J556"/>
      <c r="K556"/>
      <c r="L556"/>
    </row>
    <row r="557" spans="2:12" x14ac:dyDescent="0.2">
      <c r="B557"/>
      <c r="C557"/>
      <c r="D557"/>
      <c r="E557"/>
      <c r="F557"/>
      <c r="G557"/>
      <c r="H557"/>
      <c r="I557"/>
      <c r="J557"/>
      <c r="K557"/>
      <c r="L557"/>
    </row>
    <row r="558" spans="2:12" x14ac:dyDescent="0.2">
      <c r="B558"/>
      <c r="C558"/>
      <c r="D558"/>
      <c r="E558"/>
      <c r="F558"/>
      <c r="G558"/>
      <c r="H558"/>
      <c r="I558"/>
      <c r="J558"/>
      <c r="K558"/>
      <c r="L558"/>
    </row>
    <row r="559" spans="2:12" x14ac:dyDescent="0.2">
      <c r="B559"/>
      <c r="C559"/>
      <c r="D559"/>
      <c r="E559"/>
      <c r="F559"/>
      <c r="G559"/>
      <c r="H559"/>
      <c r="I559"/>
      <c r="J559"/>
      <c r="K559"/>
      <c r="L559"/>
    </row>
    <row r="560" spans="2:12" x14ac:dyDescent="0.2">
      <c r="B560"/>
      <c r="C560"/>
      <c r="D560"/>
      <c r="E560"/>
      <c r="F560"/>
      <c r="G560"/>
      <c r="H560"/>
      <c r="I560"/>
      <c r="J560"/>
      <c r="K560"/>
      <c r="L560"/>
    </row>
    <row r="561" spans="2:12" x14ac:dyDescent="0.2">
      <c r="B561"/>
      <c r="C561"/>
      <c r="D561"/>
      <c r="E561"/>
      <c r="F561"/>
      <c r="G561"/>
      <c r="H561"/>
      <c r="I561"/>
      <c r="J561"/>
      <c r="K561"/>
      <c r="L561"/>
    </row>
    <row r="562" spans="2:12" x14ac:dyDescent="0.2">
      <c r="B562"/>
      <c r="C562"/>
      <c r="D562"/>
      <c r="E562"/>
      <c r="F562"/>
      <c r="G562"/>
      <c r="H562"/>
      <c r="I562"/>
      <c r="J562"/>
      <c r="K562"/>
      <c r="L562"/>
    </row>
    <row r="563" spans="2:12" x14ac:dyDescent="0.2">
      <c r="B563"/>
      <c r="C563"/>
      <c r="D563"/>
      <c r="E563"/>
      <c r="F563"/>
      <c r="G563"/>
      <c r="H563"/>
      <c r="I563"/>
      <c r="J563"/>
      <c r="K563"/>
      <c r="L563"/>
    </row>
    <row r="564" spans="2:12" x14ac:dyDescent="0.2">
      <c r="B564"/>
      <c r="C564"/>
      <c r="D564"/>
      <c r="E564"/>
      <c r="F564"/>
      <c r="G564"/>
      <c r="H564"/>
      <c r="I564"/>
      <c r="J564"/>
      <c r="K564"/>
      <c r="L564"/>
    </row>
    <row r="565" spans="2:12" x14ac:dyDescent="0.2">
      <c r="B565"/>
      <c r="C565"/>
      <c r="D565"/>
      <c r="E565"/>
      <c r="F565"/>
      <c r="G565"/>
      <c r="H565"/>
      <c r="I565"/>
      <c r="J565"/>
      <c r="K565"/>
      <c r="L565"/>
    </row>
    <row r="566" spans="2:12" x14ac:dyDescent="0.2">
      <c r="B566"/>
      <c r="C566"/>
      <c r="D566"/>
      <c r="E566"/>
      <c r="F566"/>
      <c r="G566"/>
      <c r="H566"/>
      <c r="I566"/>
      <c r="J566"/>
      <c r="K566"/>
      <c r="L566"/>
    </row>
    <row r="567" spans="2:12" x14ac:dyDescent="0.2">
      <c r="B567"/>
      <c r="C567"/>
      <c r="D567"/>
      <c r="E567"/>
      <c r="F567"/>
      <c r="G567"/>
      <c r="H567"/>
      <c r="I567"/>
      <c r="J567"/>
      <c r="K567"/>
      <c r="L567"/>
    </row>
    <row r="568" spans="2:12" x14ac:dyDescent="0.2">
      <c r="B568"/>
      <c r="C568"/>
      <c r="D568"/>
      <c r="E568"/>
      <c r="F568"/>
      <c r="G568"/>
      <c r="H568"/>
      <c r="I568"/>
      <c r="J568"/>
      <c r="K568"/>
      <c r="L568"/>
    </row>
    <row r="569" spans="2:12" x14ac:dyDescent="0.2">
      <c r="B569"/>
      <c r="C569"/>
      <c r="D569"/>
      <c r="E569"/>
      <c r="F569"/>
      <c r="G569"/>
      <c r="H569"/>
      <c r="I569"/>
      <c r="J569"/>
      <c r="K569"/>
      <c r="L569"/>
    </row>
    <row r="570" spans="2:12" x14ac:dyDescent="0.2">
      <c r="B570"/>
      <c r="C570"/>
      <c r="D570"/>
      <c r="E570"/>
      <c r="F570"/>
      <c r="G570"/>
      <c r="H570"/>
      <c r="I570"/>
      <c r="J570"/>
      <c r="K570"/>
      <c r="L570"/>
    </row>
    <row r="571" spans="2:12" x14ac:dyDescent="0.2">
      <c r="B571"/>
      <c r="C571"/>
      <c r="D571"/>
      <c r="E571"/>
      <c r="F571"/>
      <c r="G571"/>
      <c r="H571"/>
      <c r="I571"/>
      <c r="J571"/>
      <c r="K571"/>
      <c r="L571"/>
    </row>
    <row r="572" spans="2:12" x14ac:dyDescent="0.2">
      <c r="B572"/>
      <c r="C572"/>
      <c r="D572"/>
      <c r="E572"/>
      <c r="F572"/>
      <c r="G572"/>
      <c r="H572"/>
      <c r="I572"/>
      <c r="J572"/>
      <c r="K572"/>
      <c r="L572"/>
    </row>
    <row r="573" spans="2:12" x14ac:dyDescent="0.2">
      <c r="B573"/>
      <c r="C573"/>
      <c r="D573"/>
      <c r="E573"/>
      <c r="F573"/>
      <c r="G573"/>
      <c r="H573"/>
      <c r="I573"/>
      <c r="J573"/>
      <c r="K573"/>
      <c r="L573"/>
    </row>
    <row r="574" spans="2:12" x14ac:dyDescent="0.2">
      <c r="B574"/>
      <c r="C574"/>
      <c r="D574"/>
      <c r="E574"/>
      <c r="F574"/>
      <c r="G574"/>
      <c r="H574"/>
      <c r="I574"/>
      <c r="J574"/>
      <c r="K574"/>
      <c r="L574"/>
    </row>
    <row r="575" spans="2:12" x14ac:dyDescent="0.2">
      <c r="B575"/>
      <c r="C575"/>
      <c r="D575"/>
      <c r="E575"/>
      <c r="F575"/>
      <c r="G575"/>
      <c r="H575"/>
      <c r="I575"/>
      <c r="J575"/>
      <c r="K575"/>
      <c r="L575"/>
    </row>
    <row r="576" spans="2:12" x14ac:dyDescent="0.2">
      <c r="B576"/>
      <c r="C576"/>
      <c r="D576"/>
      <c r="E576"/>
      <c r="F576"/>
      <c r="G576"/>
      <c r="H576"/>
      <c r="I576"/>
      <c r="J576"/>
      <c r="K576"/>
      <c r="L576"/>
    </row>
    <row r="577" spans="2:12" x14ac:dyDescent="0.2">
      <c r="B577"/>
      <c r="C577"/>
      <c r="D577"/>
      <c r="E577"/>
      <c r="F577"/>
      <c r="G577"/>
      <c r="H577"/>
      <c r="I577"/>
      <c r="J577"/>
      <c r="K577"/>
      <c r="L577"/>
    </row>
    <row r="578" spans="2:12" x14ac:dyDescent="0.2">
      <c r="B578"/>
      <c r="C578"/>
      <c r="D578"/>
      <c r="E578"/>
      <c r="F578"/>
      <c r="G578"/>
      <c r="H578"/>
      <c r="I578"/>
      <c r="J578"/>
      <c r="K578"/>
      <c r="L578"/>
    </row>
    <row r="579" spans="2:12" x14ac:dyDescent="0.2">
      <c r="B579"/>
      <c r="C579"/>
      <c r="D579"/>
      <c r="E579"/>
      <c r="F579"/>
      <c r="G579"/>
      <c r="H579"/>
      <c r="I579"/>
      <c r="J579"/>
      <c r="K579"/>
      <c r="L579"/>
    </row>
    <row r="580" spans="2:12" x14ac:dyDescent="0.2">
      <c r="B580"/>
      <c r="C580"/>
      <c r="D580"/>
      <c r="E580"/>
      <c r="F580"/>
      <c r="G580"/>
      <c r="H580"/>
      <c r="I580"/>
      <c r="J580"/>
      <c r="K580"/>
      <c r="L580"/>
    </row>
    <row r="581" spans="2:12" x14ac:dyDescent="0.2">
      <c r="B581"/>
      <c r="C581"/>
      <c r="D581"/>
      <c r="E581"/>
      <c r="F581"/>
      <c r="G581"/>
      <c r="H581"/>
      <c r="I581"/>
      <c r="J581"/>
      <c r="K581"/>
      <c r="L581"/>
    </row>
    <row r="582" spans="2:12" x14ac:dyDescent="0.2">
      <c r="B582"/>
      <c r="C582"/>
      <c r="D582"/>
      <c r="E582"/>
      <c r="F582"/>
      <c r="G582"/>
      <c r="H582"/>
      <c r="I582"/>
      <c r="J582"/>
      <c r="K582"/>
      <c r="L582"/>
    </row>
    <row r="583" spans="2:12" x14ac:dyDescent="0.2">
      <c r="B583"/>
      <c r="C583"/>
      <c r="D583"/>
      <c r="E583"/>
      <c r="F583"/>
      <c r="G583"/>
      <c r="H583"/>
      <c r="I583"/>
      <c r="J583"/>
      <c r="K583"/>
      <c r="L583"/>
    </row>
    <row r="584" spans="2:12" x14ac:dyDescent="0.2">
      <c r="B584"/>
      <c r="C584"/>
      <c r="D584"/>
      <c r="E584"/>
      <c r="F584"/>
      <c r="G584"/>
      <c r="H584"/>
      <c r="I584"/>
      <c r="J584"/>
      <c r="K584"/>
      <c r="L584"/>
    </row>
    <row r="585" spans="2:12" x14ac:dyDescent="0.2">
      <c r="B585"/>
      <c r="C585"/>
      <c r="D585"/>
      <c r="E585"/>
      <c r="F585"/>
      <c r="G585"/>
      <c r="H585"/>
      <c r="I585"/>
      <c r="J585"/>
      <c r="K585"/>
      <c r="L585"/>
    </row>
    <row r="586" spans="2:12" x14ac:dyDescent="0.2">
      <c r="B586"/>
      <c r="C586"/>
      <c r="D586"/>
      <c r="E586"/>
      <c r="F586"/>
      <c r="G586"/>
      <c r="H586"/>
      <c r="I586"/>
      <c r="J586"/>
      <c r="K586"/>
      <c r="L586"/>
    </row>
    <row r="587" spans="2:12" x14ac:dyDescent="0.2">
      <c r="B587"/>
      <c r="C587"/>
      <c r="D587"/>
      <c r="E587"/>
      <c r="F587"/>
      <c r="G587"/>
      <c r="H587"/>
      <c r="I587"/>
      <c r="J587"/>
      <c r="K587"/>
      <c r="L587"/>
    </row>
    <row r="588" spans="2:12" x14ac:dyDescent="0.2">
      <c r="B588"/>
      <c r="C588"/>
      <c r="D588"/>
      <c r="E588"/>
      <c r="F588"/>
      <c r="G588"/>
      <c r="H588"/>
      <c r="I588"/>
      <c r="J588"/>
      <c r="K588"/>
      <c r="L588"/>
    </row>
    <row r="589" spans="2:12" x14ac:dyDescent="0.2">
      <c r="B589"/>
      <c r="C589"/>
      <c r="D589"/>
      <c r="E589"/>
      <c r="F589"/>
      <c r="G589"/>
      <c r="H589"/>
      <c r="I589"/>
      <c r="J589"/>
      <c r="K589"/>
      <c r="L589"/>
    </row>
    <row r="590" spans="2:12" x14ac:dyDescent="0.2">
      <c r="B590"/>
      <c r="C590"/>
      <c r="D590"/>
      <c r="E590"/>
      <c r="F590"/>
      <c r="G590"/>
      <c r="H590"/>
      <c r="I590"/>
      <c r="J590"/>
      <c r="K590"/>
      <c r="L590"/>
    </row>
    <row r="591" spans="2:12" x14ac:dyDescent="0.2">
      <c r="B591"/>
      <c r="C591"/>
      <c r="D591"/>
      <c r="E591"/>
      <c r="F591"/>
      <c r="G591"/>
      <c r="H591"/>
      <c r="I591"/>
      <c r="J591"/>
      <c r="K591"/>
      <c r="L591"/>
    </row>
    <row r="592" spans="2:12" x14ac:dyDescent="0.2">
      <c r="B592"/>
      <c r="C592"/>
      <c r="D592"/>
      <c r="E592"/>
      <c r="F592"/>
      <c r="G592"/>
      <c r="H592"/>
      <c r="I592"/>
      <c r="J592"/>
      <c r="K592"/>
      <c r="L592"/>
    </row>
    <row r="593" spans="2:12" x14ac:dyDescent="0.2">
      <c r="B593"/>
      <c r="C593"/>
      <c r="D593"/>
      <c r="E593"/>
      <c r="F593"/>
      <c r="G593"/>
      <c r="H593"/>
      <c r="I593"/>
      <c r="J593"/>
      <c r="K593"/>
      <c r="L593"/>
    </row>
    <row r="594" spans="2:12" x14ac:dyDescent="0.2">
      <c r="B594"/>
      <c r="C594"/>
      <c r="D594"/>
      <c r="E594"/>
      <c r="F594"/>
      <c r="G594"/>
      <c r="H594"/>
      <c r="I594"/>
      <c r="J594"/>
      <c r="K594"/>
      <c r="L594"/>
    </row>
    <row r="595" spans="2:12" x14ac:dyDescent="0.2">
      <c r="B595"/>
      <c r="C595"/>
      <c r="D595"/>
      <c r="E595"/>
      <c r="F595"/>
      <c r="G595"/>
      <c r="H595"/>
      <c r="I595"/>
      <c r="J595"/>
      <c r="K595"/>
      <c r="L595"/>
    </row>
    <row r="596" spans="2:12" x14ac:dyDescent="0.2">
      <c r="B596"/>
      <c r="C596"/>
      <c r="D596"/>
      <c r="E596"/>
      <c r="F596"/>
      <c r="G596"/>
      <c r="H596"/>
      <c r="I596"/>
      <c r="J596"/>
      <c r="K596"/>
      <c r="L596"/>
    </row>
    <row r="597" spans="2:12" x14ac:dyDescent="0.2">
      <c r="B597"/>
      <c r="C597"/>
      <c r="D597"/>
      <c r="E597"/>
      <c r="F597"/>
      <c r="G597"/>
      <c r="H597"/>
      <c r="I597"/>
      <c r="J597"/>
      <c r="K597"/>
      <c r="L597"/>
    </row>
    <row r="598" spans="2:12" x14ac:dyDescent="0.2">
      <c r="B598"/>
      <c r="C598"/>
      <c r="D598"/>
      <c r="E598"/>
      <c r="F598"/>
      <c r="G598"/>
      <c r="H598"/>
      <c r="I598"/>
      <c r="J598"/>
      <c r="K598"/>
      <c r="L598"/>
    </row>
    <row r="599" spans="2:12" x14ac:dyDescent="0.2">
      <c r="B599"/>
      <c r="C599"/>
      <c r="D599"/>
      <c r="E599"/>
      <c r="F599"/>
      <c r="G599"/>
      <c r="H599"/>
      <c r="I599"/>
      <c r="J599"/>
      <c r="K599"/>
      <c r="L599"/>
    </row>
    <row r="600" spans="2:12" x14ac:dyDescent="0.2">
      <c r="B600"/>
      <c r="C600"/>
      <c r="D600"/>
      <c r="E600"/>
      <c r="F600"/>
      <c r="G600"/>
      <c r="H600"/>
      <c r="I600"/>
      <c r="J600"/>
      <c r="K600"/>
      <c r="L600"/>
    </row>
    <row r="601" spans="2:12" x14ac:dyDescent="0.2">
      <c r="B601"/>
      <c r="C601"/>
      <c r="D601"/>
      <c r="E601"/>
      <c r="F601"/>
      <c r="G601"/>
      <c r="H601"/>
      <c r="I601"/>
      <c r="J601"/>
      <c r="K601"/>
      <c r="L601"/>
    </row>
    <row r="602" spans="2:12" x14ac:dyDescent="0.2">
      <c r="B602"/>
      <c r="C602"/>
      <c r="D602"/>
      <c r="E602"/>
      <c r="F602"/>
      <c r="G602"/>
      <c r="H602"/>
      <c r="I602"/>
      <c r="J602"/>
      <c r="K602"/>
      <c r="L602"/>
    </row>
    <row r="603" spans="2:12" x14ac:dyDescent="0.2">
      <c r="B603"/>
      <c r="C603"/>
      <c r="D603"/>
      <c r="E603"/>
      <c r="F603"/>
      <c r="G603"/>
      <c r="H603"/>
      <c r="I603"/>
      <c r="J603"/>
      <c r="K603"/>
      <c r="L603"/>
    </row>
    <row r="604" spans="2:12" x14ac:dyDescent="0.2">
      <c r="B604"/>
      <c r="C604"/>
      <c r="D604"/>
      <c r="E604"/>
      <c r="F604"/>
      <c r="G604"/>
      <c r="H604"/>
      <c r="I604"/>
      <c r="J604"/>
      <c r="K604"/>
      <c r="L604"/>
    </row>
    <row r="605" spans="2:12" x14ac:dyDescent="0.2">
      <c r="B605"/>
      <c r="C605"/>
      <c r="D605"/>
      <c r="E605"/>
      <c r="F605"/>
      <c r="G605"/>
      <c r="H605"/>
      <c r="I605"/>
      <c r="J605"/>
      <c r="K605"/>
      <c r="L605"/>
    </row>
    <row r="606" spans="2:12" x14ac:dyDescent="0.2">
      <c r="B606"/>
      <c r="C606"/>
      <c r="D606"/>
      <c r="E606"/>
      <c r="F606"/>
      <c r="G606"/>
      <c r="H606"/>
      <c r="I606"/>
      <c r="J606"/>
      <c r="K606"/>
      <c r="L606"/>
    </row>
    <row r="607" spans="2:12" x14ac:dyDescent="0.2">
      <c r="B607"/>
      <c r="C607"/>
      <c r="D607"/>
      <c r="E607"/>
      <c r="F607"/>
      <c r="G607"/>
      <c r="H607"/>
      <c r="I607"/>
      <c r="J607"/>
      <c r="K607"/>
      <c r="L607"/>
    </row>
    <row r="608" spans="2:12" x14ac:dyDescent="0.2">
      <c r="B608"/>
      <c r="C608"/>
      <c r="D608"/>
      <c r="E608"/>
      <c r="F608"/>
      <c r="G608"/>
      <c r="H608"/>
      <c r="I608"/>
      <c r="J608"/>
      <c r="K608"/>
      <c r="L608"/>
    </row>
    <row r="609" spans="2:12" x14ac:dyDescent="0.2">
      <c r="B609"/>
      <c r="C609"/>
      <c r="D609"/>
      <c r="E609"/>
      <c r="F609"/>
      <c r="G609"/>
      <c r="H609"/>
      <c r="I609"/>
      <c r="J609"/>
      <c r="K609"/>
      <c r="L609"/>
    </row>
    <row r="610" spans="2:12" x14ac:dyDescent="0.2">
      <c r="B610"/>
      <c r="C610"/>
      <c r="D610"/>
      <c r="E610"/>
      <c r="F610"/>
      <c r="G610"/>
      <c r="H610"/>
      <c r="I610"/>
      <c r="J610"/>
      <c r="K610"/>
      <c r="L610"/>
    </row>
    <row r="611" spans="2:12" x14ac:dyDescent="0.2">
      <c r="B611"/>
      <c r="C611"/>
      <c r="D611"/>
      <c r="E611"/>
      <c r="F611"/>
      <c r="G611"/>
      <c r="H611"/>
      <c r="I611"/>
      <c r="J611"/>
      <c r="K611"/>
      <c r="L611"/>
    </row>
    <row r="612" spans="2:12" x14ac:dyDescent="0.2">
      <c r="B612"/>
      <c r="C612"/>
      <c r="D612"/>
      <c r="E612"/>
      <c r="F612"/>
      <c r="G612"/>
      <c r="H612"/>
      <c r="I612"/>
      <c r="J612"/>
      <c r="K612"/>
      <c r="L612"/>
    </row>
    <row r="613" spans="2:12" x14ac:dyDescent="0.2">
      <c r="B613"/>
      <c r="C613"/>
      <c r="D613"/>
      <c r="E613"/>
      <c r="F613"/>
      <c r="G613"/>
      <c r="H613"/>
      <c r="I613"/>
      <c r="J613"/>
      <c r="K613"/>
      <c r="L613"/>
    </row>
    <row r="614" spans="2:12" x14ac:dyDescent="0.2">
      <c r="B614"/>
      <c r="C614"/>
      <c r="D614"/>
      <c r="E614"/>
      <c r="F614"/>
      <c r="G614"/>
      <c r="H614"/>
      <c r="I614"/>
      <c r="J614"/>
      <c r="K614"/>
      <c r="L614"/>
    </row>
    <row r="615" spans="2:12" x14ac:dyDescent="0.2">
      <c r="B615"/>
      <c r="C615"/>
      <c r="D615"/>
      <c r="E615"/>
      <c r="F615"/>
      <c r="G615"/>
      <c r="H615"/>
      <c r="I615"/>
      <c r="J615"/>
      <c r="K615"/>
      <c r="L615"/>
    </row>
    <row r="616" spans="2:12" x14ac:dyDescent="0.2">
      <c r="B616"/>
      <c r="C616"/>
      <c r="D616"/>
      <c r="E616"/>
      <c r="F616"/>
      <c r="G616"/>
      <c r="H616"/>
      <c r="I616"/>
      <c r="J616"/>
      <c r="K616"/>
      <c r="L616"/>
    </row>
    <row r="617" spans="2:12" x14ac:dyDescent="0.2">
      <c r="B617"/>
      <c r="C617"/>
      <c r="D617"/>
      <c r="E617"/>
      <c r="F617"/>
      <c r="G617"/>
      <c r="H617"/>
      <c r="I617"/>
      <c r="J617"/>
      <c r="K617"/>
      <c r="L617"/>
    </row>
    <row r="618" spans="2:12" x14ac:dyDescent="0.2">
      <c r="B618"/>
      <c r="C618"/>
      <c r="D618"/>
      <c r="E618"/>
      <c r="F618"/>
      <c r="G618"/>
      <c r="H618"/>
      <c r="I618"/>
      <c r="J618"/>
      <c r="K618"/>
      <c r="L618"/>
    </row>
    <row r="619" spans="2:12" x14ac:dyDescent="0.2">
      <c r="B619"/>
      <c r="C619"/>
      <c r="D619"/>
      <c r="E619"/>
      <c r="F619"/>
      <c r="G619"/>
      <c r="H619"/>
      <c r="I619"/>
      <c r="J619"/>
      <c r="K619"/>
      <c r="L619"/>
    </row>
    <row r="620" spans="2:12" x14ac:dyDescent="0.2">
      <c r="B620"/>
      <c r="C620"/>
      <c r="D620"/>
      <c r="E620"/>
      <c r="F620"/>
      <c r="G620"/>
      <c r="H620"/>
      <c r="I620"/>
      <c r="J620"/>
      <c r="K620"/>
      <c r="L620"/>
    </row>
    <row r="621" spans="2:12" x14ac:dyDescent="0.2">
      <c r="B621"/>
      <c r="C621"/>
      <c r="D621"/>
      <c r="E621"/>
      <c r="F621"/>
      <c r="G621"/>
      <c r="H621"/>
      <c r="I621"/>
      <c r="J621"/>
      <c r="K621"/>
      <c r="L621"/>
    </row>
    <row r="622" spans="2:12" x14ac:dyDescent="0.2">
      <c r="B622"/>
      <c r="C622"/>
      <c r="D622"/>
      <c r="E622"/>
      <c r="F622"/>
      <c r="G622"/>
      <c r="H622"/>
      <c r="I622"/>
      <c r="J622"/>
      <c r="K622"/>
      <c r="L622"/>
    </row>
    <row r="623" spans="2:12" x14ac:dyDescent="0.2">
      <c r="B623"/>
      <c r="C623"/>
      <c r="D623"/>
      <c r="E623"/>
      <c r="F623"/>
      <c r="G623"/>
      <c r="H623"/>
      <c r="I623"/>
      <c r="J623"/>
      <c r="K623"/>
      <c r="L623"/>
    </row>
    <row r="624" spans="2:12" x14ac:dyDescent="0.2">
      <c r="B624"/>
      <c r="C624"/>
      <c r="D624"/>
      <c r="E624"/>
      <c r="F624"/>
      <c r="G624"/>
      <c r="H624"/>
      <c r="I624"/>
      <c r="J624"/>
      <c r="K624"/>
      <c r="L624"/>
    </row>
    <row r="625" spans="2:12" x14ac:dyDescent="0.2">
      <c r="B625"/>
      <c r="C625"/>
      <c r="D625"/>
      <c r="E625"/>
      <c r="F625"/>
      <c r="G625"/>
      <c r="H625"/>
      <c r="I625"/>
      <c r="J625"/>
      <c r="K625"/>
      <c r="L625"/>
    </row>
    <row r="626" spans="2:12" x14ac:dyDescent="0.2">
      <c r="B626"/>
      <c r="C626"/>
      <c r="D626"/>
      <c r="E626"/>
      <c r="F626"/>
      <c r="G626"/>
      <c r="H626"/>
      <c r="I626"/>
      <c r="J626"/>
      <c r="K626"/>
      <c r="L626"/>
    </row>
    <row r="627" spans="2:12" x14ac:dyDescent="0.2">
      <c r="B627"/>
      <c r="C627"/>
      <c r="D627"/>
      <c r="E627"/>
      <c r="F627"/>
      <c r="G627"/>
      <c r="H627"/>
      <c r="I627"/>
      <c r="J627"/>
      <c r="K627"/>
      <c r="L627"/>
    </row>
    <row r="628" spans="2:12" x14ac:dyDescent="0.2">
      <c r="B628"/>
      <c r="C628"/>
      <c r="D628"/>
      <c r="E628"/>
      <c r="F628"/>
      <c r="G628"/>
      <c r="H628"/>
      <c r="I628"/>
      <c r="J628"/>
      <c r="K628"/>
      <c r="L628"/>
    </row>
    <row r="629" spans="2:12" x14ac:dyDescent="0.2">
      <c r="B629"/>
      <c r="C629"/>
      <c r="D629"/>
      <c r="E629"/>
      <c r="F629"/>
      <c r="G629"/>
      <c r="H629"/>
      <c r="I629"/>
      <c r="J629"/>
      <c r="K629"/>
      <c r="L629"/>
    </row>
    <row r="630" spans="2:12" x14ac:dyDescent="0.2">
      <c r="B630"/>
      <c r="C630"/>
      <c r="D630"/>
      <c r="E630"/>
      <c r="F630"/>
      <c r="G630"/>
      <c r="H630"/>
      <c r="I630"/>
      <c r="J630"/>
      <c r="K630"/>
      <c r="L630"/>
    </row>
    <row r="631" spans="2:12" x14ac:dyDescent="0.2">
      <c r="B631"/>
      <c r="C631"/>
      <c r="D631"/>
      <c r="E631"/>
      <c r="F631"/>
      <c r="G631"/>
      <c r="H631"/>
      <c r="I631"/>
      <c r="J631"/>
      <c r="K631"/>
      <c r="L631"/>
    </row>
    <row r="632" spans="2:12" x14ac:dyDescent="0.2">
      <c r="B632"/>
      <c r="C632"/>
      <c r="D632"/>
      <c r="E632"/>
      <c r="F632"/>
      <c r="G632"/>
      <c r="H632"/>
      <c r="I632"/>
      <c r="J632"/>
      <c r="K632"/>
      <c r="L632"/>
    </row>
    <row r="633" spans="2:12" x14ac:dyDescent="0.2">
      <c r="B633"/>
      <c r="C633"/>
      <c r="D633"/>
      <c r="E633"/>
      <c r="F633"/>
      <c r="G633"/>
      <c r="H633"/>
      <c r="I633"/>
      <c r="J633"/>
      <c r="K633"/>
      <c r="L633"/>
    </row>
    <row r="634" spans="2:12" x14ac:dyDescent="0.2">
      <c r="B634"/>
      <c r="C634"/>
      <c r="D634"/>
      <c r="E634"/>
      <c r="F634"/>
      <c r="G634"/>
      <c r="H634"/>
      <c r="I634"/>
      <c r="J634"/>
      <c r="K634"/>
      <c r="L634"/>
    </row>
    <row r="635" spans="2:12" x14ac:dyDescent="0.2">
      <c r="B635"/>
      <c r="C635"/>
      <c r="D635"/>
      <c r="E635"/>
      <c r="F635"/>
      <c r="G635"/>
      <c r="H635"/>
      <c r="I635"/>
      <c r="J635"/>
      <c r="K635"/>
      <c r="L635"/>
    </row>
    <row r="636" spans="2:12" x14ac:dyDescent="0.2">
      <c r="B636"/>
      <c r="C636"/>
      <c r="D636"/>
      <c r="E636"/>
      <c r="F636"/>
      <c r="G636"/>
      <c r="H636"/>
      <c r="I636"/>
      <c r="J636"/>
      <c r="K636"/>
      <c r="L636"/>
    </row>
    <row r="637" spans="2:12" x14ac:dyDescent="0.2">
      <c r="B637"/>
      <c r="C637"/>
      <c r="D637"/>
      <c r="E637"/>
      <c r="F637"/>
      <c r="G637"/>
      <c r="H637"/>
      <c r="I637"/>
      <c r="J637"/>
      <c r="K637"/>
      <c r="L637"/>
    </row>
    <row r="638" spans="2:12" x14ac:dyDescent="0.2">
      <c r="B638"/>
      <c r="C638"/>
      <c r="D638"/>
      <c r="E638"/>
      <c r="F638"/>
      <c r="G638"/>
      <c r="H638"/>
      <c r="I638"/>
      <c r="J638"/>
      <c r="K638"/>
      <c r="L638"/>
    </row>
    <row r="639" spans="2:12" x14ac:dyDescent="0.2">
      <c r="B639"/>
      <c r="C639"/>
      <c r="D639"/>
      <c r="E639"/>
      <c r="F639"/>
      <c r="G639"/>
      <c r="H639"/>
      <c r="I639"/>
      <c r="J639"/>
      <c r="K639"/>
      <c r="L639"/>
    </row>
    <row r="640" spans="2:12" x14ac:dyDescent="0.2">
      <c r="B640"/>
      <c r="C640"/>
      <c r="D640"/>
      <c r="E640"/>
      <c r="F640"/>
      <c r="G640"/>
      <c r="H640"/>
      <c r="I640"/>
      <c r="J640"/>
      <c r="K640"/>
      <c r="L640"/>
    </row>
    <row r="641" spans="2:12" x14ac:dyDescent="0.2">
      <c r="B641"/>
      <c r="C641"/>
      <c r="D641"/>
      <c r="E641"/>
      <c r="F641"/>
      <c r="G641"/>
      <c r="H641"/>
      <c r="I641"/>
      <c r="J641"/>
      <c r="K641"/>
      <c r="L641"/>
    </row>
    <row r="642" spans="2:12" x14ac:dyDescent="0.2">
      <c r="B642"/>
      <c r="C642"/>
      <c r="D642"/>
      <c r="E642"/>
      <c r="F642"/>
      <c r="G642"/>
      <c r="H642"/>
      <c r="I642"/>
      <c r="J642"/>
      <c r="K642"/>
      <c r="L642"/>
    </row>
    <row r="643" spans="2:12" x14ac:dyDescent="0.2">
      <c r="B643"/>
      <c r="C643"/>
      <c r="D643"/>
      <c r="E643"/>
      <c r="F643"/>
      <c r="G643"/>
      <c r="H643"/>
      <c r="I643"/>
      <c r="J643"/>
      <c r="K643"/>
      <c r="L643"/>
    </row>
    <row r="644" spans="2:12" x14ac:dyDescent="0.2">
      <c r="B644"/>
      <c r="C644"/>
      <c r="D644"/>
      <c r="E644"/>
      <c r="F644"/>
      <c r="G644"/>
      <c r="H644"/>
      <c r="I644"/>
      <c r="J644"/>
      <c r="K644"/>
      <c r="L644"/>
    </row>
    <row r="645" spans="2:12" x14ac:dyDescent="0.2">
      <c r="B645"/>
      <c r="C645"/>
      <c r="D645"/>
      <c r="E645"/>
      <c r="F645"/>
      <c r="G645"/>
      <c r="H645"/>
      <c r="I645"/>
      <c r="J645"/>
      <c r="K645"/>
      <c r="L645"/>
    </row>
    <row r="646" spans="2:12" x14ac:dyDescent="0.2">
      <c r="B646"/>
      <c r="C646"/>
      <c r="D646"/>
      <c r="E646"/>
      <c r="F646"/>
      <c r="G646"/>
      <c r="H646"/>
      <c r="I646"/>
      <c r="J646"/>
      <c r="K646"/>
      <c r="L646"/>
    </row>
    <row r="647" spans="2:12" x14ac:dyDescent="0.2">
      <c r="B647"/>
      <c r="C647"/>
      <c r="D647"/>
      <c r="E647"/>
      <c r="F647"/>
      <c r="G647"/>
      <c r="H647"/>
      <c r="I647"/>
      <c r="J647"/>
      <c r="K647"/>
      <c r="L647"/>
    </row>
    <row r="648" spans="2:12" x14ac:dyDescent="0.2">
      <c r="B648"/>
      <c r="C648"/>
      <c r="D648"/>
      <c r="E648"/>
      <c r="F648"/>
      <c r="G648"/>
      <c r="H648"/>
      <c r="I648"/>
      <c r="J648"/>
      <c r="K648"/>
      <c r="L648"/>
    </row>
    <row r="649" spans="2:12" x14ac:dyDescent="0.2">
      <c r="B649"/>
      <c r="C649"/>
      <c r="D649"/>
      <c r="E649"/>
      <c r="F649"/>
      <c r="G649"/>
      <c r="H649"/>
      <c r="I649"/>
      <c r="J649"/>
      <c r="K649"/>
      <c r="L649"/>
    </row>
    <row r="650" spans="2:12" x14ac:dyDescent="0.2">
      <c r="B650"/>
      <c r="C650"/>
      <c r="D650"/>
      <c r="E650"/>
      <c r="F650"/>
      <c r="G650"/>
      <c r="H650"/>
      <c r="I650"/>
      <c r="J650"/>
      <c r="K650"/>
      <c r="L650"/>
    </row>
    <row r="651" spans="2:12" x14ac:dyDescent="0.2">
      <c r="B651"/>
      <c r="C651"/>
      <c r="D651"/>
      <c r="E651"/>
      <c r="F651"/>
      <c r="G651"/>
      <c r="H651"/>
      <c r="I651"/>
      <c r="J651"/>
      <c r="K651"/>
      <c r="L651"/>
    </row>
    <row r="652" spans="2:12" x14ac:dyDescent="0.2">
      <c r="B652"/>
      <c r="C652"/>
      <c r="D652"/>
      <c r="E652"/>
      <c r="F652"/>
      <c r="G652"/>
      <c r="H652"/>
      <c r="I652"/>
      <c r="J652"/>
      <c r="K652"/>
      <c r="L652"/>
    </row>
    <row r="653" spans="2:12" x14ac:dyDescent="0.2">
      <c r="B653"/>
      <c r="C653"/>
      <c r="D653"/>
      <c r="E653"/>
      <c r="F653"/>
      <c r="G653"/>
      <c r="H653"/>
      <c r="I653"/>
      <c r="J653"/>
      <c r="K653"/>
      <c r="L653"/>
    </row>
    <row r="654" spans="2:12" x14ac:dyDescent="0.2">
      <c r="B654"/>
      <c r="C654"/>
      <c r="D654"/>
      <c r="E654"/>
      <c r="F654"/>
      <c r="G654"/>
      <c r="H654"/>
      <c r="I654"/>
      <c r="J654"/>
      <c r="K654"/>
      <c r="L654"/>
    </row>
    <row r="655" spans="2:12" x14ac:dyDescent="0.2">
      <c r="B655"/>
      <c r="C655"/>
      <c r="D655"/>
      <c r="E655"/>
      <c r="F655"/>
      <c r="G655"/>
      <c r="H655"/>
      <c r="I655"/>
      <c r="J655"/>
      <c r="K655"/>
      <c r="L655"/>
    </row>
    <row r="656" spans="2:12" x14ac:dyDescent="0.2">
      <c r="B656"/>
      <c r="C656"/>
      <c r="D656"/>
      <c r="E656"/>
      <c r="F656"/>
      <c r="G656"/>
      <c r="H656"/>
      <c r="I656"/>
      <c r="J656"/>
      <c r="K656"/>
      <c r="L656"/>
    </row>
    <row r="657" spans="2:12" x14ac:dyDescent="0.2">
      <c r="B657"/>
      <c r="C657"/>
      <c r="D657"/>
      <c r="E657"/>
      <c r="F657"/>
      <c r="G657"/>
      <c r="H657"/>
      <c r="I657"/>
      <c r="J657"/>
      <c r="K657"/>
      <c r="L657"/>
    </row>
    <row r="658" spans="2:12" x14ac:dyDescent="0.2">
      <c r="B658"/>
      <c r="C658"/>
      <c r="D658"/>
      <c r="E658"/>
      <c r="F658"/>
      <c r="G658"/>
      <c r="H658"/>
      <c r="I658"/>
      <c r="J658"/>
      <c r="K658"/>
      <c r="L658"/>
    </row>
    <row r="659" spans="2:12" x14ac:dyDescent="0.2">
      <c r="B659"/>
      <c r="C659"/>
      <c r="D659"/>
      <c r="E659"/>
      <c r="F659"/>
      <c r="G659"/>
      <c r="H659"/>
      <c r="I659"/>
      <c r="J659"/>
      <c r="K659"/>
      <c r="L659"/>
    </row>
    <row r="660" spans="2:12" x14ac:dyDescent="0.2">
      <c r="B660"/>
      <c r="C660"/>
      <c r="D660"/>
      <c r="E660"/>
      <c r="F660"/>
      <c r="G660"/>
      <c r="H660"/>
      <c r="I660"/>
      <c r="J660"/>
      <c r="K660"/>
      <c r="L660"/>
    </row>
    <row r="661" spans="2:12" x14ac:dyDescent="0.2">
      <c r="B661"/>
      <c r="C661"/>
      <c r="D661"/>
      <c r="E661"/>
      <c r="F661"/>
      <c r="G661"/>
      <c r="H661"/>
      <c r="I661"/>
      <c r="J661"/>
      <c r="K661"/>
      <c r="L661"/>
    </row>
    <row r="662" spans="2:12" x14ac:dyDescent="0.2">
      <c r="B662"/>
      <c r="C662"/>
      <c r="D662"/>
      <c r="E662"/>
      <c r="F662"/>
      <c r="G662"/>
      <c r="H662"/>
      <c r="I662"/>
      <c r="J662"/>
      <c r="K662"/>
      <c r="L662"/>
    </row>
    <row r="663" spans="2:12" x14ac:dyDescent="0.2">
      <c r="B663"/>
      <c r="C663"/>
      <c r="D663"/>
      <c r="E663"/>
      <c r="F663"/>
      <c r="G663"/>
      <c r="H663"/>
      <c r="I663"/>
      <c r="J663"/>
      <c r="K663"/>
      <c r="L663"/>
    </row>
    <row r="664" spans="2:12" x14ac:dyDescent="0.2">
      <c r="B664"/>
      <c r="C664"/>
      <c r="D664"/>
      <c r="E664"/>
      <c r="F664"/>
      <c r="G664"/>
      <c r="H664"/>
      <c r="I664"/>
      <c r="J664"/>
      <c r="K664"/>
      <c r="L664"/>
    </row>
    <row r="665" spans="2:12" x14ac:dyDescent="0.2">
      <c r="B665"/>
      <c r="C665"/>
      <c r="D665"/>
      <c r="E665"/>
      <c r="F665"/>
      <c r="G665"/>
      <c r="H665"/>
      <c r="I665"/>
      <c r="J665"/>
      <c r="K665"/>
      <c r="L665"/>
    </row>
    <row r="666" spans="2:12" x14ac:dyDescent="0.2">
      <c r="B666"/>
      <c r="C666"/>
      <c r="D666"/>
      <c r="E666"/>
      <c r="F666"/>
      <c r="G666"/>
      <c r="H666"/>
      <c r="I666"/>
      <c r="J666"/>
      <c r="K666"/>
      <c r="L666"/>
    </row>
    <row r="667" spans="2:12" x14ac:dyDescent="0.2">
      <c r="B667"/>
      <c r="C667"/>
      <c r="D667"/>
      <c r="E667"/>
      <c r="F667"/>
      <c r="G667"/>
      <c r="H667"/>
      <c r="I667"/>
      <c r="J667"/>
      <c r="K667"/>
      <c r="L667"/>
    </row>
    <row r="668" spans="2:12" x14ac:dyDescent="0.2">
      <c r="B668"/>
      <c r="C668"/>
      <c r="D668"/>
      <c r="E668"/>
      <c r="F668"/>
      <c r="G668"/>
      <c r="H668"/>
      <c r="I668"/>
      <c r="J668"/>
      <c r="K668"/>
      <c r="L668"/>
    </row>
    <row r="669" spans="2:12" x14ac:dyDescent="0.2">
      <c r="B669"/>
      <c r="C669"/>
      <c r="D669"/>
      <c r="E669"/>
      <c r="F669"/>
      <c r="G669"/>
      <c r="H669"/>
      <c r="I669"/>
      <c r="J669"/>
      <c r="K669"/>
      <c r="L669"/>
    </row>
    <row r="670" spans="2:12" x14ac:dyDescent="0.2">
      <c r="B670"/>
      <c r="C670"/>
      <c r="D670"/>
      <c r="E670"/>
      <c r="F670"/>
      <c r="G670"/>
      <c r="H670"/>
      <c r="I670"/>
      <c r="J670"/>
      <c r="K670"/>
      <c r="L670"/>
    </row>
    <row r="671" spans="2:12" x14ac:dyDescent="0.2">
      <c r="B671"/>
      <c r="C671"/>
      <c r="D671"/>
      <c r="E671"/>
      <c r="F671"/>
      <c r="G671"/>
      <c r="H671"/>
      <c r="I671"/>
      <c r="J671"/>
      <c r="K671"/>
      <c r="L671"/>
    </row>
    <row r="672" spans="2:12" x14ac:dyDescent="0.2">
      <c r="B672"/>
      <c r="C672"/>
      <c r="D672"/>
      <c r="E672"/>
      <c r="F672"/>
      <c r="G672"/>
      <c r="H672"/>
      <c r="I672"/>
      <c r="J672"/>
      <c r="K672"/>
      <c r="L672"/>
    </row>
    <row r="673" spans="2:12" x14ac:dyDescent="0.2">
      <c r="B673"/>
      <c r="C673"/>
      <c r="D673"/>
      <c r="E673"/>
      <c r="F673"/>
      <c r="G673"/>
      <c r="H673"/>
      <c r="I673"/>
      <c r="J673"/>
      <c r="K673"/>
      <c r="L673"/>
    </row>
    <row r="674" spans="2:12" x14ac:dyDescent="0.2">
      <c r="B674"/>
      <c r="C674"/>
      <c r="D674"/>
      <c r="E674"/>
      <c r="F674"/>
      <c r="G674"/>
      <c r="H674"/>
      <c r="I674"/>
      <c r="J674"/>
      <c r="K674"/>
      <c r="L674"/>
    </row>
    <row r="675" spans="2:12" x14ac:dyDescent="0.2">
      <c r="B675"/>
      <c r="C675"/>
      <c r="D675"/>
      <c r="E675"/>
      <c r="F675"/>
      <c r="G675"/>
      <c r="H675"/>
      <c r="I675"/>
      <c r="J675"/>
      <c r="K675"/>
      <c r="L675"/>
    </row>
    <row r="676" spans="2:12" x14ac:dyDescent="0.2">
      <c r="B676"/>
      <c r="C676"/>
      <c r="D676"/>
      <c r="E676"/>
      <c r="F676"/>
      <c r="G676"/>
      <c r="H676"/>
      <c r="I676"/>
      <c r="J676"/>
      <c r="K676"/>
      <c r="L676"/>
    </row>
    <row r="677" spans="2:12" x14ac:dyDescent="0.2">
      <c r="B677"/>
      <c r="C677"/>
      <c r="D677"/>
      <c r="E677"/>
      <c r="F677"/>
      <c r="G677"/>
      <c r="H677"/>
      <c r="I677"/>
      <c r="J677"/>
      <c r="K677"/>
      <c r="L677"/>
    </row>
    <row r="678" spans="2:12" x14ac:dyDescent="0.2">
      <c r="B678"/>
      <c r="C678"/>
      <c r="D678"/>
      <c r="E678"/>
      <c r="F678"/>
      <c r="G678"/>
      <c r="H678"/>
      <c r="I678"/>
      <c r="J678"/>
      <c r="K678"/>
      <c r="L678"/>
    </row>
    <row r="679" spans="2:12" x14ac:dyDescent="0.2">
      <c r="B679"/>
      <c r="C679"/>
      <c r="D679"/>
      <c r="E679"/>
      <c r="F679"/>
      <c r="G679"/>
      <c r="H679"/>
      <c r="I679"/>
      <c r="J679"/>
      <c r="K679"/>
      <c r="L679"/>
    </row>
    <row r="680" spans="2:12" x14ac:dyDescent="0.2">
      <c r="B680"/>
      <c r="C680"/>
      <c r="D680"/>
      <c r="E680"/>
      <c r="F680"/>
      <c r="G680"/>
      <c r="H680"/>
      <c r="I680"/>
      <c r="J680"/>
      <c r="K680"/>
      <c r="L680"/>
    </row>
    <row r="681" spans="2:12" x14ac:dyDescent="0.2">
      <c r="B681"/>
      <c r="C681"/>
      <c r="D681"/>
      <c r="E681"/>
      <c r="F681"/>
      <c r="G681"/>
      <c r="H681"/>
      <c r="I681"/>
      <c r="J681"/>
      <c r="K681"/>
      <c r="L681"/>
    </row>
    <row r="682" spans="2:12" x14ac:dyDescent="0.2">
      <c r="B682"/>
      <c r="C682"/>
      <c r="D682"/>
      <c r="E682"/>
      <c r="F682"/>
      <c r="G682"/>
      <c r="H682"/>
      <c r="I682"/>
      <c r="J682"/>
      <c r="K682"/>
      <c r="L682"/>
    </row>
    <row r="683" spans="2:12" x14ac:dyDescent="0.2">
      <c r="B683"/>
      <c r="C683"/>
      <c r="D683"/>
      <c r="E683"/>
      <c r="F683"/>
      <c r="G683"/>
      <c r="H683"/>
      <c r="I683"/>
      <c r="J683"/>
      <c r="K683"/>
      <c r="L683"/>
    </row>
    <row r="684" spans="2:12" x14ac:dyDescent="0.2">
      <c r="B684"/>
      <c r="C684"/>
      <c r="D684"/>
      <c r="E684"/>
      <c r="F684"/>
      <c r="G684"/>
      <c r="H684"/>
      <c r="I684"/>
      <c r="J684"/>
      <c r="K684"/>
      <c r="L684"/>
    </row>
    <row r="685" spans="2:12" x14ac:dyDescent="0.2">
      <c r="B685"/>
      <c r="C685"/>
      <c r="D685"/>
      <c r="E685"/>
      <c r="F685"/>
      <c r="G685"/>
      <c r="H685"/>
      <c r="I685"/>
      <c r="J685"/>
      <c r="K685"/>
      <c r="L685"/>
    </row>
    <row r="686" spans="2:12" x14ac:dyDescent="0.2">
      <c r="B686"/>
      <c r="C686"/>
      <c r="D686"/>
      <c r="E686"/>
      <c r="F686"/>
      <c r="G686"/>
      <c r="H686"/>
      <c r="I686"/>
      <c r="J686"/>
      <c r="K686"/>
      <c r="L686"/>
    </row>
    <row r="687" spans="2:12" x14ac:dyDescent="0.2">
      <c r="B687"/>
      <c r="C687"/>
      <c r="D687"/>
      <c r="E687"/>
      <c r="F687"/>
      <c r="G687"/>
      <c r="H687"/>
      <c r="I687"/>
      <c r="J687"/>
      <c r="K687"/>
      <c r="L687"/>
    </row>
    <row r="688" spans="2:12" x14ac:dyDescent="0.2">
      <c r="B688"/>
      <c r="C688"/>
      <c r="D688"/>
      <c r="E688"/>
      <c r="F688"/>
      <c r="G688"/>
      <c r="H688"/>
      <c r="I688"/>
      <c r="J688"/>
      <c r="K688"/>
      <c r="L688"/>
    </row>
    <row r="689" spans="2:12" x14ac:dyDescent="0.2">
      <c r="B689"/>
      <c r="C689"/>
      <c r="D689"/>
      <c r="E689"/>
      <c r="F689"/>
      <c r="G689"/>
      <c r="H689"/>
      <c r="I689"/>
      <c r="J689"/>
      <c r="K689"/>
      <c r="L689"/>
    </row>
    <row r="690" spans="2:12" x14ac:dyDescent="0.2">
      <c r="B690"/>
      <c r="C690"/>
      <c r="D690"/>
      <c r="E690"/>
      <c r="F690"/>
      <c r="G690"/>
      <c r="H690"/>
      <c r="I690"/>
      <c r="J690"/>
      <c r="K690"/>
      <c r="L690"/>
    </row>
    <row r="691" spans="2:12" x14ac:dyDescent="0.2">
      <c r="B691"/>
      <c r="C691"/>
      <c r="D691"/>
      <c r="E691"/>
      <c r="F691"/>
      <c r="G691"/>
      <c r="H691"/>
      <c r="I691"/>
      <c r="J691"/>
      <c r="K691"/>
      <c r="L691"/>
    </row>
    <row r="692" spans="2:12" x14ac:dyDescent="0.2">
      <c r="B692"/>
      <c r="C692"/>
      <c r="D692"/>
      <c r="E692"/>
      <c r="F692"/>
      <c r="G692"/>
      <c r="H692"/>
      <c r="I692"/>
      <c r="J692"/>
      <c r="K692"/>
      <c r="L692"/>
    </row>
    <row r="693" spans="2:12" x14ac:dyDescent="0.2">
      <c r="B693"/>
      <c r="C693"/>
      <c r="D693"/>
      <c r="E693"/>
      <c r="F693"/>
      <c r="G693"/>
      <c r="H693"/>
      <c r="I693"/>
      <c r="J693"/>
      <c r="K693"/>
      <c r="L693"/>
    </row>
    <row r="694" spans="2:12" x14ac:dyDescent="0.2">
      <c r="B694"/>
      <c r="C694"/>
      <c r="D694"/>
      <c r="E694"/>
      <c r="F694"/>
      <c r="G694"/>
      <c r="H694"/>
      <c r="I694"/>
      <c r="J694"/>
      <c r="K694"/>
      <c r="L694"/>
    </row>
    <row r="695" spans="2:12" x14ac:dyDescent="0.2">
      <c r="B695"/>
      <c r="C695"/>
      <c r="D695"/>
      <c r="E695"/>
      <c r="F695"/>
      <c r="G695"/>
      <c r="H695"/>
      <c r="I695"/>
      <c r="J695"/>
      <c r="K695"/>
      <c r="L695"/>
    </row>
    <row r="696" spans="2:12" x14ac:dyDescent="0.2">
      <c r="B696"/>
      <c r="C696"/>
      <c r="D696"/>
      <c r="E696"/>
      <c r="F696"/>
      <c r="G696"/>
      <c r="H696"/>
      <c r="I696"/>
      <c r="J696"/>
      <c r="K696"/>
      <c r="L696"/>
    </row>
    <row r="697" spans="2:12" x14ac:dyDescent="0.2">
      <c r="B697"/>
      <c r="C697"/>
      <c r="D697"/>
      <c r="E697"/>
      <c r="F697"/>
      <c r="G697"/>
      <c r="H697"/>
      <c r="I697"/>
      <c r="J697"/>
      <c r="K697"/>
      <c r="L697"/>
    </row>
    <row r="698" spans="2:12" x14ac:dyDescent="0.2">
      <c r="B698"/>
      <c r="C698"/>
      <c r="D698"/>
      <c r="E698"/>
      <c r="F698"/>
      <c r="G698"/>
      <c r="H698"/>
      <c r="I698"/>
      <c r="J698"/>
      <c r="K698"/>
      <c r="L698"/>
    </row>
    <row r="699" spans="2:12" x14ac:dyDescent="0.2">
      <c r="B699"/>
      <c r="C699"/>
      <c r="D699"/>
      <c r="E699"/>
      <c r="F699"/>
      <c r="G699"/>
      <c r="H699"/>
      <c r="I699"/>
      <c r="J699"/>
      <c r="K699"/>
      <c r="L699"/>
    </row>
    <row r="700" spans="2:12" x14ac:dyDescent="0.2">
      <c r="B700"/>
      <c r="C700"/>
      <c r="D700"/>
      <c r="E700"/>
      <c r="F700"/>
      <c r="G700"/>
      <c r="H700"/>
      <c r="I700"/>
      <c r="J700"/>
      <c r="K700"/>
      <c r="L700"/>
    </row>
    <row r="701" spans="2:12" x14ac:dyDescent="0.2">
      <c r="B701"/>
      <c r="C701"/>
      <c r="D701"/>
      <c r="E701"/>
      <c r="F701"/>
      <c r="G701"/>
      <c r="H701"/>
      <c r="I701"/>
      <c r="J701"/>
      <c r="K701"/>
      <c r="L701"/>
    </row>
    <row r="702" spans="2:12" x14ac:dyDescent="0.2">
      <c r="B702"/>
      <c r="C702"/>
      <c r="D702"/>
      <c r="E702"/>
      <c r="F702"/>
      <c r="G702"/>
      <c r="H702"/>
      <c r="I702"/>
      <c r="J702"/>
      <c r="K702"/>
      <c r="L702"/>
    </row>
    <row r="703" spans="2:12" x14ac:dyDescent="0.2">
      <c r="B703"/>
      <c r="C703"/>
      <c r="D703"/>
      <c r="E703"/>
      <c r="F703"/>
      <c r="G703"/>
      <c r="H703"/>
      <c r="I703"/>
      <c r="J703"/>
      <c r="K703"/>
      <c r="L703"/>
    </row>
    <row r="704" spans="2:12" x14ac:dyDescent="0.2">
      <c r="B704"/>
      <c r="C704"/>
      <c r="D704"/>
      <c r="E704"/>
      <c r="F704"/>
      <c r="G704"/>
      <c r="H704"/>
      <c r="I704"/>
      <c r="J704"/>
      <c r="K704"/>
      <c r="L704"/>
    </row>
    <row r="705" spans="2:12" x14ac:dyDescent="0.2">
      <c r="B705"/>
      <c r="C705"/>
      <c r="D705"/>
      <c r="E705"/>
      <c r="F705"/>
      <c r="G705"/>
      <c r="H705"/>
      <c r="I705"/>
      <c r="J705"/>
      <c r="K705"/>
      <c r="L705"/>
    </row>
    <row r="706" spans="2:12" x14ac:dyDescent="0.2">
      <c r="B706"/>
      <c r="C706"/>
      <c r="D706"/>
      <c r="E706"/>
      <c r="F706"/>
      <c r="G706"/>
      <c r="H706"/>
      <c r="I706"/>
      <c r="J706"/>
      <c r="K706"/>
      <c r="L706"/>
    </row>
    <row r="707" spans="2:12" x14ac:dyDescent="0.2">
      <c r="B707"/>
      <c r="C707"/>
      <c r="D707"/>
      <c r="E707"/>
      <c r="F707"/>
      <c r="G707"/>
      <c r="H707"/>
      <c r="I707"/>
      <c r="J707"/>
      <c r="K707"/>
      <c r="L707"/>
    </row>
    <row r="708" spans="2:12" x14ac:dyDescent="0.2">
      <c r="B708"/>
      <c r="C708"/>
      <c r="D708"/>
      <c r="E708"/>
      <c r="F708"/>
      <c r="G708"/>
      <c r="H708"/>
      <c r="I708"/>
      <c r="J708"/>
      <c r="K708"/>
      <c r="L708"/>
    </row>
    <row r="709" spans="2:12" x14ac:dyDescent="0.2">
      <c r="B709"/>
      <c r="C709"/>
      <c r="D709"/>
      <c r="E709"/>
      <c r="F709"/>
      <c r="G709"/>
      <c r="H709"/>
      <c r="I709"/>
      <c r="J709"/>
      <c r="K709"/>
      <c r="L709"/>
    </row>
    <row r="710" spans="2:12" x14ac:dyDescent="0.2">
      <c r="B710"/>
      <c r="C710"/>
      <c r="D710"/>
      <c r="E710"/>
      <c r="F710"/>
      <c r="G710"/>
      <c r="H710"/>
      <c r="I710"/>
      <c r="J710"/>
      <c r="K710"/>
      <c r="L710"/>
    </row>
    <row r="711" spans="2:12" x14ac:dyDescent="0.2">
      <c r="B711"/>
      <c r="C711"/>
      <c r="D711"/>
      <c r="E711"/>
      <c r="F711"/>
      <c r="G711"/>
      <c r="H711"/>
      <c r="I711"/>
      <c r="J711"/>
      <c r="K711"/>
      <c r="L711"/>
    </row>
    <row r="712" spans="2:12" x14ac:dyDescent="0.2">
      <c r="B712"/>
      <c r="C712"/>
      <c r="D712"/>
      <c r="E712"/>
      <c r="F712"/>
      <c r="G712"/>
      <c r="H712"/>
      <c r="I712"/>
      <c r="J712"/>
      <c r="K712"/>
      <c r="L712"/>
    </row>
    <row r="713" spans="2:12" x14ac:dyDescent="0.2">
      <c r="B713"/>
      <c r="C713"/>
      <c r="D713"/>
      <c r="E713"/>
      <c r="F713"/>
      <c r="G713"/>
      <c r="H713"/>
      <c r="I713"/>
      <c r="J713"/>
      <c r="K713"/>
      <c r="L713"/>
    </row>
    <row r="714" spans="2:12" x14ac:dyDescent="0.2">
      <c r="B714"/>
      <c r="C714"/>
      <c r="D714"/>
      <c r="E714"/>
      <c r="F714"/>
      <c r="G714"/>
      <c r="H714"/>
      <c r="I714"/>
      <c r="J714"/>
      <c r="K714"/>
      <c r="L714"/>
    </row>
    <row r="715" spans="2:12" x14ac:dyDescent="0.2">
      <c r="B715"/>
      <c r="C715"/>
      <c r="D715"/>
      <c r="E715"/>
      <c r="F715"/>
      <c r="G715"/>
      <c r="H715"/>
      <c r="I715"/>
      <c r="J715"/>
      <c r="K715"/>
      <c r="L715"/>
    </row>
    <row r="716" spans="2:12" x14ac:dyDescent="0.2">
      <c r="B716"/>
      <c r="C716"/>
      <c r="D716"/>
      <c r="E716"/>
      <c r="F716"/>
      <c r="G716"/>
      <c r="H716"/>
      <c r="I716"/>
      <c r="J716"/>
      <c r="K716"/>
      <c r="L716"/>
    </row>
    <row r="717" spans="2:12" x14ac:dyDescent="0.2">
      <c r="B717"/>
      <c r="C717"/>
      <c r="D717"/>
      <c r="E717"/>
      <c r="F717"/>
      <c r="G717"/>
      <c r="H717"/>
      <c r="I717"/>
      <c r="J717"/>
      <c r="K717"/>
      <c r="L717"/>
    </row>
    <row r="718" spans="2:12" x14ac:dyDescent="0.2">
      <c r="B718"/>
      <c r="C718"/>
      <c r="D718"/>
      <c r="E718"/>
      <c r="F718"/>
      <c r="G718"/>
      <c r="H718"/>
      <c r="I718"/>
      <c r="J718"/>
      <c r="K718"/>
      <c r="L718"/>
    </row>
    <row r="719" spans="2:12" x14ac:dyDescent="0.2">
      <c r="B719"/>
      <c r="C719"/>
      <c r="D719"/>
      <c r="E719"/>
      <c r="F719"/>
      <c r="G719"/>
      <c r="H719"/>
      <c r="I719"/>
      <c r="J719"/>
      <c r="K719"/>
      <c r="L719"/>
    </row>
    <row r="720" spans="2:12" x14ac:dyDescent="0.2">
      <c r="B720"/>
      <c r="C720"/>
      <c r="D720"/>
      <c r="E720"/>
      <c r="F720"/>
      <c r="G720"/>
      <c r="H720"/>
      <c r="I720"/>
      <c r="J720"/>
      <c r="K720"/>
      <c r="L720"/>
    </row>
    <row r="721" spans="2:12" x14ac:dyDescent="0.2">
      <c r="B721"/>
      <c r="C721"/>
      <c r="D721"/>
      <c r="E721"/>
      <c r="F721"/>
      <c r="G721"/>
      <c r="H721"/>
      <c r="I721"/>
      <c r="J721"/>
      <c r="K721"/>
      <c r="L721"/>
    </row>
    <row r="722" spans="2:12" x14ac:dyDescent="0.2">
      <c r="B722"/>
      <c r="C722"/>
      <c r="D722"/>
      <c r="E722"/>
      <c r="F722"/>
      <c r="G722"/>
      <c r="H722"/>
      <c r="I722"/>
      <c r="J722"/>
      <c r="K722"/>
      <c r="L722"/>
    </row>
    <row r="723" spans="2:12" x14ac:dyDescent="0.2">
      <c r="B723"/>
      <c r="C723"/>
      <c r="D723"/>
      <c r="E723"/>
      <c r="F723"/>
      <c r="G723"/>
      <c r="H723"/>
      <c r="I723"/>
      <c r="J723"/>
      <c r="K723"/>
      <c r="L723"/>
    </row>
    <row r="724" spans="2:12" x14ac:dyDescent="0.2">
      <c r="B724"/>
      <c r="C724"/>
      <c r="D724"/>
      <c r="E724"/>
      <c r="F724"/>
      <c r="G724"/>
      <c r="H724"/>
      <c r="I724"/>
      <c r="J724"/>
      <c r="K724"/>
      <c r="L724"/>
    </row>
    <row r="725" spans="2:12" x14ac:dyDescent="0.2">
      <c r="B725"/>
      <c r="C725"/>
      <c r="D725"/>
      <c r="E725"/>
      <c r="F725"/>
      <c r="G725"/>
      <c r="H725"/>
      <c r="I725"/>
      <c r="J725"/>
      <c r="K725"/>
      <c r="L725"/>
    </row>
    <row r="726" spans="2:12" x14ac:dyDescent="0.2">
      <c r="B726"/>
      <c r="C726"/>
      <c r="D726"/>
      <c r="E726"/>
      <c r="F726"/>
      <c r="G726"/>
      <c r="H726"/>
      <c r="I726"/>
      <c r="J726"/>
      <c r="K726"/>
      <c r="L726"/>
    </row>
    <row r="727" spans="2:12" x14ac:dyDescent="0.2">
      <c r="B727"/>
      <c r="C727"/>
      <c r="D727"/>
      <c r="E727"/>
      <c r="F727"/>
      <c r="G727"/>
      <c r="H727"/>
      <c r="I727"/>
      <c r="J727"/>
      <c r="K727"/>
      <c r="L727"/>
    </row>
    <row r="728" spans="2:12" x14ac:dyDescent="0.2">
      <c r="B728"/>
      <c r="C728"/>
      <c r="D728"/>
      <c r="E728"/>
      <c r="F728"/>
      <c r="G728"/>
      <c r="H728"/>
      <c r="I728"/>
      <c r="J728"/>
      <c r="K728"/>
      <c r="L728"/>
    </row>
    <row r="729" spans="2:12" x14ac:dyDescent="0.2">
      <c r="B729"/>
      <c r="C729"/>
      <c r="D729"/>
      <c r="E729"/>
      <c r="F729"/>
      <c r="G729"/>
      <c r="H729"/>
      <c r="I729"/>
      <c r="J729"/>
      <c r="K729"/>
      <c r="L729"/>
    </row>
    <row r="730" spans="2:12" x14ac:dyDescent="0.2">
      <c r="B730"/>
      <c r="C730"/>
      <c r="D730"/>
      <c r="E730"/>
      <c r="F730"/>
      <c r="G730"/>
      <c r="H730"/>
      <c r="I730"/>
      <c r="J730"/>
      <c r="K730"/>
      <c r="L730"/>
    </row>
    <row r="731" spans="2:12" x14ac:dyDescent="0.2">
      <c r="B731"/>
      <c r="C731"/>
      <c r="D731"/>
      <c r="E731"/>
      <c r="F731"/>
      <c r="G731"/>
      <c r="H731"/>
      <c r="I731"/>
      <c r="J731"/>
      <c r="K731"/>
      <c r="L731"/>
    </row>
    <row r="732" spans="2:12" x14ac:dyDescent="0.2">
      <c r="B732"/>
      <c r="C732"/>
      <c r="D732"/>
      <c r="E732"/>
      <c r="F732"/>
      <c r="G732"/>
      <c r="H732"/>
      <c r="I732"/>
      <c r="J732"/>
      <c r="K732"/>
      <c r="L732"/>
    </row>
    <row r="733" spans="2:12" x14ac:dyDescent="0.2">
      <c r="B733"/>
      <c r="C733"/>
      <c r="D733"/>
      <c r="E733"/>
      <c r="F733"/>
      <c r="G733"/>
      <c r="H733"/>
      <c r="I733"/>
      <c r="J733"/>
      <c r="K733"/>
      <c r="L733"/>
    </row>
    <row r="734" spans="2:12" x14ac:dyDescent="0.2">
      <c r="B734"/>
      <c r="C734"/>
      <c r="D734"/>
      <c r="E734"/>
      <c r="F734"/>
      <c r="G734"/>
      <c r="H734"/>
      <c r="I734"/>
      <c r="J734"/>
      <c r="K734"/>
      <c r="L734"/>
    </row>
    <row r="735" spans="2:12" x14ac:dyDescent="0.2">
      <c r="B735"/>
      <c r="C735"/>
      <c r="D735"/>
      <c r="E735"/>
      <c r="F735"/>
      <c r="G735"/>
      <c r="H735"/>
      <c r="I735"/>
      <c r="J735"/>
      <c r="K735"/>
      <c r="L735"/>
    </row>
    <row r="736" spans="2:12" x14ac:dyDescent="0.2">
      <c r="B736"/>
      <c r="C736"/>
      <c r="D736"/>
      <c r="E736"/>
      <c r="F736"/>
      <c r="G736"/>
      <c r="H736"/>
      <c r="I736"/>
      <c r="J736"/>
      <c r="K736"/>
      <c r="L736"/>
    </row>
    <row r="737" spans="2:12" x14ac:dyDescent="0.2">
      <c r="B737"/>
      <c r="C737"/>
      <c r="D737"/>
      <c r="E737"/>
      <c r="F737"/>
      <c r="G737"/>
      <c r="H737"/>
      <c r="I737"/>
      <c r="J737"/>
      <c r="K737"/>
      <c r="L737"/>
    </row>
    <row r="738" spans="2:12" x14ac:dyDescent="0.2">
      <c r="B738"/>
      <c r="C738"/>
      <c r="D738"/>
      <c r="E738"/>
      <c r="F738"/>
      <c r="G738"/>
      <c r="H738"/>
      <c r="I738"/>
      <c r="J738"/>
      <c r="K738"/>
      <c r="L738"/>
    </row>
    <row r="739" spans="2:12" x14ac:dyDescent="0.2">
      <c r="B739"/>
      <c r="C739"/>
      <c r="D739"/>
      <c r="E739"/>
      <c r="F739"/>
      <c r="G739"/>
      <c r="H739"/>
      <c r="I739"/>
      <c r="J739"/>
      <c r="K739"/>
      <c r="L739"/>
    </row>
    <row r="740" spans="2:12" x14ac:dyDescent="0.2">
      <c r="B740"/>
      <c r="C740"/>
      <c r="D740"/>
      <c r="E740"/>
      <c r="F740"/>
      <c r="G740"/>
      <c r="H740"/>
      <c r="I740"/>
      <c r="J740"/>
      <c r="K740"/>
      <c r="L740"/>
    </row>
    <row r="741" spans="2:12" x14ac:dyDescent="0.2">
      <c r="B741"/>
      <c r="C741"/>
      <c r="D741"/>
      <c r="E741"/>
      <c r="F741"/>
      <c r="G741"/>
      <c r="H741"/>
      <c r="I741"/>
      <c r="J741"/>
      <c r="K741"/>
      <c r="L741"/>
    </row>
    <row r="742" spans="2:12" x14ac:dyDescent="0.2">
      <c r="B742"/>
      <c r="C742"/>
      <c r="D742"/>
      <c r="E742"/>
      <c r="F742"/>
      <c r="G742"/>
      <c r="H742"/>
      <c r="I742"/>
      <c r="J742"/>
      <c r="K742"/>
      <c r="L742"/>
    </row>
    <row r="743" spans="2:12" x14ac:dyDescent="0.2">
      <c r="B743"/>
      <c r="C743"/>
      <c r="D743"/>
      <c r="E743"/>
      <c r="F743"/>
      <c r="G743"/>
      <c r="H743"/>
      <c r="I743"/>
      <c r="J743"/>
      <c r="K743"/>
      <c r="L743"/>
    </row>
    <row r="744" spans="2:12" x14ac:dyDescent="0.2">
      <c r="B744"/>
      <c r="C744"/>
      <c r="D744"/>
      <c r="E744"/>
      <c r="F744"/>
      <c r="G744"/>
      <c r="H744"/>
      <c r="I744"/>
      <c r="J744"/>
      <c r="K744"/>
      <c r="L744"/>
    </row>
    <row r="745" spans="2:12" x14ac:dyDescent="0.2">
      <c r="B745"/>
      <c r="C745"/>
      <c r="D745"/>
      <c r="E745"/>
      <c r="F745"/>
      <c r="G745"/>
      <c r="H745"/>
      <c r="I745"/>
      <c r="J745"/>
      <c r="K745"/>
      <c r="L745"/>
    </row>
    <row r="746" spans="2:12" x14ac:dyDescent="0.2">
      <c r="B746"/>
      <c r="C746"/>
      <c r="D746"/>
      <c r="E746"/>
      <c r="F746"/>
      <c r="G746"/>
      <c r="H746"/>
      <c r="I746"/>
      <c r="J746"/>
      <c r="K746"/>
      <c r="L746"/>
    </row>
    <row r="747" spans="2:12" x14ac:dyDescent="0.2">
      <c r="B747"/>
      <c r="C747"/>
      <c r="D747"/>
      <c r="E747"/>
      <c r="F747"/>
      <c r="G747"/>
      <c r="H747"/>
      <c r="I747"/>
      <c r="J747"/>
      <c r="K747"/>
      <c r="L747"/>
    </row>
    <row r="748" spans="2:12" x14ac:dyDescent="0.2">
      <c r="B748"/>
      <c r="C748"/>
      <c r="D748"/>
      <c r="E748"/>
      <c r="F748"/>
      <c r="G748"/>
      <c r="H748"/>
      <c r="I748"/>
      <c r="J748"/>
      <c r="K748"/>
      <c r="L748"/>
    </row>
    <row r="749" spans="2:12" x14ac:dyDescent="0.2">
      <c r="B749"/>
      <c r="C749"/>
      <c r="D749"/>
      <c r="E749"/>
      <c r="F749"/>
      <c r="G749"/>
      <c r="H749"/>
      <c r="I749"/>
      <c r="J749"/>
      <c r="K749"/>
      <c r="L749"/>
    </row>
    <row r="750" spans="2:12" x14ac:dyDescent="0.2">
      <c r="B750"/>
      <c r="C750"/>
      <c r="D750"/>
      <c r="E750"/>
      <c r="F750"/>
      <c r="G750"/>
      <c r="H750"/>
      <c r="I750"/>
      <c r="J750"/>
      <c r="K750"/>
      <c r="L750"/>
    </row>
    <row r="751" spans="2:12" x14ac:dyDescent="0.2">
      <c r="B751"/>
      <c r="C751"/>
      <c r="D751"/>
      <c r="E751"/>
      <c r="F751"/>
      <c r="G751"/>
      <c r="H751"/>
      <c r="I751"/>
      <c r="J751"/>
      <c r="K751"/>
      <c r="L751"/>
    </row>
    <row r="752" spans="2:12" x14ac:dyDescent="0.2">
      <c r="B752"/>
      <c r="C752"/>
      <c r="D752"/>
      <c r="E752"/>
      <c r="F752"/>
      <c r="G752"/>
      <c r="H752"/>
      <c r="I752"/>
      <c r="J752"/>
      <c r="K752"/>
      <c r="L752"/>
    </row>
    <row r="753" spans="2:12" x14ac:dyDescent="0.2">
      <c r="B753"/>
      <c r="C753"/>
      <c r="D753"/>
      <c r="E753"/>
      <c r="F753"/>
      <c r="G753"/>
      <c r="H753"/>
      <c r="I753"/>
      <c r="J753"/>
      <c r="K753"/>
      <c r="L753"/>
    </row>
    <row r="754" spans="2:12" x14ac:dyDescent="0.2">
      <c r="B754"/>
      <c r="C754"/>
      <c r="D754"/>
      <c r="E754"/>
      <c r="F754"/>
      <c r="G754"/>
      <c r="H754"/>
      <c r="I754"/>
      <c r="J754"/>
      <c r="K754"/>
      <c r="L754"/>
    </row>
    <row r="755" spans="2:12" x14ac:dyDescent="0.2">
      <c r="B755"/>
      <c r="C755"/>
      <c r="D755"/>
      <c r="E755"/>
      <c r="F755"/>
      <c r="G755"/>
      <c r="H755"/>
      <c r="I755"/>
      <c r="J755"/>
      <c r="K755"/>
      <c r="L755"/>
    </row>
    <row r="756" spans="2:12" x14ac:dyDescent="0.2">
      <c r="B756"/>
      <c r="C756"/>
      <c r="D756"/>
      <c r="E756"/>
      <c r="F756"/>
      <c r="G756"/>
      <c r="H756"/>
      <c r="I756"/>
      <c r="J756"/>
      <c r="K756"/>
      <c r="L756"/>
    </row>
    <row r="757" spans="2:12" x14ac:dyDescent="0.2">
      <c r="B757"/>
      <c r="C757"/>
      <c r="D757"/>
      <c r="E757"/>
      <c r="F757"/>
      <c r="G757"/>
      <c r="H757"/>
      <c r="I757"/>
      <c r="J757"/>
      <c r="K757"/>
      <c r="L757"/>
    </row>
    <row r="758" spans="2:12" x14ac:dyDescent="0.2">
      <c r="B758"/>
      <c r="C758"/>
      <c r="D758"/>
      <c r="E758"/>
      <c r="F758"/>
      <c r="G758"/>
      <c r="H758"/>
      <c r="I758"/>
      <c r="J758"/>
      <c r="K758"/>
      <c r="L758"/>
    </row>
    <row r="759" spans="2:12" x14ac:dyDescent="0.2">
      <c r="B759"/>
      <c r="C759"/>
      <c r="D759"/>
      <c r="E759"/>
      <c r="F759"/>
      <c r="G759"/>
      <c r="H759"/>
      <c r="I759"/>
      <c r="J759"/>
      <c r="K759"/>
      <c r="L759"/>
    </row>
    <row r="760" spans="2:12" x14ac:dyDescent="0.2">
      <c r="B760"/>
      <c r="C760"/>
      <c r="D760"/>
      <c r="E760"/>
      <c r="F760"/>
      <c r="G760"/>
      <c r="H760"/>
      <c r="I760"/>
      <c r="J760"/>
      <c r="K760"/>
      <c r="L760"/>
    </row>
    <row r="761" spans="2:12" x14ac:dyDescent="0.2">
      <c r="B761"/>
      <c r="C761"/>
      <c r="D761"/>
      <c r="E761"/>
      <c r="F761"/>
      <c r="G761"/>
      <c r="H761"/>
      <c r="I761"/>
      <c r="J761"/>
      <c r="K761"/>
      <c r="L761"/>
    </row>
    <row r="762" spans="2:12" x14ac:dyDescent="0.2">
      <c r="B762"/>
      <c r="C762"/>
      <c r="D762"/>
      <c r="E762"/>
      <c r="F762"/>
      <c r="G762"/>
      <c r="H762"/>
      <c r="I762"/>
      <c r="J762"/>
      <c r="K762"/>
      <c r="L762"/>
    </row>
    <row r="763" spans="2:12" x14ac:dyDescent="0.2">
      <c r="B763"/>
      <c r="C763"/>
      <c r="D763"/>
      <c r="E763"/>
      <c r="F763"/>
      <c r="G763"/>
      <c r="H763"/>
      <c r="I763"/>
      <c r="J763"/>
      <c r="K763"/>
      <c r="L763"/>
    </row>
    <row r="764" spans="2:12" x14ac:dyDescent="0.2">
      <c r="B764"/>
      <c r="C764"/>
      <c r="D764"/>
      <c r="E764"/>
      <c r="F764"/>
      <c r="G764"/>
      <c r="H764"/>
      <c r="I764"/>
      <c r="J764"/>
      <c r="K764"/>
      <c r="L764"/>
    </row>
    <row r="765" spans="2:12" x14ac:dyDescent="0.2">
      <c r="B765"/>
      <c r="C765"/>
      <c r="D765"/>
      <c r="E765"/>
      <c r="F765"/>
      <c r="G765"/>
      <c r="H765"/>
      <c r="I765"/>
      <c r="J765"/>
      <c r="K765"/>
      <c r="L765"/>
    </row>
    <row r="766" spans="2:12" x14ac:dyDescent="0.2">
      <c r="B766"/>
      <c r="C766"/>
      <c r="D766"/>
      <c r="E766"/>
      <c r="F766"/>
      <c r="G766"/>
      <c r="H766"/>
      <c r="I766"/>
      <c r="J766"/>
      <c r="K766"/>
      <c r="L766"/>
    </row>
    <row r="767" spans="2:12" x14ac:dyDescent="0.2">
      <c r="B767"/>
      <c r="C767"/>
      <c r="D767"/>
      <c r="E767"/>
      <c r="F767"/>
      <c r="G767"/>
      <c r="H767"/>
      <c r="I767"/>
      <c r="J767"/>
      <c r="K767"/>
      <c r="L767"/>
    </row>
    <row r="768" spans="2:12" x14ac:dyDescent="0.2">
      <c r="B768"/>
      <c r="C768"/>
      <c r="D768"/>
      <c r="E768"/>
      <c r="F768"/>
      <c r="G768"/>
      <c r="H768"/>
      <c r="I768"/>
      <c r="J768"/>
      <c r="K768"/>
      <c r="L768"/>
    </row>
    <row r="769" spans="2:12" x14ac:dyDescent="0.2">
      <c r="B769"/>
      <c r="C769"/>
      <c r="D769"/>
      <c r="E769"/>
      <c r="F769"/>
      <c r="G769"/>
      <c r="H769"/>
      <c r="I769"/>
      <c r="J769"/>
      <c r="K769"/>
      <c r="L769"/>
    </row>
    <row r="770" spans="2:12" x14ac:dyDescent="0.2">
      <c r="B770"/>
      <c r="C770"/>
      <c r="D770"/>
      <c r="E770"/>
      <c r="F770"/>
      <c r="G770"/>
      <c r="H770"/>
      <c r="I770"/>
      <c r="J770"/>
      <c r="K770"/>
      <c r="L770"/>
    </row>
    <row r="771" spans="2:12" x14ac:dyDescent="0.2">
      <c r="B771"/>
      <c r="C771"/>
      <c r="D771"/>
      <c r="E771"/>
      <c r="F771"/>
      <c r="G771"/>
      <c r="H771"/>
      <c r="I771"/>
      <c r="J771"/>
      <c r="K771"/>
      <c r="L771"/>
    </row>
    <row r="772" spans="2:12" x14ac:dyDescent="0.2">
      <c r="B772"/>
      <c r="C772"/>
      <c r="D772"/>
      <c r="E772"/>
      <c r="F772"/>
      <c r="G772"/>
      <c r="H772"/>
      <c r="I772"/>
      <c r="J772"/>
      <c r="K772"/>
      <c r="L772"/>
    </row>
    <row r="773" spans="2:12" x14ac:dyDescent="0.2">
      <c r="B773"/>
      <c r="C773"/>
      <c r="D773"/>
      <c r="E773"/>
      <c r="F773"/>
      <c r="G773"/>
      <c r="H773"/>
      <c r="I773"/>
      <c r="J773"/>
      <c r="K773"/>
      <c r="L773"/>
    </row>
    <row r="774" spans="2:12" x14ac:dyDescent="0.2">
      <c r="B774"/>
      <c r="C774"/>
      <c r="D774"/>
      <c r="E774"/>
      <c r="F774"/>
      <c r="G774"/>
      <c r="H774"/>
      <c r="I774"/>
      <c r="J774"/>
      <c r="K774"/>
      <c r="L774"/>
    </row>
    <row r="775" spans="2:12" x14ac:dyDescent="0.2">
      <c r="B775"/>
      <c r="C775"/>
      <c r="D775"/>
      <c r="E775"/>
      <c r="F775"/>
      <c r="G775"/>
      <c r="H775"/>
      <c r="I775"/>
      <c r="J775"/>
      <c r="K775"/>
      <c r="L775"/>
    </row>
    <row r="776" spans="2:12" x14ac:dyDescent="0.2">
      <c r="B776"/>
      <c r="C776"/>
      <c r="D776"/>
      <c r="E776"/>
      <c r="F776"/>
      <c r="G776"/>
      <c r="H776"/>
      <c r="I776"/>
      <c r="J776"/>
      <c r="K776"/>
      <c r="L776"/>
    </row>
    <row r="777" spans="2:12" x14ac:dyDescent="0.2">
      <c r="B777"/>
      <c r="C777"/>
      <c r="D777"/>
      <c r="E777"/>
      <c r="F777"/>
      <c r="G777"/>
      <c r="H777"/>
      <c r="I777"/>
      <c r="J777"/>
      <c r="K777"/>
      <c r="L777"/>
    </row>
    <row r="778" spans="2:12" x14ac:dyDescent="0.2">
      <c r="B778"/>
      <c r="C778"/>
      <c r="D778"/>
      <c r="E778"/>
      <c r="F778"/>
      <c r="G778"/>
      <c r="H778"/>
      <c r="I778"/>
      <c r="J778"/>
      <c r="K778"/>
      <c r="L778"/>
    </row>
    <row r="779" spans="2:12" x14ac:dyDescent="0.2">
      <c r="B779"/>
      <c r="C779"/>
      <c r="D779"/>
      <c r="E779"/>
      <c r="F779"/>
      <c r="G779"/>
      <c r="H779"/>
      <c r="I779"/>
      <c r="J779"/>
      <c r="K779"/>
      <c r="L779"/>
    </row>
    <row r="780" spans="2:12" x14ac:dyDescent="0.2">
      <c r="B780"/>
      <c r="C780"/>
      <c r="D780"/>
      <c r="E780"/>
      <c r="F780"/>
      <c r="G780"/>
      <c r="H780"/>
      <c r="I780"/>
      <c r="J780"/>
      <c r="K780"/>
      <c r="L780"/>
    </row>
    <row r="781" spans="2:12" x14ac:dyDescent="0.2">
      <c r="B781"/>
      <c r="C781"/>
      <c r="D781"/>
      <c r="E781"/>
      <c r="F781"/>
      <c r="G781"/>
      <c r="H781"/>
      <c r="I781"/>
      <c r="J781"/>
      <c r="K781"/>
      <c r="L781"/>
    </row>
    <row r="782" spans="2:12" x14ac:dyDescent="0.2">
      <c r="B782"/>
      <c r="C782"/>
      <c r="D782"/>
      <c r="E782"/>
      <c r="F782"/>
      <c r="G782"/>
      <c r="H782"/>
      <c r="I782"/>
      <c r="J782"/>
      <c r="K782"/>
      <c r="L782"/>
    </row>
    <row r="783" spans="2:12" x14ac:dyDescent="0.2">
      <c r="B783"/>
      <c r="C783"/>
      <c r="D783"/>
      <c r="E783"/>
      <c r="F783"/>
      <c r="G783"/>
      <c r="H783"/>
      <c r="I783"/>
      <c r="J783"/>
      <c r="K783"/>
      <c r="L783"/>
    </row>
    <row r="784" spans="2:12" x14ac:dyDescent="0.2">
      <c r="B784"/>
      <c r="C784"/>
      <c r="D784"/>
      <c r="E784"/>
      <c r="F784"/>
      <c r="G784"/>
      <c r="H784"/>
      <c r="I784"/>
      <c r="J784"/>
      <c r="K784"/>
      <c r="L784"/>
    </row>
    <row r="785" spans="2:12" x14ac:dyDescent="0.2">
      <c r="B785"/>
      <c r="C785"/>
      <c r="D785"/>
      <c r="E785"/>
      <c r="F785"/>
      <c r="G785"/>
      <c r="H785"/>
      <c r="I785"/>
      <c r="J785"/>
      <c r="K785"/>
      <c r="L785"/>
    </row>
    <row r="786" spans="2:12" x14ac:dyDescent="0.2">
      <c r="B786"/>
      <c r="C786"/>
      <c r="D786"/>
      <c r="E786"/>
      <c r="F786"/>
      <c r="G786"/>
      <c r="H786"/>
      <c r="I786"/>
      <c r="J786"/>
      <c r="K786"/>
      <c r="L786"/>
    </row>
    <row r="787" spans="2:12" x14ac:dyDescent="0.2">
      <c r="B787"/>
      <c r="C787"/>
      <c r="D787"/>
      <c r="E787"/>
      <c r="F787"/>
      <c r="G787"/>
      <c r="H787"/>
      <c r="I787"/>
      <c r="J787"/>
      <c r="K787"/>
      <c r="L787"/>
    </row>
    <row r="788" spans="2:12" x14ac:dyDescent="0.2">
      <c r="B788"/>
      <c r="C788"/>
      <c r="D788"/>
      <c r="E788"/>
      <c r="F788"/>
      <c r="G788"/>
      <c r="H788"/>
      <c r="I788"/>
      <c r="J788"/>
      <c r="K788"/>
      <c r="L788"/>
    </row>
    <row r="789" spans="2:12" x14ac:dyDescent="0.2">
      <c r="B789"/>
      <c r="C789"/>
      <c r="D789"/>
      <c r="E789"/>
      <c r="F789"/>
      <c r="G789"/>
      <c r="H789"/>
      <c r="I789"/>
      <c r="J789"/>
      <c r="K789"/>
      <c r="L789"/>
    </row>
    <row r="790" spans="2:12" x14ac:dyDescent="0.2">
      <c r="B790"/>
      <c r="C790"/>
      <c r="D790"/>
      <c r="E790"/>
      <c r="F790"/>
      <c r="G790"/>
      <c r="H790"/>
      <c r="I790"/>
      <c r="J790"/>
      <c r="K790"/>
      <c r="L790"/>
    </row>
    <row r="791" spans="2:12" x14ac:dyDescent="0.2">
      <c r="B791"/>
      <c r="C791"/>
      <c r="D791"/>
      <c r="E791"/>
      <c r="F791"/>
      <c r="G791"/>
      <c r="H791"/>
      <c r="I791"/>
      <c r="J791"/>
      <c r="K791"/>
      <c r="L791"/>
    </row>
    <row r="792" spans="2:12" x14ac:dyDescent="0.2">
      <c r="B792"/>
      <c r="C792"/>
      <c r="D792"/>
      <c r="E792"/>
      <c r="F792"/>
      <c r="G792"/>
      <c r="H792"/>
      <c r="I792"/>
      <c r="J792"/>
      <c r="K792"/>
      <c r="L792"/>
    </row>
    <row r="793" spans="2:12" x14ac:dyDescent="0.2">
      <c r="B793"/>
      <c r="C793"/>
      <c r="D793"/>
      <c r="E793"/>
      <c r="F793"/>
      <c r="G793"/>
      <c r="H793"/>
      <c r="I793"/>
      <c r="J793"/>
      <c r="K793"/>
      <c r="L793"/>
    </row>
    <row r="794" spans="2:12" x14ac:dyDescent="0.2">
      <c r="B794"/>
      <c r="C794"/>
      <c r="D794"/>
      <c r="E794"/>
      <c r="F794"/>
      <c r="G794"/>
      <c r="H794"/>
      <c r="I794"/>
      <c r="J794"/>
      <c r="K794"/>
      <c r="L794"/>
    </row>
    <row r="795" spans="2:12" x14ac:dyDescent="0.2">
      <c r="B795"/>
      <c r="C795"/>
      <c r="D795"/>
      <c r="E795"/>
      <c r="F795"/>
      <c r="G795"/>
      <c r="H795"/>
      <c r="I795"/>
      <c r="J795"/>
      <c r="K795"/>
      <c r="L795"/>
    </row>
    <row r="796" spans="2:12" x14ac:dyDescent="0.2">
      <c r="B796"/>
      <c r="C796"/>
      <c r="D796"/>
      <c r="E796"/>
      <c r="F796"/>
      <c r="G796"/>
      <c r="H796"/>
      <c r="I796"/>
      <c r="J796"/>
      <c r="K796"/>
      <c r="L796"/>
    </row>
    <row r="797" spans="2:12" x14ac:dyDescent="0.2">
      <c r="B797"/>
      <c r="C797"/>
      <c r="D797"/>
      <c r="E797"/>
      <c r="F797"/>
      <c r="G797"/>
      <c r="H797"/>
      <c r="I797"/>
      <c r="J797"/>
      <c r="K797"/>
      <c r="L797"/>
    </row>
    <row r="798" spans="2:12" x14ac:dyDescent="0.2">
      <c r="B798"/>
      <c r="C798"/>
      <c r="D798"/>
      <c r="E798"/>
      <c r="F798"/>
      <c r="G798"/>
      <c r="H798"/>
      <c r="I798"/>
      <c r="J798"/>
      <c r="K798"/>
      <c r="L798"/>
    </row>
    <row r="799" spans="2:12" x14ac:dyDescent="0.2">
      <c r="B799"/>
      <c r="C799"/>
      <c r="D799"/>
      <c r="E799"/>
      <c r="F799"/>
      <c r="G799"/>
      <c r="H799"/>
      <c r="I799"/>
      <c r="J799"/>
      <c r="K799"/>
      <c r="L799"/>
    </row>
    <row r="800" spans="2:12" x14ac:dyDescent="0.2">
      <c r="B800"/>
      <c r="C800"/>
      <c r="D800"/>
      <c r="E800"/>
      <c r="F800"/>
      <c r="G800"/>
      <c r="H800"/>
      <c r="I800"/>
      <c r="J800"/>
      <c r="K800"/>
      <c r="L800"/>
    </row>
    <row r="801" spans="2:12" x14ac:dyDescent="0.2">
      <c r="B801"/>
      <c r="C801"/>
      <c r="D801"/>
      <c r="E801"/>
      <c r="F801"/>
      <c r="G801"/>
      <c r="H801"/>
      <c r="I801"/>
      <c r="J801"/>
      <c r="K801"/>
      <c r="L801"/>
    </row>
    <row r="802" spans="2:12" x14ac:dyDescent="0.2">
      <c r="B802"/>
      <c r="C802"/>
      <c r="D802"/>
      <c r="E802"/>
      <c r="F802"/>
      <c r="G802"/>
      <c r="H802"/>
      <c r="I802"/>
      <c r="J802"/>
      <c r="K802"/>
      <c r="L802"/>
    </row>
    <row r="803" spans="2:12" x14ac:dyDescent="0.2">
      <c r="B803"/>
      <c r="C803"/>
      <c r="D803"/>
      <c r="E803"/>
      <c r="F803"/>
      <c r="G803"/>
      <c r="H803"/>
      <c r="I803"/>
      <c r="J803"/>
      <c r="K803"/>
      <c r="L803"/>
    </row>
    <row r="804" spans="2:12" x14ac:dyDescent="0.2">
      <c r="B804"/>
      <c r="C804"/>
      <c r="D804"/>
      <c r="E804"/>
      <c r="F804"/>
      <c r="G804"/>
      <c r="H804"/>
      <c r="I804"/>
      <c r="J804"/>
      <c r="K804"/>
      <c r="L804"/>
    </row>
    <row r="805" spans="2:12" x14ac:dyDescent="0.2">
      <c r="B805"/>
      <c r="C805"/>
      <c r="D805"/>
      <c r="E805"/>
      <c r="F805"/>
      <c r="G805"/>
      <c r="H805"/>
      <c r="I805"/>
      <c r="J805"/>
      <c r="K805"/>
      <c r="L805"/>
    </row>
    <row r="806" spans="2:12" x14ac:dyDescent="0.2">
      <c r="B806"/>
      <c r="C806"/>
      <c r="D806"/>
      <c r="E806"/>
      <c r="F806"/>
      <c r="G806"/>
      <c r="H806"/>
      <c r="I806"/>
      <c r="J806"/>
      <c r="K806"/>
      <c r="L806"/>
    </row>
    <row r="807" spans="2:12" x14ac:dyDescent="0.2">
      <c r="B807"/>
      <c r="C807"/>
      <c r="D807"/>
      <c r="E807"/>
      <c r="F807"/>
      <c r="G807"/>
      <c r="H807"/>
      <c r="I807"/>
      <c r="J807"/>
      <c r="K807"/>
      <c r="L807"/>
    </row>
    <row r="808" spans="2:12" x14ac:dyDescent="0.2">
      <c r="B808"/>
      <c r="C808"/>
      <c r="D808"/>
      <c r="E808"/>
      <c r="F808"/>
      <c r="G808"/>
      <c r="H808"/>
      <c r="I808"/>
      <c r="J808"/>
      <c r="K808"/>
      <c r="L808"/>
    </row>
    <row r="809" spans="2:12" x14ac:dyDescent="0.2">
      <c r="B809"/>
      <c r="C809"/>
      <c r="D809"/>
      <c r="E809"/>
      <c r="F809"/>
      <c r="G809"/>
      <c r="H809"/>
      <c r="I809"/>
      <c r="J809"/>
      <c r="K809"/>
      <c r="L809"/>
    </row>
    <row r="810" spans="2:12" x14ac:dyDescent="0.2">
      <c r="B810"/>
      <c r="C810"/>
      <c r="D810"/>
      <c r="E810"/>
      <c r="F810"/>
      <c r="G810"/>
      <c r="H810"/>
      <c r="I810"/>
      <c r="J810"/>
      <c r="K810"/>
      <c r="L810"/>
    </row>
    <row r="811" spans="2:12" x14ac:dyDescent="0.2">
      <c r="B811"/>
      <c r="C811"/>
      <c r="D811"/>
      <c r="E811"/>
      <c r="F811"/>
      <c r="G811"/>
      <c r="H811"/>
      <c r="I811"/>
      <c r="J811"/>
      <c r="K811"/>
      <c r="L811"/>
    </row>
    <row r="812" spans="2:12" x14ac:dyDescent="0.2">
      <c r="B812"/>
      <c r="C812"/>
      <c r="D812"/>
      <c r="E812"/>
      <c r="F812"/>
      <c r="G812"/>
      <c r="H812"/>
      <c r="I812"/>
      <c r="J812"/>
      <c r="K812"/>
      <c r="L812"/>
    </row>
    <row r="813" spans="2:12" x14ac:dyDescent="0.2">
      <c r="B813"/>
      <c r="C813"/>
      <c r="D813"/>
      <c r="E813"/>
      <c r="F813"/>
      <c r="G813"/>
      <c r="H813"/>
      <c r="I813"/>
      <c r="J813"/>
      <c r="K813"/>
      <c r="L813"/>
    </row>
    <row r="814" spans="2:12" x14ac:dyDescent="0.2">
      <c r="B814"/>
      <c r="C814"/>
      <c r="D814"/>
      <c r="E814"/>
      <c r="F814"/>
      <c r="G814"/>
      <c r="H814"/>
      <c r="I814"/>
      <c r="J814"/>
      <c r="K814"/>
      <c r="L814"/>
    </row>
    <row r="815" spans="2:12" x14ac:dyDescent="0.2">
      <c r="B815"/>
      <c r="C815"/>
      <c r="D815"/>
      <c r="E815"/>
      <c r="F815"/>
      <c r="G815"/>
      <c r="H815"/>
      <c r="I815"/>
      <c r="J815"/>
      <c r="K815"/>
      <c r="L815"/>
    </row>
    <row r="816" spans="2:12" x14ac:dyDescent="0.2">
      <c r="B816"/>
      <c r="C816"/>
      <c r="D816"/>
      <c r="E816"/>
      <c r="F816"/>
      <c r="G816"/>
      <c r="H816"/>
      <c r="I816"/>
      <c r="J816"/>
      <c r="K816"/>
      <c r="L816"/>
    </row>
    <row r="817" spans="2:12" x14ac:dyDescent="0.2">
      <c r="B817"/>
      <c r="C817"/>
      <c r="D817"/>
      <c r="E817"/>
      <c r="F817"/>
      <c r="G817"/>
      <c r="H817"/>
      <c r="I817"/>
      <c r="J817"/>
      <c r="K817"/>
      <c r="L817"/>
    </row>
    <row r="818" spans="2:12" x14ac:dyDescent="0.2">
      <c r="B818"/>
      <c r="C818"/>
      <c r="D818"/>
      <c r="E818"/>
      <c r="F818"/>
      <c r="G818"/>
      <c r="H818"/>
      <c r="I818"/>
      <c r="J818"/>
      <c r="K818"/>
      <c r="L818"/>
    </row>
    <row r="819" spans="2:12" x14ac:dyDescent="0.2">
      <c r="B819"/>
      <c r="C819"/>
      <c r="D819"/>
      <c r="E819"/>
      <c r="F819"/>
      <c r="G819"/>
      <c r="H819"/>
      <c r="I819"/>
      <c r="J819"/>
      <c r="K819"/>
      <c r="L819"/>
    </row>
    <row r="820" spans="2:12" x14ac:dyDescent="0.2">
      <c r="B820"/>
      <c r="C820"/>
      <c r="D820"/>
      <c r="E820"/>
      <c r="F820"/>
      <c r="G820"/>
      <c r="H820"/>
      <c r="I820"/>
      <c r="J820"/>
      <c r="K820"/>
      <c r="L820"/>
    </row>
    <row r="821" spans="2:12" x14ac:dyDescent="0.2">
      <c r="B821"/>
      <c r="C821"/>
      <c r="D821"/>
      <c r="E821"/>
      <c r="F821"/>
      <c r="G821"/>
      <c r="H821"/>
      <c r="I821"/>
      <c r="J821"/>
      <c r="K821"/>
      <c r="L821"/>
    </row>
    <row r="822" spans="2:12" x14ac:dyDescent="0.2">
      <c r="B822"/>
      <c r="C822"/>
      <c r="D822"/>
      <c r="E822"/>
      <c r="F822"/>
      <c r="G822"/>
      <c r="H822"/>
      <c r="I822"/>
      <c r="J822"/>
      <c r="K822"/>
      <c r="L822"/>
    </row>
    <row r="823" spans="2:12" x14ac:dyDescent="0.2">
      <c r="B823"/>
      <c r="C823"/>
      <c r="D823"/>
      <c r="E823"/>
      <c r="F823"/>
      <c r="G823"/>
      <c r="H823"/>
      <c r="I823"/>
      <c r="J823"/>
      <c r="K823"/>
      <c r="L823"/>
    </row>
    <row r="824" spans="2:12" x14ac:dyDescent="0.2">
      <c r="B824"/>
      <c r="C824"/>
      <c r="D824"/>
      <c r="E824"/>
      <c r="F824"/>
      <c r="G824"/>
      <c r="H824"/>
      <c r="I824"/>
      <c r="J824"/>
      <c r="K824"/>
      <c r="L824"/>
    </row>
    <row r="825" spans="2:12" x14ac:dyDescent="0.2">
      <c r="B825"/>
      <c r="C825"/>
      <c r="D825"/>
      <c r="E825"/>
      <c r="F825"/>
      <c r="G825"/>
      <c r="H825"/>
      <c r="I825"/>
      <c r="J825"/>
      <c r="K825"/>
      <c r="L825"/>
    </row>
    <row r="826" spans="2:12" x14ac:dyDescent="0.2">
      <c r="B826"/>
      <c r="C826"/>
      <c r="D826"/>
      <c r="E826"/>
      <c r="F826"/>
      <c r="G826"/>
      <c r="H826"/>
      <c r="I826"/>
      <c r="J826"/>
      <c r="K826"/>
      <c r="L826"/>
    </row>
    <row r="827" spans="2:12" x14ac:dyDescent="0.2">
      <c r="B827"/>
      <c r="C827"/>
      <c r="D827"/>
      <c r="E827"/>
      <c r="F827"/>
      <c r="G827"/>
      <c r="H827"/>
      <c r="I827"/>
      <c r="J827"/>
      <c r="K827"/>
      <c r="L827"/>
    </row>
    <row r="828" spans="2:12" x14ac:dyDescent="0.2">
      <c r="B828"/>
      <c r="C828"/>
      <c r="D828"/>
      <c r="E828"/>
      <c r="F828"/>
      <c r="G828"/>
      <c r="H828"/>
      <c r="I828"/>
      <c r="J828"/>
      <c r="K828"/>
      <c r="L828"/>
    </row>
    <row r="829" spans="2:12" x14ac:dyDescent="0.2">
      <c r="B829"/>
      <c r="C829"/>
      <c r="D829"/>
      <c r="E829"/>
      <c r="F829"/>
      <c r="G829"/>
      <c r="H829"/>
      <c r="I829"/>
      <c r="J829"/>
      <c r="K829"/>
      <c r="L829"/>
    </row>
    <row r="830" spans="2:12" x14ac:dyDescent="0.2">
      <c r="B830"/>
      <c r="C830"/>
      <c r="D830"/>
      <c r="E830"/>
      <c r="F830"/>
      <c r="G830"/>
      <c r="H830"/>
      <c r="I830"/>
      <c r="J830"/>
      <c r="K830"/>
      <c r="L830"/>
    </row>
    <row r="831" spans="2:12" x14ac:dyDescent="0.2">
      <c r="B831"/>
      <c r="C831"/>
      <c r="D831"/>
      <c r="E831"/>
      <c r="F831"/>
      <c r="G831"/>
      <c r="H831"/>
      <c r="I831"/>
      <c r="J831"/>
      <c r="K831"/>
      <c r="L831"/>
    </row>
    <row r="832" spans="2:12" x14ac:dyDescent="0.2">
      <c r="B832"/>
      <c r="C832"/>
      <c r="D832"/>
      <c r="E832"/>
      <c r="F832"/>
      <c r="G832"/>
      <c r="H832"/>
      <c r="I832"/>
      <c r="J832"/>
      <c r="K832"/>
      <c r="L832"/>
    </row>
    <row r="833" spans="2:12" x14ac:dyDescent="0.2">
      <c r="B833"/>
      <c r="C833"/>
      <c r="D833"/>
      <c r="E833"/>
      <c r="F833"/>
      <c r="G833"/>
      <c r="H833"/>
      <c r="I833"/>
      <c r="J833"/>
      <c r="K833"/>
      <c r="L833"/>
    </row>
    <row r="834" spans="2:12" x14ac:dyDescent="0.2">
      <c r="B834"/>
      <c r="C834"/>
      <c r="D834"/>
      <c r="E834"/>
      <c r="F834"/>
      <c r="G834"/>
      <c r="H834"/>
      <c r="I834"/>
      <c r="J834"/>
      <c r="K834"/>
      <c r="L834"/>
    </row>
    <row r="835" spans="2:12" x14ac:dyDescent="0.2">
      <c r="B835"/>
      <c r="C835"/>
      <c r="D835"/>
      <c r="E835"/>
      <c r="F835"/>
      <c r="G835"/>
      <c r="H835"/>
      <c r="I835"/>
      <c r="J835"/>
      <c r="K835"/>
      <c r="L835"/>
    </row>
    <row r="836" spans="2:12" x14ac:dyDescent="0.2">
      <c r="B836"/>
      <c r="C836"/>
      <c r="D836"/>
      <c r="E836"/>
      <c r="F836"/>
      <c r="G836"/>
      <c r="H836"/>
      <c r="I836"/>
      <c r="J836"/>
      <c r="K836"/>
      <c r="L836"/>
    </row>
    <row r="837" spans="2:12" x14ac:dyDescent="0.2">
      <c r="B837"/>
      <c r="C837"/>
      <c r="D837"/>
      <c r="E837"/>
      <c r="F837"/>
      <c r="G837"/>
      <c r="H837"/>
      <c r="I837"/>
      <c r="J837"/>
      <c r="K837"/>
      <c r="L837"/>
    </row>
    <row r="838" spans="2:12" x14ac:dyDescent="0.2">
      <c r="B838"/>
      <c r="C838"/>
      <c r="D838"/>
      <c r="E838"/>
      <c r="F838"/>
      <c r="G838"/>
      <c r="H838"/>
      <c r="I838"/>
      <c r="J838"/>
      <c r="K838"/>
      <c r="L838"/>
    </row>
    <row r="839" spans="2:12" x14ac:dyDescent="0.2">
      <c r="B839"/>
      <c r="C839"/>
      <c r="D839"/>
      <c r="E839"/>
      <c r="F839"/>
      <c r="G839"/>
      <c r="H839"/>
      <c r="I839"/>
      <c r="J839"/>
      <c r="K839"/>
      <c r="L839"/>
    </row>
    <row r="840" spans="2:12" x14ac:dyDescent="0.2">
      <c r="B840"/>
      <c r="C840"/>
      <c r="D840"/>
      <c r="E840"/>
      <c r="F840"/>
      <c r="G840"/>
      <c r="H840"/>
      <c r="I840"/>
      <c r="J840"/>
      <c r="K840"/>
      <c r="L840"/>
    </row>
    <row r="841" spans="2:12" x14ac:dyDescent="0.2">
      <c r="B841"/>
      <c r="C841"/>
      <c r="D841"/>
      <c r="E841"/>
      <c r="F841"/>
      <c r="G841"/>
      <c r="H841"/>
      <c r="I841"/>
      <c r="J841"/>
      <c r="K841"/>
      <c r="L841"/>
    </row>
    <row r="842" spans="2:12" x14ac:dyDescent="0.2">
      <c r="B842"/>
      <c r="C842"/>
      <c r="D842"/>
      <c r="E842"/>
      <c r="F842"/>
      <c r="G842"/>
      <c r="H842"/>
      <c r="I842"/>
      <c r="J842"/>
      <c r="K842"/>
      <c r="L842"/>
    </row>
    <row r="843" spans="2:12" x14ac:dyDescent="0.2">
      <c r="B843"/>
      <c r="C843"/>
      <c r="D843"/>
      <c r="E843"/>
      <c r="F843"/>
      <c r="G843"/>
      <c r="H843"/>
      <c r="I843"/>
      <c r="J843"/>
      <c r="K843"/>
      <c r="L843"/>
    </row>
    <row r="844" spans="2:12" x14ac:dyDescent="0.2">
      <c r="B844"/>
      <c r="C844"/>
      <c r="D844"/>
      <c r="E844"/>
      <c r="F844"/>
      <c r="G844"/>
      <c r="H844"/>
      <c r="I844"/>
      <c r="J844"/>
      <c r="K844"/>
      <c r="L844"/>
    </row>
    <row r="845" spans="2:12" x14ac:dyDescent="0.2">
      <c r="B845"/>
      <c r="C845"/>
      <c r="D845"/>
      <c r="E845"/>
      <c r="F845"/>
      <c r="G845"/>
      <c r="H845"/>
      <c r="I845"/>
      <c r="J845"/>
      <c r="K845"/>
      <c r="L845"/>
    </row>
    <row r="846" spans="2:12" x14ac:dyDescent="0.2">
      <c r="B846"/>
      <c r="C846"/>
      <c r="D846"/>
      <c r="E846"/>
      <c r="F846"/>
      <c r="G846"/>
      <c r="H846"/>
      <c r="I846"/>
      <c r="J846"/>
      <c r="K846"/>
      <c r="L846"/>
    </row>
    <row r="847" spans="2:12" x14ac:dyDescent="0.2">
      <c r="B847"/>
      <c r="C847"/>
      <c r="D847"/>
      <c r="E847"/>
      <c r="F847"/>
      <c r="G847"/>
      <c r="H847"/>
      <c r="I847"/>
      <c r="J847"/>
      <c r="K847"/>
      <c r="L847"/>
    </row>
    <row r="848" spans="2:12" x14ac:dyDescent="0.2">
      <c r="B848"/>
      <c r="C848"/>
      <c r="D848"/>
      <c r="E848"/>
      <c r="F848"/>
      <c r="G848"/>
      <c r="H848"/>
      <c r="I848"/>
      <c r="J848"/>
      <c r="K848"/>
      <c r="L848"/>
    </row>
    <row r="849" spans="2:12" x14ac:dyDescent="0.2">
      <c r="B849"/>
      <c r="C849"/>
      <c r="D849"/>
      <c r="E849"/>
      <c r="F849"/>
      <c r="G849"/>
      <c r="H849"/>
      <c r="I849"/>
      <c r="J849"/>
      <c r="K849"/>
      <c r="L849"/>
    </row>
    <row r="850" spans="2:12" x14ac:dyDescent="0.2">
      <c r="B850"/>
      <c r="C850"/>
      <c r="D850"/>
      <c r="E850"/>
      <c r="F850"/>
      <c r="G850"/>
      <c r="H850"/>
      <c r="I850"/>
      <c r="J850"/>
      <c r="K850"/>
      <c r="L850"/>
    </row>
    <row r="851" spans="2:12" x14ac:dyDescent="0.2">
      <c r="B851"/>
      <c r="C851"/>
      <c r="D851"/>
      <c r="E851"/>
      <c r="F851"/>
      <c r="G851"/>
      <c r="H851"/>
      <c r="I851"/>
      <c r="J851"/>
      <c r="K851"/>
      <c r="L851"/>
    </row>
    <row r="852" spans="2:12" x14ac:dyDescent="0.2">
      <c r="B852"/>
      <c r="C852"/>
      <c r="D852"/>
      <c r="E852"/>
      <c r="F852"/>
      <c r="G852"/>
      <c r="H852"/>
      <c r="I852"/>
      <c r="J852"/>
      <c r="K852"/>
      <c r="L852"/>
    </row>
    <row r="853" spans="2:12" x14ac:dyDescent="0.2">
      <c r="B853"/>
      <c r="C853"/>
      <c r="D853"/>
      <c r="E853"/>
      <c r="F853"/>
      <c r="G853"/>
      <c r="H853"/>
      <c r="I853"/>
      <c r="J853"/>
      <c r="K853"/>
      <c r="L853"/>
    </row>
    <row r="854" spans="2:12" x14ac:dyDescent="0.2">
      <c r="B854"/>
      <c r="C854"/>
      <c r="D854"/>
      <c r="E854"/>
      <c r="F854"/>
      <c r="G854"/>
      <c r="H854"/>
      <c r="I854"/>
      <c r="J854"/>
      <c r="K854"/>
      <c r="L854"/>
    </row>
    <row r="855" spans="2:12" x14ac:dyDescent="0.2">
      <c r="B855"/>
      <c r="C855"/>
      <c r="D855"/>
      <c r="E855"/>
      <c r="F855"/>
      <c r="G855"/>
      <c r="H855"/>
      <c r="I855"/>
      <c r="J855"/>
      <c r="K855"/>
      <c r="L855"/>
    </row>
    <row r="856" spans="2:12" x14ac:dyDescent="0.2">
      <c r="B856"/>
      <c r="C856"/>
      <c r="D856"/>
      <c r="E856"/>
      <c r="F856"/>
      <c r="G856"/>
      <c r="H856"/>
      <c r="I856"/>
      <c r="J856"/>
      <c r="K856"/>
      <c r="L856"/>
    </row>
    <row r="857" spans="2:12" x14ac:dyDescent="0.2">
      <c r="B857"/>
      <c r="C857"/>
      <c r="D857"/>
      <c r="E857"/>
      <c r="F857"/>
      <c r="G857"/>
      <c r="H857"/>
      <c r="I857"/>
      <c r="J857"/>
      <c r="K857"/>
      <c r="L857"/>
    </row>
    <row r="858" spans="2:12" x14ac:dyDescent="0.2">
      <c r="B858"/>
      <c r="C858"/>
      <c r="D858"/>
      <c r="E858"/>
      <c r="F858"/>
      <c r="G858"/>
      <c r="H858"/>
      <c r="I858"/>
      <c r="J858"/>
      <c r="K858"/>
      <c r="L858"/>
    </row>
    <row r="859" spans="2:12" x14ac:dyDescent="0.2">
      <c r="B859"/>
      <c r="C859"/>
      <c r="D859"/>
      <c r="E859"/>
      <c r="F859"/>
      <c r="G859"/>
      <c r="H859"/>
      <c r="I859"/>
      <c r="J859"/>
      <c r="K859"/>
      <c r="L859"/>
    </row>
    <row r="860" spans="2:12" x14ac:dyDescent="0.2">
      <c r="B860"/>
      <c r="C860"/>
      <c r="D860"/>
      <c r="E860"/>
      <c r="F860"/>
      <c r="G860"/>
      <c r="H860"/>
      <c r="I860"/>
      <c r="J860"/>
      <c r="K860"/>
      <c r="L860"/>
    </row>
    <row r="861" spans="2:12" x14ac:dyDescent="0.2">
      <c r="B861"/>
      <c r="C861"/>
      <c r="D861"/>
      <c r="E861"/>
      <c r="F861"/>
      <c r="G861"/>
      <c r="H861"/>
      <c r="I861"/>
      <c r="J861"/>
      <c r="K861"/>
      <c r="L861"/>
    </row>
    <row r="862" spans="2:12" x14ac:dyDescent="0.2">
      <c r="B862"/>
      <c r="C862"/>
      <c r="D862"/>
      <c r="E862"/>
      <c r="F862"/>
      <c r="G862"/>
      <c r="H862"/>
      <c r="I862"/>
      <c r="J862"/>
      <c r="K862"/>
      <c r="L862"/>
    </row>
    <row r="863" spans="2:12" x14ac:dyDescent="0.2">
      <c r="B863"/>
      <c r="C863"/>
      <c r="D863"/>
      <c r="E863"/>
      <c r="F863"/>
      <c r="G863"/>
      <c r="H863"/>
      <c r="I863"/>
      <c r="J863"/>
      <c r="K863"/>
      <c r="L863"/>
    </row>
    <row r="864" spans="2:12" x14ac:dyDescent="0.2">
      <c r="B864"/>
      <c r="C864"/>
      <c r="D864"/>
      <c r="E864"/>
      <c r="F864"/>
      <c r="G864"/>
      <c r="H864"/>
      <c r="I864"/>
      <c r="J864"/>
      <c r="K864"/>
      <c r="L864"/>
    </row>
    <row r="865" spans="2:12" x14ac:dyDescent="0.2">
      <c r="B865"/>
      <c r="C865"/>
      <c r="D865"/>
      <c r="E865"/>
      <c r="F865"/>
      <c r="G865"/>
      <c r="H865"/>
      <c r="I865"/>
      <c r="J865"/>
      <c r="K865"/>
      <c r="L865"/>
    </row>
    <row r="866" spans="2:12" x14ac:dyDescent="0.2">
      <c r="B866"/>
      <c r="C866"/>
      <c r="D866"/>
      <c r="E866"/>
      <c r="F866"/>
      <c r="G866"/>
      <c r="H866"/>
      <c r="I866"/>
      <c r="J866"/>
      <c r="K866"/>
      <c r="L866"/>
    </row>
    <row r="867" spans="2:12" x14ac:dyDescent="0.2">
      <c r="B867"/>
      <c r="C867"/>
      <c r="D867"/>
      <c r="E867"/>
      <c r="F867"/>
      <c r="G867"/>
      <c r="H867"/>
      <c r="I867"/>
      <c r="J867"/>
      <c r="K867"/>
      <c r="L867"/>
    </row>
    <row r="868" spans="2:12" x14ac:dyDescent="0.2">
      <c r="B868"/>
      <c r="C868"/>
      <c r="D868"/>
      <c r="E868"/>
      <c r="F868"/>
      <c r="G868"/>
      <c r="H868"/>
      <c r="I868"/>
      <c r="J868"/>
      <c r="K868"/>
      <c r="L868"/>
    </row>
    <row r="869" spans="2:12" x14ac:dyDescent="0.2">
      <c r="B869"/>
      <c r="C869"/>
      <c r="D869"/>
      <c r="E869"/>
      <c r="F869"/>
      <c r="G869"/>
      <c r="H869"/>
      <c r="I869"/>
      <c r="J869"/>
      <c r="K869"/>
      <c r="L869"/>
    </row>
    <row r="870" spans="2:12" x14ac:dyDescent="0.2">
      <c r="B870"/>
      <c r="C870"/>
      <c r="D870"/>
      <c r="E870"/>
      <c r="F870"/>
      <c r="G870"/>
      <c r="H870"/>
      <c r="I870"/>
      <c r="J870"/>
      <c r="K870"/>
      <c r="L870"/>
    </row>
    <row r="871" spans="2:12" x14ac:dyDescent="0.2">
      <c r="B871"/>
      <c r="C871"/>
      <c r="D871"/>
      <c r="E871"/>
      <c r="F871"/>
      <c r="G871"/>
      <c r="H871"/>
      <c r="I871"/>
      <c r="J871"/>
      <c r="K871"/>
      <c r="L871"/>
    </row>
    <row r="872" spans="2:12" x14ac:dyDescent="0.2">
      <c r="B872"/>
      <c r="C872"/>
      <c r="D872"/>
      <c r="E872"/>
      <c r="F872"/>
      <c r="G872"/>
      <c r="H872"/>
      <c r="I872"/>
      <c r="J872"/>
      <c r="K872"/>
      <c r="L872"/>
    </row>
    <row r="873" spans="2:12" x14ac:dyDescent="0.2">
      <c r="B873"/>
      <c r="C873"/>
      <c r="D873"/>
      <c r="E873"/>
      <c r="F873"/>
      <c r="G873"/>
      <c r="H873"/>
      <c r="I873"/>
      <c r="J873"/>
      <c r="K873"/>
      <c r="L873"/>
    </row>
    <row r="874" spans="2:12" x14ac:dyDescent="0.2">
      <c r="B874"/>
      <c r="C874"/>
      <c r="D874"/>
      <c r="E874"/>
      <c r="F874"/>
      <c r="G874"/>
      <c r="H874"/>
      <c r="I874"/>
      <c r="J874"/>
      <c r="K874"/>
      <c r="L874"/>
    </row>
    <row r="875" spans="2:12" x14ac:dyDescent="0.2">
      <c r="B875"/>
      <c r="C875"/>
      <c r="D875"/>
      <c r="E875"/>
      <c r="F875"/>
      <c r="G875"/>
      <c r="H875"/>
      <c r="I875"/>
      <c r="J875"/>
      <c r="K875"/>
      <c r="L875"/>
    </row>
    <row r="876" spans="2:12" x14ac:dyDescent="0.2">
      <c r="B876"/>
      <c r="C876"/>
      <c r="D876"/>
      <c r="E876"/>
      <c r="F876"/>
      <c r="G876"/>
      <c r="H876"/>
      <c r="I876"/>
      <c r="J876"/>
      <c r="K876"/>
      <c r="L876"/>
    </row>
    <row r="877" spans="2:12" x14ac:dyDescent="0.2">
      <c r="B877"/>
      <c r="C877"/>
      <c r="D877"/>
      <c r="E877"/>
      <c r="F877"/>
      <c r="G877"/>
      <c r="H877"/>
      <c r="I877"/>
      <c r="J877"/>
      <c r="K877"/>
      <c r="L877"/>
    </row>
    <row r="878" spans="2:12" x14ac:dyDescent="0.2">
      <c r="B878"/>
      <c r="C878"/>
      <c r="D878"/>
      <c r="E878"/>
      <c r="F878"/>
      <c r="G878"/>
      <c r="H878"/>
      <c r="I878"/>
      <c r="J878"/>
      <c r="K878"/>
      <c r="L878"/>
    </row>
    <row r="879" spans="2:12" x14ac:dyDescent="0.2">
      <c r="B879"/>
      <c r="C879"/>
      <c r="D879"/>
      <c r="E879"/>
      <c r="F879"/>
      <c r="G879"/>
      <c r="H879"/>
      <c r="I879"/>
      <c r="J879"/>
      <c r="K879"/>
      <c r="L879"/>
    </row>
    <row r="880" spans="2:12" x14ac:dyDescent="0.2">
      <c r="B880"/>
      <c r="C880"/>
      <c r="D880"/>
      <c r="E880"/>
      <c r="F880"/>
      <c r="G880"/>
      <c r="H880"/>
      <c r="I880"/>
      <c r="J880"/>
      <c r="K880"/>
      <c r="L880"/>
    </row>
    <row r="881" spans="2:12" x14ac:dyDescent="0.2">
      <c r="B881"/>
      <c r="C881"/>
      <c r="D881"/>
      <c r="E881"/>
      <c r="F881"/>
      <c r="G881"/>
      <c r="H881"/>
      <c r="I881"/>
      <c r="J881"/>
      <c r="K881"/>
      <c r="L881"/>
    </row>
    <row r="882" spans="2:12" x14ac:dyDescent="0.2">
      <c r="B882"/>
      <c r="C882"/>
      <c r="D882"/>
      <c r="E882"/>
      <c r="F882"/>
      <c r="G882"/>
      <c r="H882"/>
      <c r="I882"/>
      <c r="J882"/>
      <c r="K882"/>
      <c r="L882"/>
    </row>
    <row r="883" spans="2:12" x14ac:dyDescent="0.2">
      <c r="B883"/>
      <c r="C883"/>
      <c r="D883"/>
      <c r="E883"/>
      <c r="F883"/>
      <c r="G883"/>
      <c r="H883"/>
      <c r="I883"/>
      <c r="J883"/>
      <c r="K883"/>
      <c r="L883"/>
    </row>
    <row r="884" spans="2:12" x14ac:dyDescent="0.2">
      <c r="B884"/>
      <c r="C884"/>
      <c r="D884"/>
      <c r="E884"/>
      <c r="F884"/>
      <c r="G884"/>
      <c r="H884"/>
      <c r="I884"/>
      <c r="J884"/>
      <c r="K884"/>
      <c r="L884"/>
    </row>
    <row r="885" spans="2:12" x14ac:dyDescent="0.2">
      <c r="B885"/>
      <c r="C885"/>
      <c r="D885"/>
      <c r="E885"/>
      <c r="F885"/>
      <c r="G885"/>
      <c r="H885"/>
      <c r="I885"/>
      <c r="J885"/>
      <c r="K885"/>
      <c r="L885"/>
    </row>
    <row r="886" spans="2:12" x14ac:dyDescent="0.2">
      <c r="B886"/>
      <c r="C886"/>
      <c r="D886"/>
      <c r="E886"/>
      <c r="F886"/>
      <c r="G886"/>
      <c r="H886"/>
      <c r="I886"/>
      <c r="J886"/>
      <c r="K886"/>
      <c r="L886"/>
    </row>
    <row r="887" spans="2:12" x14ac:dyDescent="0.2">
      <c r="B887"/>
      <c r="C887"/>
      <c r="D887"/>
      <c r="E887"/>
      <c r="F887"/>
      <c r="G887"/>
      <c r="H887"/>
      <c r="I887"/>
      <c r="J887"/>
      <c r="K887"/>
      <c r="L887"/>
    </row>
    <row r="888" spans="2:12" x14ac:dyDescent="0.2">
      <c r="B888"/>
      <c r="C888"/>
      <c r="D888"/>
      <c r="E888"/>
      <c r="F888"/>
      <c r="G888"/>
      <c r="H888"/>
      <c r="I888"/>
      <c r="J888"/>
      <c r="K888"/>
      <c r="L888"/>
    </row>
    <row r="889" spans="2:12" x14ac:dyDescent="0.2">
      <c r="B889"/>
      <c r="C889"/>
      <c r="D889"/>
      <c r="E889"/>
      <c r="F889"/>
      <c r="G889"/>
      <c r="H889"/>
      <c r="I889"/>
      <c r="J889"/>
      <c r="K889"/>
      <c r="L889"/>
    </row>
    <row r="890" spans="2:12" x14ac:dyDescent="0.2">
      <c r="B890"/>
      <c r="C890"/>
      <c r="D890"/>
      <c r="E890"/>
      <c r="F890"/>
      <c r="G890"/>
      <c r="H890"/>
      <c r="I890"/>
      <c r="J890"/>
      <c r="K890"/>
      <c r="L890"/>
    </row>
    <row r="891" spans="2:12" x14ac:dyDescent="0.2">
      <c r="B891"/>
      <c r="C891"/>
      <c r="D891"/>
      <c r="E891"/>
      <c r="F891"/>
      <c r="G891"/>
      <c r="H891"/>
      <c r="I891"/>
      <c r="J891"/>
      <c r="K891"/>
      <c r="L891"/>
    </row>
    <row r="892" spans="2:12" x14ac:dyDescent="0.2">
      <c r="B892"/>
      <c r="C892"/>
      <c r="D892"/>
      <c r="E892"/>
      <c r="F892"/>
      <c r="G892"/>
      <c r="H892"/>
      <c r="I892"/>
      <c r="J892"/>
      <c r="K892"/>
      <c r="L892"/>
    </row>
    <row r="893" spans="2:12" x14ac:dyDescent="0.2">
      <c r="B893"/>
      <c r="C893"/>
      <c r="D893"/>
      <c r="E893"/>
      <c r="F893"/>
      <c r="G893"/>
      <c r="H893"/>
      <c r="I893"/>
      <c r="J893"/>
      <c r="K893"/>
      <c r="L893"/>
    </row>
    <row r="894" spans="2:12" x14ac:dyDescent="0.2">
      <c r="B894"/>
      <c r="C894"/>
      <c r="D894"/>
      <c r="E894"/>
      <c r="F894"/>
      <c r="G894"/>
      <c r="H894"/>
      <c r="I894"/>
      <c r="J894"/>
      <c r="K894"/>
      <c r="L894"/>
    </row>
    <row r="895" spans="2:12" x14ac:dyDescent="0.2">
      <c r="B895"/>
      <c r="C895"/>
      <c r="D895"/>
      <c r="E895"/>
      <c r="F895"/>
      <c r="G895"/>
      <c r="H895"/>
      <c r="I895"/>
      <c r="J895"/>
      <c r="K895"/>
      <c r="L895"/>
    </row>
    <row r="896" spans="2:12" x14ac:dyDescent="0.2">
      <c r="B896"/>
      <c r="C896"/>
      <c r="D896"/>
      <c r="E896"/>
      <c r="F896"/>
      <c r="G896"/>
      <c r="H896"/>
      <c r="I896"/>
      <c r="J896"/>
      <c r="K896"/>
      <c r="L896"/>
    </row>
    <row r="897" spans="2:12" x14ac:dyDescent="0.2">
      <c r="B897"/>
      <c r="C897"/>
      <c r="D897"/>
      <c r="E897"/>
      <c r="F897"/>
      <c r="G897"/>
      <c r="H897"/>
      <c r="I897"/>
      <c r="J897"/>
      <c r="K897"/>
      <c r="L897"/>
    </row>
    <row r="898" spans="2:12" x14ac:dyDescent="0.2">
      <c r="B898"/>
      <c r="C898"/>
      <c r="D898"/>
      <c r="E898"/>
      <c r="F898"/>
      <c r="G898"/>
      <c r="H898"/>
      <c r="I898"/>
      <c r="J898"/>
      <c r="K898"/>
      <c r="L898"/>
    </row>
    <row r="899" spans="2:12" x14ac:dyDescent="0.2">
      <c r="B899"/>
      <c r="C899"/>
      <c r="D899"/>
      <c r="E899"/>
      <c r="F899"/>
      <c r="G899"/>
      <c r="H899"/>
      <c r="I899"/>
      <c r="J899"/>
      <c r="K899"/>
      <c r="L899"/>
    </row>
    <row r="900" spans="2:12" x14ac:dyDescent="0.2">
      <c r="B900"/>
      <c r="C900"/>
      <c r="D900"/>
      <c r="E900"/>
      <c r="F900"/>
      <c r="G900"/>
      <c r="H900"/>
      <c r="I900"/>
      <c r="J900"/>
      <c r="K900"/>
      <c r="L900"/>
    </row>
    <row r="901" spans="2:12" x14ac:dyDescent="0.2">
      <c r="B901"/>
      <c r="C901"/>
      <c r="D901"/>
      <c r="E901"/>
      <c r="F901"/>
      <c r="G901"/>
      <c r="H901"/>
      <c r="I901"/>
      <c r="J901"/>
      <c r="K901"/>
      <c r="L901"/>
    </row>
    <row r="902" spans="2:12" x14ac:dyDescent="0.2">
      <c r="B902"/>
      <c r="C902"/>
      <c r="D902"/>
      <c r="E902"/>
      <c r="F902"/>
      <c r="G902"/>
      <c r="H902"/>
      <c r="I902"/>
      <c r="J902"/>
      <c r="K902"/>
      <c r="L902"/>
    </row>
    <row r="903" spans="2:12" x14ac:dyDescent="0.2">
      <c r="B903"/>
      <c r="C903"/>
      <c r="D903"/>
      <c r="E903"/>
      <c r="F903"/>
      <c r="G903"/>
      <c r="H903"/>
      <c r="I903"/>
      <c r="J903"/>
      <c r="K903"/>
      <c r="L903"/>
    </row>
    <row r="904" spans="2:12" x14ac:dyDescent="0.2">
      <c r="B904"/>
      <c r="C904"/>
      <c r="D904"/>
      <c r="E904"/>
      <c r="F904"/>
      <c r="G904"/>
      <c r="H904"/>
      <c r="I904"/>
      <c r="J904"/>
      <c r="K904"/>
      <c r="L904"/>
    </row>
    <row r="905" spans="2:12" x14ac:dyDescent="0.2">
      <c r="B905"/>
      <c r="C905"/>
      <c r="D905"/>
      <c r="E905"/>
      <c r="F905"/>
      <c r="G905"/>
      <c r="H905"/>
      <c r="I905"/>
      <c r="J905"/>
      <c r="K905"/>
      <c r="L905"/>
    </row>
    <row r="906" spans="2:12" x14ac:dyDescent="0.2">
      <c r="B906"/>
      <c r="C906"/>
      <c r="D906"/>
      <c r="E906"/>
      <c r="F906"/>
      <c r="G906"/>
      <c r="H906"/>
      <c r="I906"/>
      <c r="J906"/>
      <c r="K906"/>
      <c r="L906"/>
    </row>
    <row r="907" spans="2:12" x14ac:dyDescent="0.2">
      <c r="B907"/>
      <c r="C907"/>
      <c r="D907"/>
      <c r="E907"/>
      <c r="F907"/>
      <c r="G907"/>
      <c r="H907"/>
      <c r="I907"/>
      <c r="J907"/>
      <c r="K907"/>
      <c r="L907"/>
    </row>
    <row r="908" spans="2:12" x14ac:dyDescent="0.2">
      <c r="B908"/>
      <c r="C908"/>
      <c r="D908"/>
      <c r="E908"/>
      <c r="F908"/>
      <c r="G908"/>
      <c r="H908"/>
      <c r="I908"/>
      <c r="J908"/>
      <c r="K908"/>
      <c r="L908"/>
    </row>
    <row r="909" spans="2:12" x14ac:dyDescent="0.2">
      <c r="B909"/>
      <c r="C909"/>
      <c r="D909"/>
      <c r="E909"/>
      <c r="F909"/>
      <c r="G909"/>
      <c r="H909"/>
      <c r="I909"/>
      <c r="J909"/>
      <c r="K909"/>
      <c r="L909"/>
    </row>
    <row r="910" spans="2:12" x14ac:dyDescent="0.2">
      <c r="B910"/>
      <c r="C910"/>
      <c r="D910"/>
      <c r="E910"/>
      <c r="F910"/>
      <c r="G910"/>
      <c r="H910"/>
      <c r="I910"/>
      <c r="J910"/>
      <c r="K910"/>
      <c r="L910"/>
    </row>
    <row r="911" spans="2:12" x14ac:dyDescent="0.2">
      <c r="B911"/>
      <c r="C911"/>
      <c r="D911"/>
      <c r="E911"/>
      <c r="F911"/>
      <c r="G911"/>
      <c r="H911"/>
      <c r="I911"/>
      <c r="J911"/>
      <c r="K911"/>
      <c r="L911"/>
    </row>
    <row r="912" spans="2:12" x14ac:dyDescent="0.2">
      <c r="B912"/>
      <c r="C912"/>
      <c r="D912"/>
      <c r="E912"/>
      <c r="F912"/>
      <c r="G912"/>
      <c r="H912"/>
      <c r="I912"/>
      <c r="J912"/>
      <c r="K912"/>
      <c r="L912"/>
    </row>
    <row r="913" spans="2:12" x14ac:dyDescent="0.2">
      <c r="B913"/>
      <c r="C913"/>
      <c r="D913"/>
      <c r="E913"/>
      <c r="F913"/>
      <c r="G913"/>
      <c r="H913"/>
      <c r="I913"/>
      <c r="J913"/>
      <c r="K913"/>
      <c r="L913"/>
    </row>
    <row r="914" spans="2:12" x14ac:dyDescent="0.2">
      <c r="B914"/>
      <c r="C914"/>
      <c r="D914"/>
      <c r="E914"/>
      <c r="F914"/>
      <c r="G914"/>
      <c r="H914"/>
      <c r="I914"/>
      <c r="J914"/>
      <c r="K914"/>
      <c r="L914"/>
    </row>
    <row r="915" spans="2:12" x14ac:dyDescent="0.2">
      <c r="B915"/>
      <c r="C915"/>
      <c r="D915"/>
      <c r="E915"/>
      <c r="F915"/>
      <c r="G915"/>
      <c r="H915"/>
      <c r="I915"/>
      <c r="J915"/>
      <c r="K915"/>
      <c r="L915"/>
    </row>
    <row r="916" spans="2:12" x14ac:dyDescent="0.2">
      <c r="B916"/>
      <c r="C916"/>
      <c r="D916"/>
      <c r="E916"/>
      <c r="F916"/>
      <c r="G916"/>
      <c r="H916"/>
      <c r="I916"/>
      <c r="J916"/>
      <c r="K916"/>
      <c r="L916"/>
    </row>
    <row r="917" spans="2:12" x14ac:dyDescent="0.2">
      <c r="B917"/>
      <c r="C917"/>
      <c r="D917"/>
      <c r="E917"/>
      <c r="F917"/>
      <c r="G917"/>
      <c r="H917"/>
      <c r="I917"/>
      <c r="J917"/>
      <c r="K917"/>
      <c r="L917"/>
    </row>
    <row r="918" spans="2:12" x14ac:dyDescent="0.2">
      <c r="B918"/>
      <c r="C918"/>
      <c r="D918"/>
      <c r="E918"/>
      <c r="F918"/>
      <c r="G918"/>
      <c r="H918"/>
      <c r="I918"/>
      <c r="J918"/>
      <c r="K918"/>
      <c r="L918"/>
    </row>
    <row r="919" spans="2:12" x14ac:dyDescent="0.2">
      <c r="B919"/>
      <c r="C919"/>
      <c r="D919"/>
      <c r="E919"/>
      <c r="F919"/>
      <c r="G919"/>
      <c r="H919"/>
      <c r="I919"/>
      <c r="J919"/>
      <c r="K919"/>
      <c r="L919"/>
    </row>
    <row r="920" spans="2:12" x14ac:dyDescent="0.2">
      <c r="B920"/>
      <c r="C920"/>
      <c r="D920"/>
      <c r="E920"/>
      <c r="F920"/>
      <c r="G920"/>
      <c r="H920"/>
      <c r="I920"/>
      <c r="J920"/>
      <c r="K920"/>
      <c r="L920"/>
    </row>
    <row r="921" spans="2:12" x14ac:dyDescent="0.2">
      <c r="B921"/>
      <c r="C921"/>
      <c r="D921"/>
      <c r="E921"/>
      <c r="F921"/>
      <c r="G921"/>
      <c r="H921"/>
      <c r="I921"/>
      <c r="J921"/>
      <c r="K921"/>
      <c r="L921"/>
    </row>
    <row r="922" spans="2:12" x14ac:dyDescent="0.2">
      <c r="B922"/>
      <c r="C922"/>
      <c r="D922"/>
      <c r="E922"/>
      <c r="F922"/>
      <c r="G922"/>
      <c r="H922"/>
      <c r="I922"/>
      <c r="J922"/>
      <c r="K922"/>
      <c r="L922"/>
    </row>
    <row r="923" spans="2:12" x14ac:dyDescent="0.2">
      <c r="B923"/>
      <c r="C923"/>
      <c r="D923"/>
      <c r="E923"/>
      <c r="F923"/>
      <c r="G923"/>
      <c r="H923"/>
      <c r="I923"/>
      <c r="J923"/>
      <c r="K923"/>
      <c r="L923"/>
    </row>
    <row r="924" spans="2:12" x14ac:dyDescent="0.2">
      <c r="B924"/>
      <c r="C924"/>
      <c r="D924"/>
      <c r="E924"/>
      <c r="F924"/>
      <c r="G924"/>
      <c r="H924"/>
      <c r="I924"/>
      <c r="J924"/>
      <c r="K924"/>
      <c r="L924"/>
    </row>
    <row r="925" spans="2:12" x14ac:dyDescent="0.2">
      <c r="B925"/>
      <c r="C925"/>
      <c r="D925"/>
      <c r="E925"/>
      <c r="F925"/>
      <c r="G925"/>
      <c r="H925"/>
      <c r="I925"/>
      <c r="J925"/>
      <c r="K925"/>
      <c r="L925"/>
    </row>
    <row r="926" spans="2:12" x14ac:dyDescent="0.2">
      <c r="B926" s="79"/>
      <c r="C926" s="80"/>
      <c r="D926" s="80"/>
    </row>
    <row r="927" spans="2:12" x14ac:dyDescent="0.2">
      <c r="B927" s="79"/>
      <c r="C927" s="80"/>
      <c r="D927" s="80"/>
    </row>
    <row r="928" spans="2:12" x14ac:dyDescent="0.2">
      <c r="B928" s="79"/>
      <c r="C928" s="80"/>
      <c r="D928" s="80"/>
    </row>
    <row r="929" spans="2:4" x14ac:dyDescent="0.2">
      <c r="B929" s="79"/>
      <c r="C929" s="80"/>
      <c r="D929" s="80"/>
    </row>
    <row r="930" spans="2:4" x14ac:dyDescent="0.2">
      <c r="B930" s="79"/>
      <c r="C930" s="80"/>
      <c r="D930" s="80"/>
    </row>
    <row r="931" spans="2:4" x14ac:dyDescent="0.2">
      <c r="B931" s="79"/>
      <c r="C931" s="80"/>
      <c r="D931" s="80"/>
    </row>
    <row r="932" spans="2:4" x14ac:dyDescent="0.2">
      <c r="B932" s="79"/>
      <c r="C932" s="80"/>
      <c r="D932" s="80"/>
    </row>
    <row r="933" spans="2:4" x14ac:dyDescent="0.2">
      <c r="B933" s="79"/>
      <c r="C933" s="80"/>
      <c r="D933" s="80"/>
    </row>
    <row r="934" spans="2:4" x14ac:dyDescent="0.2">
      <c r="B934" s="79"/>
      <c r="C934" s="80"/>
      <c r="D934" s="80"/>
    </row>
    <row r="935" spans="2:4" x14ac:dyDescent="0.2">
      <c r="B935" s="79"/>
      <c r="C935" s="80"/>
      <c r="D935" s="80"/>
    </row>
    <row r="936" spans="2:4" x14ac:dyDescent="0.2">
      <c r="B936" s="79"/>
      <c r="C936" s="80"/>
      <c r="D936" s="80"/>
    </row>
    <row r="937" spans="2:4" x14ac:dyDescent="0.2">
      <c r="B937" s="79"/>
      <c r="C937" s="80"/>
      <c r="D937" s="80"/>
    </row>
    <row r="938" spans="2:4" x14ac:dyDescent="0.2">
      <c r="B938" s="79"/>
      <c r="C938" s="80"/>
      <c r="D938" s="80"/>
    </row>
    <row r="939" spans="2:4" x14ac:dyDescent="0.2">
      <c r="B939" s="79"/>
      <c r="C939" s="80"/>
      <c r="D939" s="80"/>
    </row>
    <row r="940" spans="2:4" x14ac:dyDescent="0.2">
      <c r="B940" s="79"/>
      <c r="C940" s="80"/>
      <c r="D940" s="80"/>
    </row>
    <row r="941" spans="2:4" x14ac:dyDescent="0.2">
      <c r="B941" s="79"/>
      <c r="C941" s="80"/>
      <c r="D941" s="80"/>
    </row>
    <row r="942" spans="2:4" x14ac:dyDescent="0.2">
      <c r="B942" s="79"/>
      <c r="C942" s="80"/>
      <c r="D942" s="80"/>
    </row>
    <row r="943" spans="2:4" x14ac:dyDescent="0.2">
      <c r="B943" s="79"/>
      <c r="C943" s="80"/>
      <c r="D943" s="80"/>
    </row>
    <row r="944" spans="2:4" x14ac:dyDescent="0.2">
      <c r="B944" s="79"/>
      <c r="C944" s="80"/>
      <c r="D944" s="80"/>
    </row>
    <row r="945" spans="2:4" x14ac:dyDescent="0.2">
      <c r="B945" s="79"/>
      <c r="C945" s="80"/>
      <c r="D945" s="80"/>
    </row>
    <row r="946" spans="2:4" x14ac:dyDescent="0.2">
      <c r="B946" s="79"/>
      <c r="C946" s="80"/>
      <c r="D946" s="80"/>
    </row>
    <row r="947" spans="2:4" x14ac:dyDescent="0.2">
      <c r="B947" s="79"/>
      <c r="C947" s="80"/>
      <c r="D947" s="80"/>
    </row>
    <row r="948" spans="2:4" x14ac:dyDescent="0.2">
      <c r="B948" s="79"/>
      <c r="C948" s="80"/>
      <c r="D948" s="80"/>
    </row>
    <row r="949" spans="2:4" x14ac:dyDescent="0.2">
      <c r="B949" s="79"/>
      <c r="C949" s="80"/>
      <c r="D949" s="80"/>
    </row>
    <row r="950" spans="2:4" x14ac:dyDescent="0.2">
      <c r="B950" s="79"/>
      <c r="C950" s="80"/>
      <c r="D950" s="80"/>
    </row>
    <row r="951" spans="2:4" x14ac:dyDescent="0.2">
      <c r="B951" s="79"/>
      <c r="C951" s="80"/>
      <c r="D951" s="80"/>
    </row>
    <row r="952" spans="2:4" x14ac:dyDescent="0.2">
      <c r="B952" s="79"/>
      <c r="C952" s="80"/>
      <c r="D952" s="80"/>
    </row>
    <row r="953" spans="2:4" x14ac:dyDescent="0.2">
      <c r="B953" s="79"/>
      <c r="C953" s="80"/>
      <c r="D953" s="80"/>
    </row>
    <row r="954" spans="2:4" x14ac:dyDescent="0.2">
      <c r="B954" s="79"/>
      <c r="C954" s="80"/>
      <c r="D954" s="80"/>
    </row>
    <row r="955" spans="2:4" x14ac:dyDescent="0.2">
      <c r="B955" s="79"/>
      <c r="C955" s="80"/>
      <c r="D955" s="80"/>
    </row>
    <row r="956" spans="2:4" x14ac:dyDescent="0.2">
      <c r="B956" s="79"/>
      <c r="C956" s="80"/>
      <c r="D956" s="80"/>
    </row>
    <row r="957" spans="2:4" x14ac:dyDescent="0.2">
      <c r="B957" s="79"/>
      <c r="C957" s="80"/>
      <c r="D957" s="80"/>
    </row>
    <row r="958" spans="2:4" x14ac:dyDescent="0.2">
      <c r="B958" s="79"/>
      <c r="C958" s="80"/>
      <c r="D958" s="80"/>
    </row>
    <row r="959" spans="2:4" x14ac:dyDescent="0.2">
      <c r="B959" s="79"/>
      <c r="C959" s="80"/>
      <c r="D959" s="80"/>
    </row>
    <row r="960" spans="2:4" x14ac:dyDescent="0.2">
      <c r="B960" s="79"/>
      <c r="C960" s="80"/>
      <c r="D960" s="80"/>
    </row>
    <row r="961" spans="2:4" x14ac:dyDescent="0.2">
      <c r="B961" s="79"/>
      <c r="C961" s="80"/>
      <c r="D961" s="80"/>
    </row>
    <row r="962" spans="2:4" x14ac:dyDescent="0.2">
      <c r="B962" s="79"/>
      <c r="C962" s="80"/>
      <c r="D962" s="80"/>
    </row>
    <row r="963" spans="2:4" x14ac:dyDescent="0.2">
      <c r="B963" s="79"/>
      <c r="C963" s="80"/>
      <c r="D963" s="80"/>
    </row>
    <row r="964" spans="2:4" x14ac:dyDescent="0.2">
      <c r="B964" s="79"/>
      <c r="C964" s="80"/>
      <c r="D964" s="80"/>
    </row>
    <row r="965" spans="2:4" x14ac:dyDescent="0.2">
      <c r="B965" s="79"/>
      <c r="C965" s="80"/>
      <c r="D965" s="80"/>
    </row>
    <row r="966" spans="2:4" x14ac:dyDescent="0.2">
      <c r="B966" s="79"/>
      <c r="C966" s="80"/>
      <c r="D966" s="80"/>
    </row>
    <row r="967" spans="2:4" x14ac:dyDescent="0.2">
      <c r="B967" s="79"/>
      <c r="C967" s="80"/>
      <c r="D967" s="80"/>
    </row>
    <row r="968" spans="2:4" x14ac:dyDescent="0.2">
      <c r="B968" s="79"/>
      <c r="C968" s="80"/>
      <c r="D968" s="80"/>
    </row>
    <row r="969" spans="2:4" x14ac:dyDescent="0.2">
      <c r="B969" s="79"/>
      <c r="C969" s="80"/>
      <c r="D969" s="80"/>
    </row>
    <row r="970" spans="2:4" x14ac:dyDescent="0.2">
      <c r="B970" s="79"/>
      <c r="C970" s="80"/>
      <c r="D970" s="80"/>
    </row>
    <row r="971" spans="2:4" x14ac:dyDescent="0.2">
      <c r="B971" s="79"/>
      <c r="C971" s="80"/>
      <c r="D971" s="80"/>
    </row>
    <row r="972" spans="2:4" x14ac:dyDescent="0.2">
      <c r="B972" s="79"/>
      <c r="C972" s="80"/>
      <c r="D972" s="80"/>
    </row>
    <row r="973" spans="2:4" x14ac:dyDescent="0.2">
      <c r="B973" s="79"/>
      <c r="C973" s="80"/>
      <c r="D973" s="80"/>
    </row>
    <row r="974" spans="2:4" x14ac:dyDescent="0.2">
      <c r="B974" s="79"/>
      <c r="C974" s="80"/>
      <c r="D974" s="80"/>
    </row>
    <row r="975" spans="2:4" x14ac:dyDescent="0.2">
      <c r="B975" s="79"/>
      <c r="C975" s="80"/>
      <c r="D975" s="80"/>
    </row>
    <row r="976" spans="2:4" x14ac:dyDescent="0.2">
      <c r="B976" s="79"/>
      <c r="C976" s="80"/>
      <c r="D976" s="80"/>
    </row>
    <row r="977" spans="2:4" x14ac:dyDescent="0.2">
      <c r="B977" s="79"/>
      <c r="C977" s="80"/>
      <c r="D977" s="80"/>
    </row>
    <row r="978" spans="2:4" x14ac:dyDescent="0.2">
      <c r="B978" s="79"/>
      <c r="C978" s="80"/>
      <c r="D978" s="80"/>
    </row>
    <row r="979" spans="2:4" x14ac:dyDescent="0.2">
      <c r="B979" s="79"/>
      <c r="C979" s="80"/>
      <c r="D979" s="80"/>
    </row>
    <row r="980" spans="2:4" x14ac:dyDescent="0.2">
      <c r="B980" s="79"/>
      <c r="C980" s="80"/>
      <c r="D980" s="80"/>
    </row>
    <row r="981" spans="2:4" x14ac:dyDescent="0.2">
      <c r="B981" s="79"/>
      <c r="C981" s="80"/>
      <c r="D981" s="80"/>
    </row>
    <row r="982" spans="2:4" x14ac:dyDescent="0.2">
      <c r="B982" s="79"/>
      <c r="C982" s="80"/>
      <c r="D982" s="80"/>
    </row>
    <row r="983" spans="2:4" x14ac:dyDescent="0.2">
      <c r="B983" s="79"/>
      <c r="C983" s="80"/>
      <c r="D983" s="80"/>
    </row>
    <row r="984" spans="2:4" x14ac:dyDescent="0.2">
      <c r="B984" s="79"/>
      <c r="C984" s="80"/>
      <c r="D984" s="80"/>
    </row>
    <row r="985" spans="2:4" x14ac:dyDescent="0.2">
      <c r="B985" s="79"/>
      <c r="C985" s="80"/>
      <c r="D985" s="80"/>
    </row>
    <row r="986" spans="2:4" x14ac:dyDescent="0.2">
      <c r="B986" s="79"/>
      <c r="C986" s="80"/>
      <c r="D986" s="80"/>
    </row>
    <row r="987" spans="2:4" x14ac:dyDescent="0.2">
      <c r="B987" s="79"/>
      <c r="C987" s="80"/>
      <c r="D987" s="80"/>
    </row>
    <row r="988" spans="2:4" x14ac:dyDescent="0.2">
      <c r="B988" s="79"/>
      <c r="C988" s="80"/>
      <c r="D988" s="80"/>
    </row>
    <row r="989" spans="2:4" x14ac:dyDescent="0.2">
      <c r="B989" s="79"/>
      <c r="C989" s="80"/>
      <c r="D989" s="80"/>
    </row>
    <row r="990" spans="2:4" x14ac:dyDescent="0.2">
      <c r="B990" s="79"/>
      <c r="C990" s="80"/>
      <c r="D990" s="80"/>
    </row>
    <row r="991" spans="2:4" x14ac:dyDescent="0.2">
      <c r="B991" s="79"/>
      <c r="C991" s="80"/>
      <c r="D991" s="80"/>
    </row>
    <row r="992" spans="2:4" x14ac:dyDescent="0.2">
      <c r="B992" s="79"/>
      <c r="C992" s="80"/>
      <c r="D992" s="80"/>
    </row>
    <row r="993" spans="2:4" x14ac:dyDescent="0.2">
      <c r="B993" s="79"/>
      <c r="C993" s="80"/>
      <c r="D993" s="80"/>
    </row>
    <row r="994" spans="2:4" x14ac:dyDescent="0.2">
      <c r="B994" s="79"/>
      <c r="C994" s="80"/>
      <c r="D994" s="80"/>
    </row>
    <row r="995" spans="2:4" x14ac:dyDescent="0.2">
      <c r="B995" s="79"/>
      <c r="C995" s="80"/>
      <c r="D995" s="80"/>
    </row>
    <row r="996" spans="2:4" x14ac:dyDescent="0.2">
      <c r="B996" s="79"/>
      <c r="C996" s="80"/>
      <c r="D996" s="80"/>
    </row>
    <row r="997" spans="2:4" x14ac:dyDescent="0.2">
      <c r="B997" s="79"/>
      <c r="C997" s="80"/>
      <c r="D997" s="80"/>
    </row>
    <row r="998" spans="2:4" x14ac:dyDescent="0.2">
      <c r="B998" s="79"/>
      <c r="C998" s="80"/>
      <c r="D998" s="80"/>
    </row>
    <row r="999" spans="2:4" x14ac:dyDescent="0.2">
      <c r="B999" s="79"/>
      <c r="C999" s="80"/>
      <c r="D999" s="80"/>
    </row>
    <row r="1000" spans="2:4" x14ac:dyDescent="0.2">
      <c r="B1000" s="79"/>
      <c r="C1000" s="80"/>
      <c r="D1000" s="80"/>
    </row>
    <row r="1001" spans="2:4" x14ac:dyDescent="0.2">
      <c r="B1001" s="79"/>
      <c r="C1001" s="80"/>
      <c r="D1001" s="80"/>
    </row>
    <row r="1002" spans="2:4" x14ac:dyDescent="0.2">
      <c r="B1002" s="79"/>
      <c r="C1002" s="80"/>
      <c r="D1002" s="80"/>
    </row>
    <row r="1003" spans="2:4" x14ac:dyDescent="0.2">
      <c r="B1003" s="79"/>
      <c r="C1003" s="80"/>
      <c r="D1003" s="80"/>
    </row>
    <row r="1004" spans="2:4" x14ac:dyDescent="0.2">
      <c r="B1004" s="79"/>
      <c r="C1004" s="80"/>
      <c r="D1004" s="80"/>
    </row>
    <row r="1005" spans="2:4" x14ac:dyDescent="0.2">
      <c r="B1005" s="79"/>
      <c r="C1005" s="80"/>
      <c r="D1005" s="80"/>
    </row>
    <row r="1006" spans="2:4" x14ac:dyDescent="0.2">
      <c r="B1006" s="79"/>
      <c r="C1006" s="80"/>
      <c r="D1006" s="80"/>
    </row>
    <row r="1007" spans="2:4" x14ac:dyDescent="0.2">
      <c r="B1007" s="79"/>
      <c r="C1007" s="80"/>
      <c r="D1007" s="80"/>
    </row>
    <row r="1008" spans="2:4" x14ac:dyDescent="0.2">
      <c r="B1008" s="79"/>
      <c r="C1008" s="80"/>
      <c r="D1008" s="80"/>
    </row>
    <row r="1009" spans="2:4" x14ac:dyDescent="0.2">
      <c r="B1009" s="79"/>
      <c r="C1009" s="80"/>
      <c r="D1009" s="80"/>
    </row>
    <row r="1010" spans="2:4" x14ac:dyDescent="0.2">
      <c r="B1010" s="79"/>
      <c r="C1010" s="80"/>
      <c r="D1010" s="80"/>
    </row>
    <row r="1011" spans="2:4" x14ac:dyDescent="0.2">
      <c r="B1011" s="79"/>
      <c r="C1011" s="80"/>
      <c r="D1011" s="80"/>
    </row>
    <row r="1012" spans="2:4" x14ac:dyDescent="0.2">
      <c r="B1012" s="79"/>
      <c r="C1012" s="80"/>
      <c r="D1012" s="80"/>
    </row>
    <row r="1013" spans="2:4" x14ac:dyDescent="0.2">
      <c r="B1013" s="79"/>
      <c r="C1013" s="80"/>
      <c r="D1013" s="80"/>
    </row>
    <row r="1014" spans="2:4" x14ac:dyDescent="0.2">
      <c r="B1014" s="79"/>
      <c r="C1014" s="80"/>
      <c r="D1014" s="80"/>
    </row>
    <row r="1015" spans="2:4" x14ac:dyDescent="0.2">
      <c r="B1015" s="79"/>
      <c r="C1015" s="80"/>
      <c r="D1015" s="80"/>
    </row>
    <row r="1016" spans="2:4" x14ac:dyDescent="0.2">
      <c r="B1016" s="79"/>
      <c r="C1016" s="80"/>
      <c r="D1016" s="80"/>
    </row>
    <row r="1017" spans="2:4" x14ac:dyDescent="0.2">
      <c r="B1017" s="79"/>
      <c r="C1017" s="80"/>
      <c r="D1017" s="80"/>
    </row>
    <row r="1018" spans="2:4" x14ac:dyDescent="0.2">
      <c r="B1018" s="79"/>
      <c r="C1018" s="80"/>
      <c r="D1018" s="80"/>
    </row>
    <row r="1019" spans="2:4" x14ac:dyDescent="0.2">
      <c r="B1019" s="79"/>
      <c r="C1019" s="80"/>
      <c r="D1019" s="80"/>
    </row>
    <row r="1020" spans="2:4" x14ac:dyDescent="0.2">
      <c r="B1020" s="79"/>
      <c r="C1020" s="80"/>
      <c r="D1020" s="80"/>
    </row>
    <row r="1021" spans="2:4" x14ac:dyDescent="0.2">
      <c r="B1021" s="79"/>
      <c r="C1021" s="80"/>
      <c r="D1021" s="80"/>
    </row>
    <row r="1022" spans="2:4" x14ac:dyDescent="0.2">
      <c r="B1022" s="79"/>
      <c r="C1022" s="80"/>
      <c r="D1022" s="80"/>
    </row>
    <row r="1023" spans="2:4" x14ac:dyDescent="0.2">
      <c r="B1023" s="79"/>
      <c r="C1023" s="80"/>
      <c r="D1023" s="80"/>
    </row>
    <row r="1024" spans="2:4" x14ac:dyDescent="0.2">
      <c r="B1024" s="79"/>
      <c r="C1024" s="80"/>
      <c r="D1024" s="80"/>
    </row>
    <row r="1025" spans="2:4" x14ac:dyDescent="0.2">
      <c r="B1025" s="79"/>
      <c r="C1025" s="80"/>
      <c r="D1025" s="80"/>
    </row>
    <row r="1026" spans="2:4" x14ac:dyDescent="0.2">
      <c r="B1026" s="79"/>
      <c r="C1026" s="80"/>
      <c r="D1026" s="80"/>
    </row>
    <row r="1027" spans="2:4" x14ac:dyDescent="0.2">
      <c r="B1027" s="79"/>
      <c r="C1027" s="80"/>
      <c r="D1027" s="80"/>
    </row>
    <row r="1028" spans="2:4" x14ac:dyDescent="0.2">
      <c r="B1028" s="79"/>
      <c r="C1028" s="80"/>
      <c r="D1028" s="80"/>
    </row>
    <row r="1029" spans="2:4" x14ac:dyDescent="0.2">
      <c r="B1029" s="79"/>
      <c r="C1029" s="80"/>
      <c r="D1029" s="80"/>
    </row>
    <row r="1030" spans="2:4" x14ac:dyDescent="0.2">
      <c r="B1030" s="79"/>
      <c r="C1030" s="80"/>
      <c r="D1030" s="80"/>
    </row>
    <row r="1031" spans="2:4" x14ac:dyDescent="0.2">
      <c r="B1031" s="79"/>
      <c r="C1031" s="80"/>
      <c r="D1031" s="80"/>
    </row>
    <row r="1032" spans="2:4" x14ac:dyDescent="0.2">
      <c r="B1032" s="79"/>
      <c r="C1032" s="80"/>
      <c r="D1032" s="80"/>
    </row>
    <row r="1033" spans="2:4" x14ac:dyDescent="0.2">
      <c r="B1033" s="79"/>
      <c r="C1033" s="80"/>
      <c r="D1033" s="80"/>
    </row>
    <row r="1034" spans="2:4" x14ac:dyDescent="0.2">
      <c r="B1034" s="79"/>
      <c r="C1034" s="80"/>
      <c r="D1034" s="80"/>
    </row>
    <row r="1035" spans="2:4" x14ac:dyDescent="0.2">
      <c r="B1035" s="79"/>
      <c r="C1035" s="80"/>
      <c r="D1035" s="80"/>
    </row>
    <row r="1036" spans="2:4" x14ac:dyDescent="0.2">
      <c r="B1036" s="79"/>
      <c r="C1036" s="80"/>
      <c r="D1036" s="80"/>
    </row>
    <row r="1037" spans="2:4" x14ac:dyDescent="0.2">
      <c r="B1037" s="79"/>
      <c r="C1037" s="80"/>
      <c r="D1037" s="80"/>
    </row>
    <row r="1038" spans="2:4" x14ac:dyDescent="0.2">
      <c r="B1038" s="79"/>
      <c r="C1038" s="80"/>
      <c r="D1038" s="80"/>
    </row>
    <row r="1039" spans="2:4" x14ac:dyDescent="0.2">
      <c r="B1039" s="79"/>
      <c r="C1039" s="80"/>
      <c r="D1039" s="80"/>
    </row>
    <row r="1040" spans="2:4" x14ac:dyDescent="0.2">
      <c r="B1040" s="79"/>
      <c r="C1040" s="80"/>
      <c r="D1040" s="80"/>
    </row>
    <row r="1041" spans="2:4" x14ac:dyDescent="0.2">
      <c r="B1041" s="79"/>
      <c r="C1041" s="80"/>
      <c r="D1041" s="80"/>
    </row>
    <row r="1042" spans="2:4" x14ac:dyDescent="0.2">
      <c r="B1042" s="79"/>
      <c r="C1042" s="80"/>
      <c r="D1042" s="80"/>
    </row>
    <row r="1043" spans="2:4" x14ac:dyDescent="0.2">
      <c r="B1043" s="79"/>
      <c r="C1043" s="80"/>
      <c r="D1043" s="80"/>
    </row>
    <row r="1044" spans="2:4" x14ac:dyDescent="0.2">
      <c r="B1044" s="79"/>
      <c r="C1044" s="80"/>
      <c r="D1044" s="80"/>
    </row>
    <row r="1045" spans="2:4" x14ac:dyDescent="0.2">
      <c r="B1045" s="79"/>
      <c r="C1045" s="80"/>
      <c r="D1045" s="80"/>
    </row>
    <row r="1046" spans="2:4" x14ac:dyDescent="0.2">
      <c r="B1046" s="79"/>
      <c r="C1046" s="80"/>
      <c r="D1046" s="80"/>
    </row>
    <row r="1047" spans="2:4" x14ac:dyDescent="0.2">
      <c r="B1047" s="79"/>
      <c r="C1047" s="80"/>
      <c r="D1047" s="80"/>
    </row>
    <row r="1048" spans="2:4" x14ac:dyDescent="0.2">
      <c r="B1048" s="79"/>
      <c r="C1048" s="80"/>
      <c r="D1048" s="80"/>
    </row>
    <row r="1049" spans="2:4" x14ac:dyDescent="0.2">
      <c r="B1049" s="79"/>
      <c r="C1049" s="80"/>
      <c r="D1049" s="80"/>
    </row>
    <row r="1050" spans="2:4" x14ac:dyDescent="0.2">
      <c r="B1050" s="79"/>
      <c r="C1050" s="80"/>
      <c r="D1050" s="80"/>
    </row>
    <row r="1051" spans="2:4" x14ac:dyDescent="0.2">
      <c r="B1051" s="79"/>
      <c r="C1051" s="80"/>
      <c r="D1051" s="80"/>
    </row>
    <row r="1052" spans="2:4" x14ac:dyDescent="0.2">
      <c r="B1052" s="79"/>
      <c r="C1052" s="80"/>
      <c r="D1052" s="80"/>
    </row>
    <row r="1053" spans="2:4" x14ac:dyDescent="0.2">
      <c r="B1053" s="79"/>
      <c r="C1053" s="80"/>
      <c r="D1053" s="80"/>
    </row>
    <row r="1054" spans="2:4" x14ac:dyDescent="0.2">
      <c r="B1054" s="79"/>
      <c r="C1054" s="80"/>
      <c r="D1054" s="80"/>
    </row>
    <row r="1055" spans="2:4" x14ac:dyDescent="0.2">
      <c r="B1055" s="79"/>
      <c r="C1055" s="80"/>
      <c r="D1055" s="80"/>
    </row>
    <row r="1056" spans="2:4" x14ac:dyDescent="0.2">
      <c r="B1056" s="79"/>
      <c r="C1056" s="80"/>
      <c r="D1056" s="80"/>
    </row>
    <row r="1057" spans="2:4" x14ac:dyDescent="0.2">
      <c r="B1057" s="79"/>
      <c r="C1057" s="80"/>
      <c r="D1057" s="80"/>
    </row>
    <row r="1058" spans="2:4" x14ac:dyDescent="0.2">
      <c r="B1058" s="79"/>
      <c r="C1058" s="80"/>
      <c r="D1058" s="80"/>
    </row>
    <row r="1059" spans="2:4" x14ac:dyDescent="0.2">
      <c r="B1059" s="79"/>
      <c r="C1059" s="80"/>
      <c r="D1059" s="80"/>
    </row>
    <row r="1060" spans="2:4" x14ac:dyDescent="0.2">
      <c r="B1060" s="79"/>
      <c r="C1060" s="80"/>
      <c r="D1060" s="80"/>
    </row>
    <row r="1061" spans="2:4" x14ac:dyDescent="0.2">
      <c r="B1061" s="79"/>
      <c r="C1061" s="80"/>
      <c r="D1061" s="80"/>
    </row>
    <row r="1062" spans="2:4" x14ac:dyDescent="0.2">
      <c r="B1062" s="79"/>
      <c r="C1062" s="80"/>
      <c r="D1062" s="80"/>
    </row>
    <row r="1063" spans="2:4" x14ac:dyDescent="0.2">
      <c r="B1063" s="79"/>
      <c r="C1063" s="80"/>
      <c r="D1063" s="80"/>
    </row>
    <row r="1064" spans="2:4" x14ac:dyDescent="0.2">
      <c r="B1064" s="79"/>
      <c r="C1064" s="80"/>
      <c r="D1064" s="80"/>
    </row>
    <row r="1065" spans="2:4" x14ac:dyDescent="0.2">
      <c r="B1065" s="79"/>
      <c r="C1065" s="80"/>
      <c r="D1065" s="80"/>
    </row>
    <row r="1066" spans="2:4" x14ac:dyDescent="0.2">
      <c r="B1066" s="79"/>
      <c r="C1066" s="80"/>
      <c r="D1066" s="80"/>
    </row>
    <row r="1067" spans="2:4" x14ac:dyDescent="0.2">
      <c r="B1067" s="79"/>
      <c r="C1067" s="80"/>
      <c r="D1067" s="80"/>
    </row>
    <row r="1068" spans="2:4" x14ac:dyDescent="0.2">
      <c r="B1068" s="79"/>
      <c r="C1068" s="80"/>
      <c r="D1068" s="80"/>
    </row>
    <row r="1069" spans="2:4" x14ac:dyDescent="0.2">
      <c r="B1069" s="79"/>
      <c r="C1069" s="80"/>
      <c r="D1069" s="80"/>
    </row>
    <row r="1070" spans="2:4" x14ac:dyDescent="0.2">
      <c r="B1070" s="79"/>
      <c r="C1070" s="80"/>
      <c r="D1070" s="80"/>
    </row>
    <row r="1071" spans="2:4" x14ac:dyDescent="0.2">
      <c r="B1071" s="79"/>
      <c r="C1071" s="80"/>
      <c r="D1071" s="80"/>
    </row>
    <row r="1072" spans="2:4" x14ac:dyDescent="0.2">
      <c r="B1072" s="79"/>
      <c r="C1072" s="80"/>
      <c r="D1072" s="80"/>
    </row>
    <row r="1073" spans="2:4" x14ac:dyDescent="0.2">
      <c r="B1073" s="79"/>
      <c r="C1073" s="80"/>
      <c r="D1073" s="80"/>
    </row>
    <row r="1074" spans="2:4" x14ac:dyDescent="0.2">
      <c r="B1074" s="79"/>
      <c r="C1074" s="80"/>
      <c r="D1074" s="80"/>
    </row>
    <row r="1075" spans="2:4" x14ac:dyDescent="0.2">
      <c r="B1075" s="79"/>
      <c r="C1075" s="80"/>
      <c r="D1075" s="80"/>
    </row>
    <row r="1076" spans="2:4" x14ac:dyDescent="0.2">
      <c r="B1076" s="79"/>
      <c r="C1076" s="80"/>
      <c r="D1076" s="80"/>
    </row>
    <row r="1077" spans="2:4" x14ac:dyDescent="0.2">
      <c r="B1077" s="79"/>
      <c r="C1077" s="80"/>
      <c r="D1077" s="80"/>
    </row>
    <row r="1078" spans="2:4" x14ac:dyDescent="0.2">
      <c r="B1078" s="79"/>
      <c r="C1078" s="80"/>
      <c r="D1078" s="80"/>
    </row>
    <row r="1079" spans="2:4" x14ac:dyDescent="0.2">
      <c r="B1079" s="79"/>
      <c r="C1079" s="80"/>
      <c r="D1079" s="80"/>
    </row>
    <row r="1080" spans="2:4" x14ac:dyDescent="0.2">
      <c r="B1080" s="79"/>
      <c r="C1080" s="80"/>
      <c r="D1080" s="80"/>
    </row>
    <row r="1081" spans="2:4" x14ac:dyDescent="0.2">
      <c r="B1081" s="79"/>
      <c r="C1081" s="80"/>
      <c r="D1081" s="80"/>
    </row>
    <row r="1082" spans="2:4" x14ac:dyDescent="0.2">
      <c r="B1082" s="79"/>
      <c r="C1082" s="80"/>
      <c r="D1082" s="80"/>
    </row>
    <row r="1083" spans="2:4" x14ac:dyDescent="0.2">
      <c r="B1083" s="79"/>
      <c r="C1083" s="80"/>
      <c r="D1083" s="80"/>
    </row>
    <row r="1084" spans="2:4" x14ac:dyDescent="0.2">
      <c r="B1084" s="79"/>
      <c r="C1084" s="80"/>
      <c r="D1084" s="80"/>
    </row>
    <row r="1085" spans="2:4" x14ac:dyDescent="0.2">
      <c r="B1085" s="79"/>
      <c r="C1085" s="80"/>
      <c r="D1085" s="80"/>
    </row>
    <row r="1086" spans="2:4" x14ac:dyDescent="0.2">
      <c r="B1086" s="79"/>
      <c r="C1086" s="80"/>
      <c r="D1086" s="80"/>
    </row>
    <row r="1087" spans="2:4" x14ac:dyDescent="0.2">
      <c r="B1087" s="79"/>
      <c r="C1087" s="80"/>
      <c r="D1087" s="80"/>
    </row>
    <row r="1088" spans="2:4" x14ac:dyDescent="0.2">
      <c r="B1088" s="79"/>
      <c r="C1088" s="80"/>
      <c r="D1088" s="80"/>
    </row>
    <row r="1089" spans="2:4" x14ac:dyDescent="0.2">
      <c r="B1089" s="79"/>
      <c r="C1089" s="80"/>
      <c r="D1089" s="80"/>
    </row>
    <row r="1090" spans="2:4" x14ac:dyDescent="0.2">
      <c r="B1090" s="79"/>
      <c r="C1090" s="80"/>
      <c r="D1090" s="80"/>
    </row>
    <row r="1091" spans="2:4" x14ac:dyDescent="0.2">
      <c r="B1091" s="79"/>
      <c r="C1091" s="80"/>
      <c r="D1091" s="80"/>
    </row>
    <row r="1092" spans="2:4" x14ac:dyDescent="0.2">
      <c r="B1092" s="79"/>
      <c r="C1092" s="80"/>
      <c r="D1092" s="80"/>
    </row>
    <row r="1093" spans="2:4" x14ac:dyDescent="0.2">
      <c r="B1093" s="79"/>
      <c r="C1093" s="80"/>
      <c r="D1093" s="80"/>
    </row>
    <row r="1094" spans="2:4" x14ac:dyDescent="0.2">
      <c r="B1094" s="79"/>
      <c r="C1094" s="80"/>
      <c r="D1094" s="80"/>
    </row>
    <row r="1095" spans="2:4" x14ac:dyDescent="0.2">
      <c r="B1095" s="79"/>
      <c r="C1095" s="80"/>
      <c r="D1095" s="80"/>
    </row>
    <row r="1096" spans="2:4" x14ac:dyDescent="0.2">
      <c r="B1096" s="79"/>
      <c r="C1096" s="80"/>
      <c r="D1096" s="80"/>
    </row>
    <row r="1097" spans="2:4" x14ac:dyDescent="0.2">
      <c r="B1097" s="79"/>
      <c r="C1097" s="80"/>
      <c r="D1097" s="80"/>
    </row>
    <row r="1098" spans="2:4" x14ac:dyDescent="0.2">
      <c r="B1098" s="79"/>
      <c r="C1098" s="80"/>
      <c r="D1098" s="80"/>
    </row>
    <row r="1099" spans="2:4" x14ac:dyDescent="0.2">
      <c r="B1099" s="79"/>
      <c r="C1099" s="80"/>
      <c r="D1099" s="80"/>
    </row>
    <row r="1100" spans="2:4" x14ac:dyDescent="0.2">
      <c r="B1100" s="79"/>
      <c r="C1100" s="80"/>
      <c r="D1100" s="80"/>
    </row>
    <row r="1101" spans="2:4" x14ac:dyDescent="0.2">
      <c r="B1101" s="79"/>
      <c r="C1101" s="80"/>
      <c r="D1101" s="80"/>
    </row>
    <row r="1102" spans="2:4" x14ac:dyDescent="0.2">
      <c r="B1102" s="79"/>
      <c r="C1102" s="80"/>
      <c r="D1102" s="80"/>
    </row>
    <row r="1103" spans="2:4" x14ac:dyDescent="0.2">
      <c r="B1103" s="79"/>
      <c r="C1103" s="80"/>
      <c r="D1103" s="80"/>
    </row>
    <row r="1104" spans="2:4" x14ac:dyDescent="0.2">
      <c r="B1104" s="79"/>
      <c r="C1104" s="80"/>
      <c r="D1104" s="80"/>
    </row>
    <row r="1105" spans="2:4" x14ac:dyDescent="0.2">
      <c r="B1105" s="79"/>
      <c r="C1105" s="80"/>
      <c r="D1105" s="80"/>
    </row>
    <row r="1106" spans="2:4" x14ac:dyDescent="0.2">
      <c r="B1106" s="79"/>
      <c r="C1106" s="80"/>
      <c r="D1106" s="80"/>
    </row>
    <row r="1107" spans="2:4" x14ac:dyDescent="0.2">
      <c r="B1107" s="79"/>
      <c r="C1107" s="80"/>
      <c r="D1107" s="80"/>
    </row>
    <row r="1108" spans="2:4" x14ac:dyDescent="0.2">
      <c r="B1108" s="79"/>
      <c r="C1108" s="80"/>
      <c r="D1108" s="80"/>
    </row>
    <row r="1109" spans="2:4" x14ac:dyDescent="0.2">
      <c r="B1109" s="79"/>
      <c r="C1109" s="80"/>
      <c r="D1109" s="80"/>
    </row>
    <row r="1110" spans="2:4" x14ac:dyDescent="0.2">
      <c r="B1110" s="79"/>
      <c r="C1110" s="80"/>
      <c r="D1110" s="80"/>
    </row>
    <row r="1111" spans="2:4" x14ac:dyDescent="0.2">
      <c r="B1111" s="79"/>
      <c r="C1111" s="80"/>
      <c r="D1111" s="80"/>
    </row>
    <row r="1112" spans="2:4" x14ac:dyDescent="0.2">
      <c r="B1112" s="79"/>
      <c r="C1112" s="80"/>
      <c r="D1112" s="80"/>
    </row>
    <row r="1113" spans="2:4" x14ac:dyDescent="0.2">
      <c r="B1113" s="79"/>
      <c r="C1113" s="80"/>
      <c r="D1113" s="80"/>
    </row>
    <row r="1114" spans="2:4" x14ac:dyDescent="0.2">
      <c r="B1114" s="79"/>
      <c r="C1114" s="80"/>
      <c r="D1114" s="80"/>
    </row>
    <row r="1115" spans="2:4" x14ac:dyDescent="0.2">
      <c r="B1115" s="79"/>
      <c r="C1115" s="80"/>
      <c r="D1115" s="80"/>
    </row>
    <row r="1116" spans="2:4" x14ac:dyDescent="0.2">
      <c r="B1116" s="79"/>
      <c r="C1116" s="80"/>
      <c r="D1116" s="80"/>
    </row>
    <row r="1117" spans="2:4" x14ac:dyDescent="0.2">
      <c r="B1117" s="79"/>
      <c r="C1117" s="80"/>
      <c r="D1117" s="80"/>
    </row>
    <row r="1118" spans="2:4" x14ac:dyDescent="0.2">
      <c r="B1118" s="79"/>
      <c r="C1118" s="80"/>
      <c r="D1118" s="80"/>
    </row>
    <row r="1119" spans="2:4" x14ac:dyDescent="0.2">
      <c r="B1119" s="79"/>
      <c r="C1119" s="80"/>
      <c r="D1119" s="80"/>
    </row>
    <row r="1120" spans="2:4" x14ac:dyDescent="0.2">
      <c r="B1120" s="79"/>
      <c r="C1120" s="80"/>
      <c r="D1120" s="80"/>
    </row>
    <row r="1121" spans="2:4" x14ac:dyDescent="0.2">
      <c r="B1121" s="79"/>
      <c r="C1121" s="80"/>
      <c r="D1121" s="80"/>
    </row>
    <row r="1122" spans="2:4" x14ac:dyDescent="0.2">
      <c r="B1122" s="79"/>
      <c r="C1122" s="80"/>
      <c r="D1122" s="80"/>
    </row>
    <row r="1123" spans="2:4" x14ac:dyDescent="0.2">
      <c r="B1123" s="79"/>
      <c r="C1123" s="80"/>
      <c r="D1123" s="80"/>
    </row>
    <row r="1124" spans="2:4" x14ac:dyDescent="0.2">
      <c r="B1124" s="79"/>
      <c r="C1124" s="80"/>
      <c r="D1124" s="80"/>
    </row>
    <row r="1125" spans="2:4" x14ac:dyDescent="0.2">
      <c r="B1125" s="79"/>
      <c r="C1125" s="80"/>
      <c r="D1125" s="80"/>
    </row>
    <row r="1126" spans="2:4" x14ac:dyDescent="0.2">
      <c r="B1126" s="79"/>
      <c r="C1126" s="80"/>
      <c r="D1126" s="80"/>
    </row>
    <row r="1127" spans="2:4" x14ac:dyDescent="0.2">
      <c r="B1127" s="79"/>
      <c r="C1127" s="80"/>
      <c r="D1127" s="80"/>
    </row>
    <row r="1128" spans="2:4" x14ac:dyDescent="0.2">
      <c r="B1128" s="79"/>
      <c r="C1128" s="80"/>
      <c r="D1128" s="80"/>
    </row>
    <row r="1129" spans="2:4" x14ac:dyDescent="0.2">
      <c r="B1129" s="79"/>
      <c r="C1129" s="80"/>
      <c r="D1129" s="80"/>
    </row>
    <row r="1130" spans="2:4" x14ac:dyDescent="0.2">
      <c r="B1130" s="79"/>
      <c r="C1130" s="80"/>
      <c r="D1130" s="80"/>
    </row>
    <row r="1131" spans="2:4" x14ac:dyDescent="0.2">
      <c r="B1131" s="79"/>
      <c r="C1131" s="80"/>
      <c r="D1131" s="80"/>
    </row>
    <row r="1132" spans="2:4" x14ac:dyDescent="0.2">
      <c r="B1132" s="79"/>
      <c r="C1132" s="80"/>
      <c r="D1132" s="80"/>
    </row>
    <row r="1133" spans="2:4" x14ac:dyDescent="0.2">
      <c r="B1133" s="79"/>
      <c r="C1133" s="80"/>
      <c r="D1133" s="80"/>
    </row>
    <row r="1134" spans="2:4" x14ac:dyDescent="0.2">
      <c r="B1134" s="79"/>
      <c r="C1134" s="80"/>
      <c r="D1134" s="80"/>
    </row>
    <row r="1135" spans="2:4" x14ac:dyDescent="0.2">
      <c r="B1135" s="79"/>
      <c r="C1135" s="80"/>
      <c r="D1135" s="80"/>
    </row>
    <row r="1136" spans="2:4" x14ac:dyDescent="0.2">
      <c r="B1136" s="79"/>
      <c r="C1136" s="80"/>
      <c r="D1136" s="80"/>
    </row>
    <row r="1137" spans="2:4" x14ac:dyDescent="0.2">
      <c r="B1137" s="79"/>
      <c r="C1137" s="80"/>
      <c r="D1137" s="80"/>
    </row>
    <row r="1138" spans="2:4" x14ac:dyDescent="0.2">
      <c r="B1138" s="79"/>
      <c r="C1138" s="80"/>
      <c r="D1138" s="80"/>
    </row>
    <row r="1139" spans="2:4" x14ac:dyDescent="0.2">
      <c r="B1139" s="79"/>
      <c r="C1139" s="80"/>
      <c r="D1139" s="80"/>
    </row>
    <row r="1140" spans="2:4" x14ac:dyDescent="0.2">
      <c r="B1140" s="79"/>
      <c r="C1140" s="80"/>
      <c r="D1140" s="80"/>
    </row>
    <row r="1141" spans="2:4" x14ac:dyDescent="0.2">
      <c r="B1141" s="79"/>
      <c r="C1141" s="80"/>
      <c r="D1141" s="80"/>
    </row>
    <row r="1142" spans="2:4" x14ac:dyDescent="0.2">
      <c r="B1142" s="79"/>
      <c r="C1142" s="80"/>
      <c r="D1142" s="80"/>
    </row>
    <row r="1143" spans="2:4" x14ac:dyDescent="0.2">
      <c r="B1143" s="79"/>
      <c r="C1143" s="80"/>
      <c r="D1143" s="80"/>
    </row>
    <row r="1144" spans="2:4" x14ac:dyDescent="0.2">
      <c r="B1144" s="79"/>
      <c r="C1144" s="80"/>
      <c r="D1144" s="80"/>
    </row>
    <row r="1145" spans="2:4" x14ac:dyDescent="0.2">
      <c r="B1145" s="79"/>
      <c r="C1145" s="80"/>
      <c r="D1145" s="80"/>
    </row>
    <row r="1146" spans="2:4" x14ac:dyDescent="0.2">
      <c r="B1146" s="79"/>
      <c r="C1146" s="80"/>
      <c r="D1146" s="80"/>
    </row>
    <row r="1147" spans="2:4" x14ac:dyDescent="0.2">
      <c r="B1147" s="79"/>
      <c r="C1147" s="80"/>
      <c r="D1147" s="80"/>
    </row>
    <row r="1148" spans="2:4" x14ac:dyDescent="0.2">
      <c r="B1148" s="79"/>
      <c r="C1148" s="80"/>
      <c r="D1148" s="80"/>
    </row>
    <row r="1149" spans="2:4" x14ac:dyDescent="0.2">
      <c r="B1149" s="79"/>
      <c r="C1149" s="80"/>
      <c r="D1149" s="80"/>
    </row>
    <row r="1150" spans="2:4" x14ac:dyDescent="0.2">
      <c r="B1150" s="79"/>
      <c r="C1150" s="80"/>
      <c r="D1150" s="80"/>
    </row>
    <row r="1151" spans="2:4" x14ac:dyDescent="0.2">
      <c r="B1151" s="79"/>
      <c r="C1151" s="80"/>
      <c r="D1151" s="80"/>
    </row>
    <row r="1152" spans="2:4" x14ac:dyDescent="0.2">
      <c r="B1152" s="79"/>
      <c r="C1152" s="80"/>
      <c r="D1152" s="80"/>
    </row>
    <row r="1153" spans="2:4" x14ac:dyDescent="0.2">
      <c r="B1153" s="79"/>
      <c r="C1153" s="80"/>
      <c r="D1153" s="80"/>
    </row>
    <row r="1154" spans="2:4" x14ac:dyDescent="0.2">
      <c r="B1154" s="79"/>
      <c r="C1154" s="80"/>
      <c r="D1154" s="80"/>
    </row>
    <row r="1155" spans="2:4" x14ac:dyDescent="0.2">
      <c r="B1155" s="79"/>
      <c r="C1155" s="80"/>
      <c r="D1155" s="80"/>
    </row>
    <row r="1156" spans="2:4" x14ac:dyDescent="0.2">
      <c r="B1156" s="79"/>
      <c r="C1156" s="80"/>
      <c r="D1156" s="80"/>
    </row>
    <row r="1157" spans="2:4" x14ac:dyDescent="0.2">
      <c r="B1157" s="79"/>
      <c r="C1157" s="80"/>
      <c r="D1157" s="80"/>
    </row>
    <row r="1158" spans="2:4" x14ac:dyDescent="0.2">
      <c r="B1158" s="79"/>
      <c r="C1158" s="80"/>
      <c r="D1158" s="80"/>
    </row>
    <row r="1159" spans="2:4" x14ac:dyDescent="0.2">
      <c r="B1159" s="79"/>
      <c r="C1159" s="80"/>
      <c r="D1159" s="80"/>
    </row>
    <row r="1160" spans="2:4" x14ac:dyDescent="0.2">
      <c r="B1160" s="79"/>
      <c r="C1160" s="80"/>
      <c r="D1160" s="80"/>
    </row>
    <row r="1161" spans="2:4" x14ac:dyDescent="0.2">
      <c r="B1161" s="79"/>
      <c r="C1161" s="80"/>
      <c r="D1161" s="80"/>
    </row>
    <row r="1162" spans="2:4" x14ac:dyDescent="0.2">
      <c r="B1162" s="79"/>
      <c r="C1162" s="80"/>
      <c r="D1162" s="80"/>
    </row>
    <row r="1163" spans="2:4" x14ac:dyDescent="0.2">
      <c r="B1163" s="79"/>
      <c r="C1163" s="80"/>
      <c r="D1163" s="80"/>
    </row>
    <row r="1164" spans="2:4" x14ac:dyDescent="0.2">
      <c r="B1164" s="79"/>
      <c r="C1164" s="80"/>
      <c r="D1164" s="80"/>
    </row>
    <row r="1165" spans="2:4" x14ac:dyDescent="0.2">
      <c r="B1165" s="79"/>
      <c r="C1165" s="80"/>
      <c r="D1165" s="80"/>
    </row>
    <row r="1166" spans="2:4" x14ac:dyDescent="0.2">
      <c r="B1166" s="79"/>
      <c r="C1166" s="80"/>
      <c r="D1166" s="80"/>
    </row>
    <row r="1167" spans="2:4" x14ac:dyDescent="0.2">
      <c r="B1167" s="79"/>
      <c r="C1167" s="80"/>
      <c r="D1167" s="80"/>
    </row>
    <row r="1168" spans="2:4" x14ac:dyDescent="0.2">
      <c r="B1168" s="79"/>
      <c r="C1168" s="80"/>
      <c r="D1168" s="80"/>
    </row>
    <row r="1169" spans="2:4" x14ac:dyDescent="0.2">
      <c r="B1169" s="79"/>
      <c r="C1169" s="80"/>
      <c r="D1169" s="80"/>
    </row>
    <row r="1170" spans="2:4" x14ac:dyDescent="0.2">
      <c r="B1170" s="79"/>
      <c r="C1170" s="80"/>
      <c r="D1170" s="80"/>
    </row>
    <row r="1171" spans="2:4" x14ac:dyDescent="0.2">
      <c r="B1171" s="79"/>
      <c r="C1171" s="80"/>
      <c r="D1171" s="80"/>
    </row>
    <row r="1172" spans="2:4" x14ac:dyDescent="0.2">
      <c r="B1172" s="79"/>
      <c r="C1172" s="80"/>
      <c r="D1172" s="80"/>
    </row>
    <row r="1173" spans="2:4" x14ac:dyDescent="0.2">
      <c r="B1173" s="79"/>
      <c r="C1173" s="80"/>
      <c r="D1173" s="80"/>
    </row>
    <row r="1174" spans="2:4" x14ac:dyDescent="0.2">
      <c r="B1174" s="79"/>
      <c r="C1174" s="80"/>
      <c r="D1174" s="80"/>
    </row>
    <row r="1175" spans="2:4" x14ac:dyDescent="0.2">
      <c r="B1175" s="79"/>
      <c r="C1175" s="80"/>
      <c r="D1175" s="80"/>
    </row>
    <row r="1176" spans="2:4" x14ac:dyDescent="0.2">
      <c r="B1176" s="79"/>
      <c r="C1176" s="80"/>
      <c r="D1176" s="80"/>
    </row>
    <row r="1177" spans="2:4" x14ac:dyDescent="0.2">
      <c r="B1177" s="79"/>
      <c r="C1177" s="80"/>
      <c r="D1177" s="80"/>
    </row>
    <row r="1178" spans="2:4" x14ac:dyDescent="0.2">
      <c r="B1178" s="79"/>
      <c r="C1178" s="80"/>
      <c r="D1178" s="80"/>
    </row>
    <row r="1179" spans="2:4" x14ac:dyDescent="0.2">
      <c r="B1179" s="79"/>
      <c r="C1179" s="80"/>
      <c r="D1179" s="80"/>
    </row>
    <row r="1180" spans="2:4" x14ac:dyDescent="0.2">
      <c r="B1180" s="79"/>
      <c r="C1180" s="80"/>
      <c r="D1180" s="80"/>
    </row>
    <row r="1181" spans="2:4" x14ac:dyDescent="0.2">
      <c r="B1181" s="79"/>
      <c r="C1181" s="80"/>
      <c r="D1181" s="80"/>
    </row>
    <row r="1182" spans="2:4" x14ac:dyDescent="0.2">
      <c r="B1182" s="79"/>
      <c r="C1182" s="80"/>
      <c r="D1182" s="80"/>
    </row>
    <row r="1183" spans="2:4" x14ac:dyDescent="0.2">
      <c r="B1183" s="79"/>
      <c r="C1183" s="80"/>
      <c r="D1183" s="80"/>
    </row>
    <row r="1184" spans="2:4" x14ac:dyDescent="0.2">
      <c r="B1184" s="79"/>
      <c r="C1184" s="80"/>
      <c r="D1184" s="80"/>
    </row>
    <row r="1185" spans="2:4" x14ac:dyDescent="0.2">
      <c r="B1185" s="79"/>
      <c r="C1185" s="80"/>
      <c r="D1185" s="80"/>
    </row>
    <row r="1186" spans="2:4" x14ac:dyDescent="0.2">
      <c r="B1186" s="79"/>
      <c r="C1186" s="80"/>
      <c r="D1186" s="80"/>
    </row>
    <row r="1187" spans="2:4" x14ac:dyDescent="0.2">
      <c r="B1187" s="79"/>
      <c r="C1187" s="80"/>
      <c r="D1187" s="80"/>
    </row>
    <row r="1188" spans="2:4" x14ac:dyDescent="0.2">
      <c r="B1188" s="79"/>
      <c r="C1188" s="80"/>
      <c r="D1188" s="80"/>
    </row>
    <row r="1189" spans="2:4" x14ac:dyDescent="0.2">
      <c r="B1189" s="79"/>
      <c r="C1189" s="80"/>
      <c r="D1189" s="80"/>
    </row>
    <row r="1190" spans="2:4" x14ac:dyDescent="0.2">
      <c r="B1190" s="79"/>
      <c r="C1190" s="80"/>
      <c r="D1190" s="80"/>
    </row>
    <row r="1191" spans="2:4" x14ac:dyDescent="0.2">
      <c r="B1191" s="79"/>
      <c r="C1191" s="80"/>
      <c r="D1191" s="80"/>
    </row>
    <row r="1192" spans="2:4" x14ac:dyDescent="0.2">
      <c r="B1192" s="79"/>
      <c r="C1192" s="80"/>
      <c r="D1192" s="80"/>
    </row>
    <row r="1193" spans="2:4" x14ac:dyDescent="0.2">
      <c r="B1193" s="79"/>
      <c r="C1193" s="80"/>
      <c r="D1193" s="80"/>
    </row>
    <row r="1194" spans="2:4" x14ac:dyDescent="0.2">
      <c r="B1194" s="79"/>
      <c r="C1194" s="80"/>
      <c r="D1194" s="80"/>
    </row>
    <row r="1195" spans="2:4" x14ac:dyDescent="0.2">
      <c r="B1195" s="79"/>
      <c r="C1195" s="80"/>
      <c r="D1195" s="80"/>
    </row>
    <row r="1196" spans="2:4" x14ac:dyDescent="0.2">
      <c r="B1196" s="79"/>
      <c r="C1196" s="80"/>
      <c r="D1196" s="80"/>
    </row>
    <row r="1197" spans="2:4" x14ac:dyDescent="0.2">
      <c r="B1197" s="79"/>
      <c r="C1197" s="80"/>
      <c r="D1197" s="80"/>
    </row>
    <row r="1198" spans="2:4" x14ac:dyDescent="0.2">
      <c r="B1198" s="79"/>
      <c r="C1198" s="80"/>
      <c r="D1198" s="80"/>
    </row>
    <row r="1199" spans="2:4" x14ac:dyDescent="0.2">
      <c r="B1199" s="79"/>
      <c r="C1199" s="80"/>
      <c r="D1199" s="80"/>
    </row>
    <row r="1200" spans="2:4" x14ac:dyDescent="0.2">
      <c r="B1200" s="79"/>
      <c r="C1200" s="80"/>
      <c r="D1200" s="80"/>
    </row>
    <row r="1201" spans="2:4" x14ac:dyDescent="0.2">
      <c r="B1201" s="79"/>
      <c r="C1201" s="80"/>
      <c r="D1201" s="80"/>
    </row>
    <row r="1202" spans="2:4" x14ac:dyDescent="0.2">
      <c r="B1202" s="79"/>
      <c r="C1202" s="80"/>
      <c r="D1202" s="80"/>
    </row>
    <row r="1203" spans="2:4" x14ac:dyDescent="0.2">
      <c r="B1203" s="79"/>
      <c r="C1203" s="80"/>
      <c r="D1203" s="80"/>
    </row>
    <row r="1204" spans="2:4" x14ac:dyDescent="0.2">
      <c r="B1204" s="79"/>
      <c r="C1204" s="80"/>
      <c r="D1204" s="80"/>
    </row>
    <row r="1205" spans="2:4" x14ac:dyDescent="0.2">
      <c r="B1205" s="79"/>
      <c r="C1205" s="80"/>
      <c r="D1205" s="80"/>
    </row>
    <row r="1206" spans="2:4" x14ac:dyDescent="0.2">
      <c r="B1206" s="79"/>
      <c r="C1206" s="80"/>
      <c r="D1206" s="80"/>
    </row>
    <row r="1207" spans="2:4" x14ac:dyDescent="0.2">
      <c r="B1207" s="79"/>
      <c r="C1207" s="80"/>
      <c r="D1207" s="80"/>
    </row>
    <row r="1208" spans="2:4" x14ac:dyDescent="0.2">
      <c r="B1208" s="79"/>
      <c r="C1208" s="80"/>
      <c r="D1208" s="80"/>
    </row>
    <row r="1209" spans="2:4" x14ac:dyDescent="0.2">
      <c r="B1209" s="79"/>
      <c r="C1209" s="80"/>
      <c r="D1209" s="80"/>
    </row>
    <row r="1210" spans="2:4" x14ac:dyDescent="0.2">
      <c r="B1210" s="79"/>
      <c r="C1210" s="80"/>
      <c r="D1210" s="80"/>
    </row>
    <row r="1211" spans="2:4" x14ac:dyDescent="0.2">
      <c r="B1211" s="79"/>
      <c r="C1211" s="80"/>
      <c r="D1211" s="80"/>
    </row>
    <row r="1212" spans="2:4" x14ac:dyDescent="0.2">
      <c r="B1212" s="79"/>
      <c r="C1212" s="80"/>
      <c r="D1212" s="80"/>
    </row>
    <row r="1213" spans="2:4" x14ac:dyDescent="0.2">
      <c r="B1213" s="79"/>
      <c r="C1213" s="80"/>
      <c r="D1213" s="80"/>
    </row>
    <row r="1214" spans="2:4" x14ac:dyDescent="0.2">
      <c r="B1214" s="79"/>
      <c r="C1214" s="80"/>
      <c r="D1214" s="80"/>
    </row>
    <row r="1215" spans="2:4" x14ac:dyDescent="0.2">
      <c r="B1215" s="79"/>
      <c r="C1215" s="80"/>
      <c r="D1215" s="80"/>
    </row>
    <row r="1216" spans="2:4" x14ac:dyDescent="0.2">
      <c r="B1216" s="79"/>
      <c r="C1216" s="80"/>
      <c r="D1216" s="80"/>
    </row>
    <row r="1217" spans="2:4" x14ac:dyDescent="0.2">
      <c r="B1217" s="79"/>
      <c r="C1217" s="80"/>
      <c r="D1217" s="80"/>
    </row>
    <row r="1218" spans="2:4" x14ac:dyDescent="0.2">
      <c r="B1218" s="79"/>
      <c r="C1218" s="80"/>
      <c r="D1218" s="80"/>
    </row>
    <row r="1219" spans="2:4" x14ac:dyDescent="0.2">
      <c r="B1219" s="79"/>
      <c r="C1219" s="80"/>
      <c r="D1219" s="80"/>
    </row>
    <row r="1220" spans="2:4" x14ac:dyDescent="0.2">
      <c r="B1220" s="79"/>
      <c r="C1220" s="80"/>
      <c r="D1220" s="80"/>
    </row>
    <row r="1221" spans="2:4" x14ac:dyDescent="0.2">
      <c r="B1221" s="79"/>
      <c r="C1221" s="80"/>
      <c r="D1221" s="80"/>
    </row>
    <row r="1222" spans="2:4" x14ac:dyDescent="0.2">
      <c r="B1222" s="79"/>
      <c r="C1222" s="80"/>
      <c r="D1222" s="80"/>
    </row>
    <row r="1223" spans="2:4" x14ac:dyDescent="0.2">
      <c r="B1223" s="79"/>
      <c r="C1223" s="80"/>
      <c r="D1223" s="80"/>
    </row>
    <row r="1224" spans="2:4" x14ac:dyDescent="0.2">
      <c r="B1224" s="79"/>
      <c r="C1224" s="80"/>
      <c r="D1224" s="80"/>
    </row>
    <row r="1225" spans="2:4" x14ac:dyDescent="0.2">
      <c r="B1225" s="79"/>
      <c r="C1225" s="80"/>
      <c r="D1225" s="80"/>
    </row>
    <row r="1226" spans="2:4" x14ac:dyDescent="0.2">
      <c r="B1226" s="79"/>
      <c r="C1226" s="80"/>
      <c r="D1226" s="80"/>
    </row>
    <row r="1227" spans="2:4" x14ac:dyDescent="0.2">
      <c r="B1227" s="79"/>
      <c r="C1227" s="80"/>
      <c r="D1227" s="80"/>
    </row>
    <row r="1228" spans="2:4" x14ac:dyDescent="0.2">
      <c r="B1228" s="79"/>
      <c r="C1228" s="80"/>
      <c r="D1228" s="80"/>
    </row>
    <row r="1229" spans="2:4" x14ac:dyDescent="0.2">
      <c r="B1229" s="79"/>
      <c r="C1229" s="80"/>
      <c r="D1229" s="80"/>
    </row>
    <row r="1230" spans="2:4" x14ac:dyDescent="0.2">
      <c r="B1230" s="79"/>
      <c r="C1230" s="80"/>
      <c r="D1230" s="80"/>
    </row>
    <row r="1231" spans="2:4" x14ac:dyDescent="0.2">
      <c r="B1231" s="79"/>
      <c r="C1231" s="80"/>
      <c r="D1231" s="80"/>
    </row>
    <row r="1232" spans="2:4" x14ac:dyDescent="0.2">
      <c r="B1232" s="79"/>
      <c r="C1232" s="80"/>
      <c r="D1232" s="80"/>
    </row>
    <row r="1233" spans="2:4" x14ac:dyDescent="0.2">
      <c r="B1233" s="79"/>
      <c r="C1233" s="80"/>
      <c r="D1233" s="80"/>
    </row>
    <row r="1234" spans="2:4" x14ac:dyDescent="0.2">
      <c r="B1234" s="79"/>
      <c r="C1234" s="80"/>
      <c r="D1234" s="80"/>
    </row>
    <row r="1235" spans="2:4" x14ac:dyDescent="0.2">
      <c r="B1235" s="79"/>
      <c r="C1235" s="80"/>
      <c r="D1235" s="80"/>
    </row>
    <row r="1236" spans="2:4" x14ac:dyDescent="0.2">
      <c r="B1236" s="79"/>
      <c r="C1236" s="80"/>
      <c r="D1236" s="80"/>
    </row>
    <row r="1237" spans="2:4" x14ac:dyDescent="0.2">
      <c r="B1237" s="79"/>
      <c r="C1237" s="80"/>
      <c r="D1237" s="80"/>
    </row>
    <row r="1238" spans="2:4" x14ac:dyDescent="0.2">
      <c r="B1238" s="79"/>
      <c r="C1238" s="80"/>
      <c r="D1238" s="80"/>
    </row>
    <row r="1239" spans="2:4" x14ac:dyDescent="0.2">
      <c r="B1239" s="79"/>
      <c r="C1239" s="80"/>
      <c r="D1239" s="80"/>
    </row>
    <row r="1240" spans="2:4" x14ac:dyDescent="0.2">
      <c r="B1240" s="79"/>
      <c r="C1240" s="80"/>
      <c r="D1240" s="80"/>
    </row>
    <row r="1241" spans="2:4" x14ac:dyDescent="0.2">
      <c r="B1241" s="79"/>
      <c r="C1241" s="80"/>
      <c r="D1241" s="80"/>
    </row>
    <row r="1242" spans="2:4" x14ac:dyDescent="0.2">
      <c r="B1242" s="79"/>
      <c r="C1242" s="80"/>
      <c r="D1242" s="80"/>
    </row>
    <row r="1243" spans="2:4" x14ac:dyDescent="0.2">
      <c r="B1243" s="79"/>
      <c r="C1243" s="80"/>
      <c r="D1243" s="80"/>
    </row>
    <row r="1244" spans="2:4" x14ac:dyDescent="0.2">
      <c r="B1244" s="79"/>
      <c r="C1244" s="80"/>
      <c r="D1244" s="80"/>
    </row>
    <row r="1245" spans="2:4" x14ac:dyDescent="0.2">
      <c r="B1245" s="79"/>
      <c r="C1245" s="80"/>
      <c r="D1245" s="80"/>
    </row>
    <row r="1246" spans="2:4" x14ac:dyDescent="0.2">
      <c r="B1246" s="79"/>
      <c r="C1246" s="80"/>
      <c r="D1246" s="80"/>
    </row>
    <row r="1247" spans="2:4" x14ac:dyDescent="0.2">
      <c r="B1247" s="79"/>
      <c r="C1247" s="80"/>
      <c r="D1247" s="80"/>
    </row>
    <row r="1248" spans="2:4" x14ac:dyDescent="0.2">
      <c r="B1248" s="79"/>
      <c r="C1248" s="80"/>
      <c r="D1248" s="80"/>
    </row>
    <row r="1249" spans="2:4" x14ac:dyDescent="0.2">
      <c r="B1249" s="79"/>
      <c r="C1249" s="80"/>
      <c r="D1249" s="80"/>
    </row>
    <row r="1250" spans="2:4" x14ac:dyDescent="0.2">
      <c r="B1250" s="79"/>
      <c r="C1250" s="80"/>
      <c r="D1250" s="80"/>
    </row>
    <row r="1251" spans="2:4" x14ac:dyDescent="0.2">
      <c r="B1251" s="79"/>
      <c r="C1251" s="80"/>
      <c r="D1251" s="80"/>
    </row>
    <row r="1252" spans="2:4" x14ac:dyDescent="0.2">
      <c r="B1252" s="79"/>
      <c r="C1252" s="80"/>
      <c r="D1252" s="80"/>
    </row>
    <row r="1253" spans="2:4" x14ac:dyDescent="0.2">
      <c r="B1253" s="79"/>
      <c r="C1253" s="80"/>
      <c r="D1253" s="80"/>
    </row>
    <row r="1254" spans="2:4" x14ac:dyDescent="0.2">
      <c r="B1254" s="79"/>
      <c r="C1254" s="80"/>
      <c r="D1254" s="80"/>
    </row>
    <row r="1255" spans="2:4" x14ac:dyDescent="0.2">
      <c r="B1255" s="79"/>
      <c r="C1255" s="80"/>
      <c r="D1255" s="80"/>
    </row>
    <row r="1256" spans="2:4" x14ac:dyDescent="0.2">
      <c r="B1256" s="79"/>
      <c r="C1256" s="80"/>
      <c r="D1256" s="80"/>
    </row>
    <row r="1257" spans="2:4" x14ac:dyDescent="0.2">
      <c r="B1257" s="79"/>
      <c r="C1257" s="80"/>
      <c r="D1257" s="80"/>
    </row>
    <row r="1258" spans="2:4" x14ac:dyDescent="0.2">
      <c r="B1258" s="79"/>
      <c r="C1258" s="80"/>
      <c r="D1258" s="80"/>
    </row>
    <row r="1259" spans="2:4" x14ac:dyDescent="0.2">
      <c r="B1259" s="79"/>
      <c r="C1259" s="80"/>
      <c r="D1259" s="80"/>
    </row>
    <row r="1260" spans="2:4" x14ac:dyDescent="0.2">
      <c r="B1260" s="79"/>
      <c r="C1260" s="80"/>
      <c r="D1260" s="80"/>
    </row>
    <row r="1261" spans="2:4" x14ac:dyDescent="0.2">
      <c r="B1261" s="79"/>
      <c r="C1261" s="80"/>
      <c r="D1261" s="80"/>
    </row>
    <row r="1262" spans="2:4" x14ac:dyDescent="0.2">
      <c r="B1262" s="79"/>
      <c r="C1262" s="80"/>
      <c r="D1262" s="80"/>
    </row>
    <row r="1263" spans="2:4" x14ac:dyDescent="0.2">
      <c r="B1263" s="79"/>
      <c r="C1263" s="80"/>
      <c r="D1263" s="80"/>
    </row>
    <row r="1264" spans="2:4" x14ac:dyDescent="0.2">
      <c r="B1264" s="79"/>
      <c r="C1264" s="80"/>
      <c r="D1264" s="80"/>
    </row>
    <row r="1265" spans="2:4" x14ac:dyDescent="0.2">
      <c r="B1265" s="79"/>
      <c r="C1265" s="80"/>
      <c r="D1265" s="80"/>
    </row>
    <row r="1266" spans="2:4" x14ac:dyDescent="0.2">
      <c r="B1266" s="79"/>
      <c r="C1266" s="80"/>
      <c r="D1266" s="80"/>
    </row>
    <row r="1267" spans="2:4" x14ac:dyDescent="0.2">
      <c r="B1267" s="79"/>
      <c r="C1267" s="80"/>
      <c r="D1267" s="80"/>
    </row>
    <row r="1268" spans="2:4" x14ac:dyDescent="0.2">
      <c r="B1268" s="79"/>
      <c r="C1268" s="80"/>
      <c r="D1268" s="80"/>
    </row>
    <row r="1269" spans="2:4" x14ac:dyDescent="0.2">
      <c r="B1269" s="79"/>
      <c r="C1269" s="80"/>
      <c r="D1269" s="80"/>
    </row>
    <row r="1270" spans="2:4" x14ac:dyDescent="0.2">
      <c r="B1270" s="79"/>
      <c r="C1270" s="80"/>
      <c r="D1270" s="80"/>
    </row>
    <row r="1271" spans="2:4" x14ac:dyDescent="0.2">
      <c r="B1271" s="79"/>
      <c r="C1271" s="80"/>
      <c r="D1271" s="80"/>
    </row>
    <row r="1272" spans="2:4" x14ac:dyDescent="0.2">
      <c r="B1272" s="79"/>
      <c r="C1272" s="80"/>
      <c r="D1272" s="80"/>
    </row>
    <row r="1273" spans="2:4" x14ac:dyDescent="0.2">
      <c r="B1273" s="79"/>
      <c r="C1273" s="80"/>
      <c r="D1273" s="80"/>
    </row>
    <row r="1274" spans="2:4" x14ac:dyDescent="0.2">
      <c r="B1274" s="79"/>
      <c r="C1274" s="80"/>
      <c r="D1274" s="80"/>
    </row>
    <row r="1275" spans="2:4" x14ac:dyDescent="0.2">
      <c r="B1275" s="79"/>
      <c r="C1275" s="80"/>
      <c r="D1275" s="80"/>
    </row>
    <row r="1276" spans="2:4" x14ac:dyDescent="0.2">
      <c r="B1276" s="79"/>
      <c r="C1276" s="80"/>
      <c r="D1276" s="80"/>
    </row>
    <row r="1277" spans="2:4" x14ac:dyDescent="0.2">
      <c r="B1277" s="79"/>
      <c r="C1277" s="80"/>
      <c r="D1277" s="80"/>
    </row>
    <row r="1278" spans="2:4" x14ac:dyDescent="0.2">
      <c r="B1278" s="79"/>
      <c r="C1278" s="80"/>
      <c r="D1278" s="80"/>
    </row>
    <row r="1279" spans="2:4" x14ac:dyDescent="0.2">
      <c r="B1279" s="79"/>
      <c r="C1279" s="80"/>
      <c r="D1279" s="80"/>
    </row>
    <row r="1280" spans="2:4" x14ac:dyDescent="0.2">
      <c r="B1280" s="79"/>
      <c r="C1280" s="80"/>
      <c r="D1280" s="80"/>
    </row>
    <row r="1281" spans="2:4" x14ac:dyDescent="0.2">
      <c r="B1281" s="79"/>
      <c r="C1281" s="80"/>
      <c r="D1281" s="80"/>
    </row>
    <row r="1282" spans="2:4" x14ac:dyDescent="0.2">
      <c r="B1282" s="79"/>
      <c r="C1282" s="80"/>
      <c r="D1282" s="80"/>
    </row>
    <row r="1283" spans="2:4" x14ac:dyDescent="0.2">
      <c r="B1283" s="79"/>
      <c r="C1283" s="80"/>
      <c r="D1283" s="80"/>
    </row>
    <row r="1284" spans="2:4" x14ac:dyDescent="0.2">
      <c r="B1284" s="79"/>
      <c r="C1284" s="80"/>
      <c r="D1284" s="80"/>
    </row>
    <row r="1285" spans="2:4" x14ac:dyDescent="0.2">
      <c r="B1285" s="79"/>
      <c r="C1285" s="80"/>
      <c r="D1285" s="80"/>
    </row>
    <row r="1286" spans="2:4" x14ac:dyDescent="0.2">
      <c r="B1286" s="79"/>
      <c r="C1286" s="80"/>
      <c r="D1286" s="80"/>
    </row>
    <row r="1287" spans="2:4" x14ac:dyDescent="0.2">
      <c r="B1287" s="79"/>
      <c r="C1287" s="80"/>
      <c r="D1287" s="80"/>
    </row>
    <row r="1288" spans="2:4" x14ac:dyDescent="0.2">
      <c r="B1288" s="79"/>
      <c r="C1288" s="80"/>
      <c r="D1288" s="80"/>
    </row>
    <row r="1289" spans="2:4" x14ac:dyDescent="0.2">
      <c r="B1289" s="79"/>
      <c r="C1289" s="80"/>
      <c r="D1289" s="80"/>
    </row>
    <row r="1290" spans="2:4" x14ac:dyDescent="0.2">
      <c r="B1290" s="79"/>
      <c r="C1290" s="80"/>
      <c r="D1290" s="80"/>
    </row>
    <row r="1291" spans="2:4" x14ac:dyDescent="0.2">
      <c r="B1291" s="79"/>
      <c r="C1291" s="80"/>
      <c r="D1291" s="80"/>
    </row>
    <row r="1292" spans="2:4" x14ac:dyDescent="0.2">
      <c r="B1292" s="79"/>
      <c r="C1292" s="80"/>
      <c r="D1292" s="80"/>
    </row>
    <row r="1293" spans="2:4" x14ac:dyDescent="0.2">
      <c r="B1293" s="79"/>
      <c r="C1293" s="80"/>
      <c r="D1293" s="80"/>
    </row>
    <row r="1294" spans="2:4" x14ac:dyDescent="0.2">
      <c r="B1294" s="79"/>
      <c r="C1294" s="80"/>
      <c r="D1294" s="80"/>
    </row>
    <row r="1295" spans="2:4" x14ac:dyDescent="0.2">
      <c r="B1295" s="79"/>
      <c r="C1295" s="80"/>
      <c r="D1295" s="80"/>
    </row>
    <row r="1296" spans="2:4" x14ac:dyDescent="0.2">
      <c r="B1296" s="79"/>
      <c r="C1296" s="80"/>
      <c r="D1296" s="80"/>
    </row>
    <row r="1297" spans="2:4" x14ac:dyDescent="0.2">
      <c r="B1297" s="79"/>
      <c r="C1297" s="80"/>
      <c r="D1297" s="80"/>
    </row>
    <row r="1298" spans="2:4" x14ac:dyDescent="0.2">
      <c r="B1298" s="79"/>
      <c r="C1298" s="80"/>
      <c r="D1298" s="80"/>
    </row>
    <row r="1299" spans="2:4" x14ac:dyDescent="0.2">
      <c r="B1299" s="79"/>
      <c r="C1299" s="80"/>
      <c r="D1299" s="80"/>
    </row>
    <row r="1300" spans="2:4" x14ac:dyDescent="0.2">
      <c r="B1300" s="79"/>
      <c r="C1300" s="80"/>
      <c r="D1300" s="80"/>
    </row>
    <row r="1301" spans="2:4" x14ac:dyDescent="0.2">
      <c r="B1301" s="79"/>
      <c r="C1301" s="80"/>
      <c r="D1301" s="80"/>
    </row>
    <row r="1302" spans="2:4" x14ac:dyDescent="0.2">
      <c r="B1302" s="79"/>
      <c r="C1302" s="80"/>
      <c r="D1302" s="80"/>
    </row>
    <row r="1303" spans="2:4" x14ac:dyDescent="0.2">
      <c r="B1303" s="79"/>
      <c r="C1303" s="80"/>
      <c r="D1303" s="80"/>
    </row>
    <row r="1304" spans="2:4" x14ac:dyDescent="0.2">
      <c r="B1304" s="79"/>
      <c r="C1304" s="80"/>
      <c r="D1304" s="80"/>
    </row>
    <row r="1305" spans="2:4" x14ac:dyDescent="0.2">
      <c r="B1305" s="79"/>
      <c r="C1305" s="80"/>
      <c r="D1305" s="80"/>
    </row>
    <row r="1306" spans="2:4" x14ac:dyDescent="0.2">
      <c r="B1306" s="79"/>
      <c r="C1306" s="80"/>
      <c r="D1306" s="80"/>
    </row>
    <row r="1307" spans="2:4" x14ac:dyDescent="0.2">
      <c r="B1307" s="79"/>
      <c r="C1307" s="80"/>
      <c r="D1307" s="80"/>
    </row>
    <row r="1308" spans="2:4" x14ac:dyDescent="0.2">
      <c r="B1308" s="79"/>
      <c r="C1308" s="80"/>
      <c r="D1308" s="80"/>
    </row>
    <row r="1309" spans="2:4" x14ac:dyDescent="0.2">
      <c r="B1309" s="79"/>
      <c r="C1309" s="80"/>
      <c r="D1309" s="80"/>
    </row>
    <row r="1310" spans="2:4" x14ac:dyDescent="0.2">
      <c r="B1310" s="79"/>
      <c r="C1310" s="80"/>
      <c r="D1310" s="80"/>
    </row>
    <row r="1311" spans="2:4" x14ac:dyDescent="0.2">
      <c r="B1311" s="79"/>
      <c r="C1311" s="80"/>
      <c r="D1311" s="80"/>
    </row>
    <row r="1312" spans="2:4" x14ac:dyDescent="0.2">
      <c r="B1312" s="79"/>
      <c r="C1312" s="80"/>
      <c r="D1312" s="80"/>
    </row>
    <row r="1313" spans="2:4" x14ac:dyDescent="0.2">
      <c r="B1313" s="79"/>
      <c r="C1313" s="80"/>
      <c r="D1313" s="80"/>
    </row>
    <row r="1314" spans="2:4" x14ac:dyDescent="0.2">
      <c r="B1314" s="79"/>
      <c r="C1314" s="80"/>
      <c r="D1314" s="80"/>
    </row>
    <row r="1315" spans="2:4" x14ac:dyDescent="0.2">
      <c r="B1315" s="79"/>
      <c r="C1315" s="80"/>
      <c r="D1315" s="80"/>
    </row>
    <row r="1316" spans="2:4" x14ac:dyDescent="0.2">
      <c r="B1316" s="79"/>
      <c r="C1316" s="80"/>
      <c r="D1316" s="80"/>
    </row>
    <row r="1317" spans="2:4" x14ac:dyDescent="0.2">
      <c r="B1317" s="79"/>
      <c r="C1317" s="80"/>
      <c r="D1317" s="80"/>
    </row>
    <row r="1318" spans="2:4" x14ac:dyDescent="0.2">
      <c r="B1318" s="79"/>
      <c r="C1318" s="80"/>
      <c r="D1318" s="80"/>
    </row>
    <row r="1319" spans="2:4" x14ac:dyDescent="0.2">
      <c r="B1319" s="79"/>
      <c r="C1319" s="80"/>
      <c r="D1319" s="80"/>
    </row>
    <row r="1320" spans="2:4" x14ac:dyDescent="0.2">
      <c r="B1320" s="79"/>
      <c r="C1320" s="80"/>
      <c r="D1320" s="80"/>
    </row>
    <row r="1321" spans="2:4" x14ac:dyDescent="0.2">
      <c r="B1321" s="79"/>
      <c r="C1321" s="80"/>
      <c r="D1321" s="80"/>
    </row>
    <row r="1322" spans="2:4" x14ac:dyDescent="0.2">
      <c r="B1322" s="79"/>
      <c r="C1322" s="80"/>
      <c r="D1322" s="80"/>
    </row>
    <row r="1323" spans="2:4" x14ac:dyDescent="0.2">
      <c r="B1323" s="79"/>
      <c r="C1323" s="80"/>
      <c r="D1323" s="80"/>
    </row>
    <row r="1324" spans="2:4" x14ac:dyDescent="0.2">
      <c r="B1324" s="79"/>
      <c r="C1324" s="80"/>
      <c r="D1324" s="80"/>
    </row>
    <row r="1325" spans="2:4" x14ac:dyDescent="0.2">
      <c r="B1325" s="79"/>
      <c r="C1325" s="80"/>
      <c r="D1325" s="80"/>
    </row>
    <row r="1326" spans="2:4" x14ac:dyDescent="0.2">
      <c r="B1326" s="79"/>
      <c r="C1326" s="80"/>
      <c r="D1326" s="80"/>
    </row>
    <row r="1327" spans="2:4" x14ac:dyDescent="0.2">
      <c r="B1327" s="79"/>
      <c r="C1327" s="80"/>
      <c r="D1327" s="80"/>
    </row>
    <row r="1328" spans="2:4" x14ac:dyDescent="0.2">
      <c r="B1328" s="79"/>
      <c r="C1328" s="80"/>
      <c r="D1328" s="80"/>
    </row>
    <row r="1329" spans="2:4" x14ac:dyDescent="0.2">
      <c r="B1329" s="79"/>
      <c r="C1329" s="80"/>
      <c r="D1329" s="80"/>
    </row>
    <row r="1330" spans="2:4" x14ac:dyDescent="0.2">
      <c r="B1330" s="79"/>
      <c r="C1330" s="80"/>
      <c r="D1330" s="80"/>
    </row>
    <row r="1331" spans="2:4" x14ac:dyDescent="0.2">
      <c r="B1331" s="79"/>
      <c r="C1331" s="80"/>
      <c r="D1331" s="80"/>
    </row>
    <row r="1332" spans="2:4" x14ac:dyDescent="0.2">
      <c r="B1332" s="79"/>
      <c r="C1332" s="80"/>
      <c r="D1332" s="80"/>
    </row>
    <row r="1333" spans="2:4" x14ac:dyDescent="0.2">
      <c r="B1333" s="79"/>
      <c r="C1333" s="80"/>
      <c r="D1333" s="80"/>
    </row>
    <row r="1334" spans="2:4" x14ac:dyDescent="0.2">
      <c r="B1334" s="79"/>
      <c r="C1334" s="80"/>
      <c r="D1334" s="80"/>
    </row>
    <row r="1335" spans="2:4" x14ac:dyDescent="0.2">
      <c r="B1335" s="79"/>
      <c r="C1335" s="80"/>
      <c r="D1335" s="80"/>
    </row>
    <row r="1336" spans="2:4" x14ac:dyDescent="0.2">
      <c r="B1336" s="79"/>
      <c r="C1336" s="80"/>
      <c r="D1336" s="80"/>
    </row>
    <row r="1337" spans="2:4" x14ac:dyDescent="0.2">
      <c r="B1337" s="79"/>
      <c r="C1337" s="80"/>
      <c r="D1337" s="80"/>
    </row>
    <row r="1338" spans="2:4" x14ac:dyDescent="0.2">
      <c r="B1338" s="79"/>
      <c r="C1338" s="80"/>
      <c r="D1338" s="80"/>
    </row>
    <row r="1339" spans="2:4" x14ac:dyDescent="0.2">
      <c r="B1339" s="79"/>
      <c r="C1339" s="80"/>
      <c r="D1339" s="80"/>
    </row>
    <row r="1340" spans="2:4" x14ac:dyDescent="0.2">
      <c r="B1340" s="79"/>
      <c r="C1340" s="80"/>
      <c r="D1340" s="80"/>
    </row>
    <row r="1341" spans="2:4" x14ac:dyDescent="0.2">
      <c r="B1341" s="79"/>
      <c r="C1341" s="80"/>
      <c r="D1341" s="80"/>
    </row>
    <row r="1342" spans="2:4" x14ac:dyDescent="0.2">
      <c r="B1342" s="79"/>
      <c r="C1342" s="80"/>
      <c r="D1342" s="80"/>
    </row>
    <row r="1343" spans="2:4" x14ac:dyDescent="0.2">
      <c r="B1343" s="79"/>
      <c r="C1343" s="80"/>
      <c r="D1343" s="80"/>
    </row>
    <row r="1344" spans="2:4" x14ac:dyDescent="0.2">
      <c r="B1344" s="79"/>
      <c r="C1344" s="80"/>
      <c r="D1344" s="80"/>
    </row>
    <row r="1345" spans="2:4" x14ac:dyDescent="0.2">
      <c r="B1345" s="79"/>
      <c r="C1345" s="80"/>
      <c r="D1345" s="80"/>
    </row>
    <row r="1346" spans="2:4" x14ac:dyDescent="0.2">
      <c r="B1346" s="79"/>
      <c r="C1346" s="80"/>
      <c r="D1346" s="80"/>
    </row>
    <row r="1347" spans="2:4" x14ac:dyDescent="0.2">
      <c r="B1347" s="79"/>
      <c r="C1347" s="80"/>
      <c r="D1347" s="80"/>
    </row>
    <row r="1348" spans="2:4" x14ac:dyDescent="0.2">
      <c r="B1348" s="79"/>
      <c r="C1348" s="80"/>
      <c r="D1348" s="80"/>
    </row>
    <row r="1349" spans="2:4" x14ac:dyDescent="0.2">
      <c r="B1349" s="79"/>
      <c r="C1349" s="80"/>
      <c r="D1349" s="80"/>
    </row>
    <row r="1350" spans="2:4" x14ac:dyDescent="0.2">
      <c r="B1350" s="79"/>
      <c r="C1350" s="80"/>
      <c r="D1350" s="80"/>
    </row>
    <row r="1351" spans="2:4" x14ac:dyDescent="0.2">
      <c r="B1351" s="79"/>
      <c r="C1351" s="80"/>
      <c r="D1351" s="80"/>
    </row>
    <row r="1352" spans="2:4" x14ac:dyDescent="0.2">
      <c r="B1352" s="79"/>
      <c r="C1352" s="80"/>
      <c r="D1352" s="80"/>
    </row>
    <row r="1353" spans="2:4" x14ac:dyDescent="0.2">
      <c r="B1353" s="79"/>
      <c r="C1353" s="80"/>
      <c r="D1353" s="80"/>
    </row>
    <row r="1354" spans="2:4" x14ac:dyDescent="0.2">
      <c r="B1354" s="79"/>
      <c r="C1354" s="80"/>
      <c r="D1354" s="80"/>
    </row>
    <row r="1355" spans="2:4" x14ac:dyDescent="0.2">
      <c r="B1355" s="79"/>
      <c r="C1355" s="80"/>
      <c r="D1355" s="80"/>
    </row>
    <row r="1356" spans="2:4" x14ac:dyDescent="0.2">
      <c r="B1356" s="79"/>
      <c r="C1356" s="80"/>
      <c r="D1356" s="80"/>
    </row>
    <row r="1357" spans="2:4" x14ac:dyDescent="0.2">
      <c r="B1357" s="79"/>
      <c r="C1357" s="80"/>
      <c r="D1357" s="80"/>
    </row>
    <row r="1358" spans="2:4" x14ac:dyDescent="0.2">
      <c r="B1358" s="79"/>
      <c r="C1358" s="80"/>
      <c r="D1358" s="80"/>
    </row>
    <row r="1359" spans="2:4" x14ac:dyDescent="0.2">
      <c r="B1359" s="79"/>
      <c r="C1359" s="80"/>
      <c r="D1359" s="80"/>
    </row>
    <row r="1360" spans="2:4" x14ac:dyDescent="0.2">
      <c r="B1360" s="79"/>
      <c r="C1360" s="80"/>
      <c r="D1360" s="80"/>
    </row>
    <row r="1361" spans="2:4" x14ac:dyDescent="0.2">
      <c r="B1361" s="79"/>
      <c r="C1361" s="80"/>
      <c r="D1361" s="80"/>
    </row>
    <row r="1362" spans="2:4" x14ac:dyDescent="0.2">
      <c r="B1362" s="79"/>
      <c r="C1362" s="80"/>
      <c r="D1362" s="80"/>
    </row>
    <row r="1363" spans="2:4" x14ac:dyDescent="0.2">
      <c r="B1363" s="79"/>
      <c r="C1363" s="80"/>
      <c r="D1363" s="80"/>
    </row>
    <row r="1364" spans="2:4" x14ac:dyDescent="0.2">
      <c r="B1364" s="79"/>
      <c r="C1364" s="80"/>
      <c r="D1364" s="80"/>
    </row>
    <row r="1365" spans="2:4" x14ac:dyDescent="0.2">
      <c r="B1365" s="79"/>
      <c r="C1365" s="80"/>
      <c r="D1365" s="80"/>
    </row>
    <row r="1366" spans="2:4" x14ac:dyDescent="0.2">
      <c r="B1366" s="79"/>
      <c r="C1366" s="80"/>
      <c r="D1366" s="80"/>
    </row>
    <row r="1367" spans="2:4" x14ac:dyDescent="0.2">
      <c r="B1367" s="79"/>
      <c r="C1367" s="80"/>
      <c r="D1367" s="80"/>
    </row>
    <row r="1368" spans="2:4" x14ac:dyDescent="0.2">
      <c r="B1368" s="79"/>
      <c r="C1368" s="80"/>
      <c r="D1368" s="80"/>
    </row>
    <row r="1369" spans="2:4" x14ac:dyDescent="0.2">
      <c r="B1369" s="79"/>
      <c r="C1369" s="80"/>
      <c r="D1369" s="80"/>
    </row>
    <row r="1370" spans="2:4" x14ac:dyDescent="0.2">
      <c r="B1370" s="79"/>
      <c r="C1370" s="80"/>
      <c r="D1370" s="80"/>
    </row>
    <row r="1371" spans="2:4" x14ac:dyDescent="0.2">
      <c r="B1371" s="79"/>
      <c r="C1371" s="80"/>
      <c r="D1371" s="80"/>
    </row>
    <row r="1372" spans="2:4" x14ac:dyDescent="0.2">
      <c r="B1372" s="79"/>
      <c r="C1372" s="80"/>
      <c r="D1372" s="80"/>
    </row>
    <row r="1373" spans="2:4" x14ac:dyDescent="0.2">
      <c r="B1373" s="79"/>
      <c r="C1373" s="80"/>
      <c r="D1373" s="80"/>
    </row>
    <row r="1374" spans="2:4" x14ac:dyDescent="0.2">
      <c r="B1374" s="79"/>
      <c r="C1374" s="80"/>
      <c r="D1374" s="80"/>
    </row>
    <row r="1375" spans="2:4" x14ac:dyDescent="0.2">
      <c r="B1375" s="79"/>
      <c r="C1375" s="80"/>
      <c r="D1375" s="80"/>
    </row>
    <row r="1376" spans="2:4" x14ac:dyDescent="0.2">
      <c r="B1376" s="79"/>
      <c r="C1376" s="80"/>
      <c r="D1376" s="80"/>
    </row>
    <row r="1377" spans="2:4" x14ac:dyDescent="0.2">
      <c r="B1377" s="79"/>
      <c r="C1377" s="80"/>
      <c r="D1377" s="80"/>
    </row>
    <row r="1378" spans="2:4" x14ac:dyDescent="0.2">
      <c r="B1378" s="79"/>
      <c r="C1378" s="80"/>
      <c r="D1378" s="80"/>
    </row>
    <row r="1379" spans="2:4" x14ac:dyDescent="0.2">
      <c r="B1379" s="79"/>
      <c r="C1379" s="80"/>
      <c r="D1379" s="80"/>
    </row>
    <row r="1380" spans="2:4" x14ac:dyDescent="0.2">
      <c r="B1380" s="79"/>
      <c r="C1380" s="80"/>
      <c r="D1380" s="80"/>
    </row>
    <row r="1381" spans="2:4" x14ac:dyDescent="0.2">
      <c r="B1381" s="79"/>
      <c r="C1381" s="80"/>
      <c r="D1381" s="80"/>
    </row>
    <row r="1382" spans="2:4" x14ac:dyDescent="0.2">
      <c r="B1382" s="79"/>
      <c r="C1382" s="80"/>
      <c r="D1382" s="80"/>
    </row>
    <row r="1383" spans="2:4" x14ac:dyDescent="0.2">
      <c r="B1383" s="79"/>
      <c r="C1383" s="80"/>
      <c r="D1383" s="80"/>
    </row>
    <row r="1384" spans="2:4" x14ac:dyDescent="0.2">
      <c r="B1384" s="79"/>
      <c r="C1384" s="80"/>
      <c r="D1384" s="80"/>
    </row>
    <row r="1385" spans="2:4" x14ac:dyDescent="0.2">
      <c r="B1385" s="79"/>
      <c r="C1385" s="80"/>
      <c r="D1385" s="80"/>
    </row>
    <row r="1386" spans="2:4" x14ac:dyDescent="0.2">
      <c r="B1386" s="79"/>
      <c r="C1386" s="80"/>
      <c r="D1386" s="80"/>
    </row>
    <row r="1387" spans="2:4" x14ac:dyDescent="0.2">
      <c r="B1387" s="79"/>
      <c r="C1387" s="80"/>
      <c r="D1387" s="80"/>
    </row>
    <row r="1388" spans="2:4" x14ac:dyDescent="0.2">
      <c r="B1388" s="79"/>
      <c r="C1388" s="80"/>
      <c r="D1388" s="80"/>
    </row>
    <row r="1389" spans="2:4" x14ac:dyDescent="0.2">
      <c r="B1389" s="79"/>
      <c r="C1389" s="80"/>
      <c r="D1389" s="80"/>
    </row>
    <row r="1390" spans="2:4" x14ac:dyDescent="0.2">
      <c r="B1390" s="79"/>
      <c r="C1390" s="80"/>
      <c r="D1390" s="80"/>
    </row>
    <row r="1391" spans="2:4" x14ac:dyDescent="0.2">
      <c r="B1391" s="79"/>
      <c r="C1391" s="80"/>
      <c r="D1391" s="80"/>
    </row>
    <row r="1392" spans="2:4" x14ac:dyDescent="0.2">
      <c r="B1392" s="79"/>
      <c r="C1392" s="80"/>
      <c r="D1392" s="80"/>
    </row>
    <row r="1393" spans="2:4" x14ac:dyDescent="0.2">
      <c r="B1393" s="79"/>
      <c r="C1393" s="80"/>
      <c r="D1393" s="80"/>
    </row>
    <row r="1394" spans="2:4" x14ac:dyDescent="0.2">
      <c r="B1394" s="79"/>
      <c r="C1394" s="80"/>
      <c r="D1394" s="80"/>
    </row>
    <row r="1395" spans="2:4" x14ac:dyDescent="0.2">
      <c r="B1395" s="79"/>
      <c r="C1395" s="80"/>
      <c r="D1395" s="80"/>
    </row>
    <row r="1396" spans="2:4" x14ac:dyDescent="0.2">
      <c r="B1396" s="79"/>
      <c r="C1396" s="80"/>
      <c r="D1396" s="80"/>
    </row>
    <row r="1397" spans="2:4" x14ac:dyDescent="0.2">
      <c r="B1397" s="79"/>
      <c r="C1397" s="80"/>
      <c r="D1397" s="80"/>
    </row>
    <row r="1398" spans="2:4" x14ac:dyDescent="0.2">
      <c r="B1398" s="79"/>
      <c r="C1398" s="80"/>
      <c r="D1398" s="80"/>
    </row>
    <row r="1399" spans="2:4" x14ac:dyDescent="0.2">
      <c r="B1399" s="79"/>
      <c r="C1399" s="80"/>
      <c r="D1399" s="80"/>
    </row>
    <row r="1400" spans="2:4" x14ac:dyDescent="0.2">
      <c r="B1400" s="79"/>
      <c r="C1400" s="80"/>
      <c r="D1400" s="80"/>
    </row>
    <row r="1401" spans="2:4" x14ac:dyDescent="0.2">
      <c r="B1401" s="79"/>
      <c r="C1401" s="80"/>
      <c r="D1401" s="80"/>
    </row>
    <row r="1402" spans="2:4" x14ac:dyDescent="0.2">
      <c r="B1402" s="79"/>
      <c r="C1402" s="80"/>
      <c r="D1402" s="80"/>
    </row>
    <row r="1403" spans="2:4" x14ac:dyDescent="0.2">
      <c r="B1403" s="79"/>
      <c r="C1403" s="80"/>
      <c r="D1403" s="80"/>
    </row>
    <row r="1404" spans="2:4" x14ac:dyDescent="0.2">
      <c r="B1404" s="79"/>
      <c r="C1404" s="80"/>
      <c r="D1404" s="80"/>
    </row>
    <row r="1405" spans="2:4" x14ac:dyDescent="0.2">
      <c r="B1405" s="79"/>
      <c r="C1405" s="80"/>
      <c r="D1405" s="80"/>
    </row>
    <row r="1406" spans="2:4" x14ac:dyDescent="0.2">
      <c r="B1406" s="79"/>
      <c r="C1406" s="80"/>
      <c r="D1406" s="80"/>
    </row>
    <row r="1407" spans="2:4" x14ac:dyDescent="0.2">
      <c r="B1407" s="79"/>
      <c r="C1407" s="80"/>
      <c r="D1407" s="80"/>
    </row>
    <row r="1408" spans="2:4" x14ac:dyDescent="0.2">
      <c r="B1408" s="79"/>
      <c r="C1408" s="80"/>
      <c r="D1408" s="80"/>
    </row>
    <row r="1409" spans="2:4" x14ac:dyDescent="0.2">
      <c r="B1409" s="79"/>
      <c r="C1409" s="80"/>
      <c r="D1409" s="80"/>
    </row>
    <row r="1410" spans="2:4" x14ac:dyDescent="0.2">
      <c r="B1410" s="79"/>
      <c r="C1410" s="80"/>
      <c r="D1410" s="80"/>
    </row>
    <row r="1411" spans="2:4" x14ac:dyDescent="0.2">
      <c r="B1411" s="79"/>
      <c r="C1411" s="80"/>
      <c r="D1411" s="80"/>
    </row>
    <row r="1412" spans="2:4" x14ac:dyDescent="0.2">
      <c r="B1412" s="79"/>
      <c r="C1412" s="80"/>
      <c r="D1412" s="80"/>
    </row>
    <row r="1413" spans="2:4" x14ac:dyDescent="0.2">
      <c r="B1413" s="79"/>
      <c r="C1413" s="80"/>
      <c r="D1413" s="80"/>
    </row>
    <row r="1414" spans="2:4" x14ac:dyDescent="0.2">
      <c r="B1414" s="79"/>
      <c r="C1414" s="80"/>
      <c r="D1414" s="80"/>
    </row>
    <row r="1415" spans="2:4" x14ac:dyDescent="0.2">
      <c r="B1415" s="79"/>
      <c r="C1415" s="80"/>
      <c r="D1415" s="80"/>
    </row>
    <row r="1416" spans="2:4" x14ac:dyDescent="0.2">
      <c r="B1416" s="79"/>
      <c r="C1416" s="80"/>
      <c r="D1416" s="80"/>
    </row>
    <row r="1417" spans="2:4" x14ac:dyDescent="0.2">
      <c r="B1417" s="79"/>
      <c r="C1417" s="80"/>
      <c r="D1417" s="80"/>
    </row>
    <row r="1418" spans="2:4" x14ac:dyDescent="0.2">
      <c r="B1418" s="79"/>
      <c r="C1418" s="80"/>
      <c r="D1418" s="80"/>
    </row>
    <row r="1419" spans="2:4" x14ac:dyDescent="0.2">
      <c r="B1419" s="79"/>
      <c r="C1419" s="80"/>
      <c r="D1419" s="80"/>
    </row>
    <row r="1420" spans="2:4" x14ac:dyDescent="0.2">
      <c r="B1420" s="79"/>
      <c r="C1420" s="80"/>
      <c r="D1420" s="80"/>
    </row>
    <row r="1421" spans="2:4" x14ac:dyDescent="0.2">
      <c r="B1421" s="79"/>
      <c r="C1421" s="80"/>
      <c r="D1421" s="80"/>
    </row>
    <row r="1422" spans="2:4" x14ac:dyDescent="0.2">
      <c r="B1422" s="79"/>
      <c r="C1422" s="80"/>
      <c r="D1422" s="80"/>
    </row>
    <row r="1423" spans="2:4" x14ac:dyDescent="0.2">
      <c r="B1423" s="79"/>
      <c r="C1423" s="80"/>
      <c r="D1423" s="80"/>
    </row>
    <row r="1424" spans="2:4" x14ac:dyDescent="0.2">
      <c r="B1424" s="79"/>
      <c r="C1424" s="80"/>
      <c r="D1424" s="80"/>
    </row>
    <row r="1425" spans="2:4" x14ac:dyDescent="0.2">
      <c r="B1425" s="79"/>
      <c r="C1425" s="80"/>
      <c r="D1425" s="80"/>
    </row>
    <row r="1426" spans="2:4" x14ac:dyDescent="0.2">
      <c r="B1426" s="79"/>
      <c r="C1426" s="80"/>
      <c r="D1426" s="80"/>
    </row>
    <row r="1427" spans="2:4" x14ac:dyDescent="0.2">
      <c r="B1427" s="79"/>
      <c r="C1427" s="80"/>
      <c r="D1427" s="80"/>
    </row>
    <row r="1428" spans="2:4" x14ac:dyDescent="0.2">
      <c r="B1428" s="79"/>
      <c r="C1428" s="80"/>
      <c r="D1428" s="80"/>
    </row>
    <row r="1429" spans="2:4" x14ac:dyDescent="0.2">
      <c r="B1429" s="79"/>
      <c r="C1429" s="80"/>
      <c r="D1429" s="80"/>
    </row>
    <row r="1430" spans="2:4" x14ac:dyDescent="0.2">
      <c r="B1430" s="79"/>
      <c r="C1430" s="80"/>
      <c r="D1430" s="80"/>
    </row>
    <row r="1431" spans="2:4" x14ac:dyDescent="0.2">
      <c r="B1431" s="79"/>
      <c r="C1431" s="80"/>
      <c r="D1431" s="80"/>
    </row>
    <row r="1432" spans="2:4" x14ac:dyDescent="0.2">
      <c r="B1432" s="79"/>
      <c r="C1432" s="80"/>
      <c r="D1432" s="80"/>
    </row>
    <row r="1433" spans="2:4" x14ac:dyDescent="0.2">
      <c r="B1433" s="79"/>
      <c r="C1433" s="80"/>
      <c r="D1433" s="80"/>
    </row>
    <row r="1434" spans="2:4" x14ac:dyDescent="0.2">
      <c r="B1434" s="79"/>
      <c r="C1434" s="80"/>
      <c r="D1434" s="80"/>
    </row>
    <row r="1435" spans="2:4" x14ac:dyDescent="0.2">
      <c r="B1435" s="79"/>
      <c r="C1435" s="80"/>
      <c r="D1435" s="80"/>
    </row>
    <row r="1436" spans="2:4" x14ac:dyDescent="0.2">
      <c r="B1436" s="79"/>
      <c r="C1436" s="80"/>
      <c r="D1436" s="80"/>
    </row>
    <row r="1437" spans="2:4" x14ac:dyDescent="0.2">
      <c r="B1437" s="79"/>
      <c r="C1437" s="80"/>
      <c r="D1437" s="80"/>
    </row>
    <row r="1438" spans="2:4" x14ac:dyDescent="0.2">
      <c r="B1438" s="79"/>
      <c r="C1438" s="80"/>
      <c r="D1438" s="80"/>
    </row>
    <row r="1439" spans="2:4" x14ac:dyDescent="0.2">
      <c r="B1439" s="79"/>
      <c r="C1439" s="80"/>
      <c r="D1439" s="80"/>
    </row>
    <row r="1440" spans="2:4" x14ac:dyDescent="0.2">
      <c r="B1440" s="79"/>
      <c r="C1440" s="80"/>
      <c r="D1440" s="80"/>
    </row>
    <row r="1441" spans="2:4" x14ac:dyDescent="0.2">
      <c r="B1441" s="79"/>
      <c r="C1441" s="80"/>
      <c r="D1441" s="80"/>
    </row>
    <row r="1442" spans="2:4" x14ac:dyDescent="0.2">
      <c r="B1442" s="79"/>
      <c r="C1442" s="80"/>
      <c r="D1442" s="80"/>
    </row>
    <row r="1443" spans="2:4" x14ac:dyDescent="0.2">
      <c r="B1443" s="79"/>
      <c r="C1443" s="80"/>
      <c r="D1443" s="80"/>
    </row>
    <row r="1444" spans="2:4" x14ac:dyDescent="0.2">
      <c r="B1444" s="79"/>
      <c r="C1444" s="80"/>
      <c r="D1444" s="80"/>
    </row>
    <row r="1445" spans="2:4" x14ac:dyDescent="0.2">
      <c r="B1445" s="79"/>
      <c r="C1445" s="80"/>
      <c r="D1445" s="80"/>
    </row>
    <row r="1446" spans="2:4" x14ac:dyDescent="0.2">
      <c r="B1446" s="79"/>
      <c r="C1446" s="80"/>
      <c r="D1446" s="80"/>
    </row>
    <row r="1447" spans="2:4" x14ac:dyDescent="0.2">
      <c r="B1447" s="79"/>
      <c r="C1447" s="80"/>
      <c r="D1447" s="80"/>
    </row>
    <row r="1448" spans="2:4" x14ac:dyDescent="0.2">
      <c r="B1448" s="79"/>
      <c r="C1448" s="80"/>
      <c r="D1448" s="80"/>
    </row>
    <row r="1449" spans="2:4" x14ac:dyDescent="0.2">
      <c r="B1449" s="79"/>
      <c r="C1449" s="80"/>
      <c r="D1449" s="80"/>
    </row>
    <row r="1450" spans="2:4" x14ac:dyDescent="0.2">
      <c r="B1450" s="79"/>
      <c r="C1450" s="80"/>
      <c r="D1450" s="80"/>
    </row>
    <row r="1451" spans="2:4" x14ac:dyDescent="0.2">
      <c r="B1451" s="79"/>
      <c r="C1451" s="80"/>
      <c r="D1451" s="80"/>
    </row>
    <row r="1452" spans="2:4" x14ac:dyDescent="0.2">
      <c r="B1452" s="79"/>
      <c r="C1452" s="80"/>
      <c r="D1452" s="80"/>
    </row>
    <row r="1453" spans="2:4" x14ac:dyDescent="0.2">
      <c r="B1453" s="79"/>
      <c r="C1453" s="80"/>
      <c r="D1453" s="80"/>
    </row>
    <row r="1454" spans="2:4" x14ac:dyDescent="0.2">
      <c r="B1454" s="79"/>
      <c r="C1454" s="80"/>
      <c r="D1454" s="80"/>
    </row>
    <row r="1455" spans="2:4" x14ac:dyDescent="0.2">
      <c r="B1455" s="79"/>
      <c r="C1455" s="80"/>
      <c r="D1455" s="80"/>
    </row>
    <row r="1456" spans="2:4" x14ac:dyDescent="0.2">
      <c r="B1456" s="79"/>
      <c r="C1456" s="80"/>
      <c r="D1456" s="80"/>
    </row>
    <row r="1457" spans="2:4" x14ac:dyDescent="0.2">
      <c r="B1457" s="79"/>
      <c r="C1457" s="80"/>
      <c r="D1457" s="80"/>
    </row>
    <row r="1458" spans="2:4" x14ac:dyDescent="0.2">
      <c r="B1458" s="79"/>
      <c r="C1458" s="80"/>
      <c r="D1458" s="80"/>
    </row>
    <row r="1459" spans="2:4" x14ac:dyDescent="0.2">
      <c r="B1459" s="79"/>
      <c r="C1459" s="80"/>
      <c r="D1459" s="80"/>
    </row>
    <row r="1460" spans="2:4" x14ac:dyDescent="0.2">
      <c r="B1460" s="79"/>
      <c r="C1460" s="80"/>
      <c r="D1460" s="80"/>
    </row>
    <row r="1461" spans="2:4" x14ac:dyDescent="0.2">
      <c r="B1461" s="79"/>
      <c r="C1461" s="80"/>
      <c r="D1461" s="80"/>
    </row>
    <row r="1462" spans="2:4" x14ac:dyDescent="0.2">
      <c r="B1462" s="79"/>
      <c r="C1462" s="80"/>
      <c r="D1462" s="80"/>
    </row>
    <row r="1463" spans="2:4" x14ac:dyDescent="0.2">
      <c r="B1463" s="79"/>
      <c r="C1463" s="80"/>
      <c r="D1463" s="80"/>
    </row>
    <row r="1464" spans="2:4" x14ac:dyDescent="0.2">
      <c r="B1464" s="79"/>
      <c r="C1464" s="80"/>
      <c r="D1464" s="80"/>
    </row>
    <row r="1465" spans="2:4" x14ac:dyDescent="0.2">
      <c r="B1465" s="79"/>
      <c r="C1465" s="80"/>
      <c r="D1465" s="80"/>
    </row>
    <row r="1466" spans="2:4" x14ac:dyDescent="0.2">
      <c r="B1466" s="79"/>
      <c r="C1466" s="80"/>
      <c r="D1466" s="80"/>
    </row>
    <row r="1467" spans="2:4" x14ac:dyDescent="0.2">
      <c r="B1467" s="79"/>
      <c r="C1467" s="80"/>
      <c r="D1467" s="80"/>
    </row>
    <row r="1468" spans="2:4" x14ac:dyDescent="0.2">
      <c r="B1468" s="79"/>
      <c r="C1468" s="80"/>
      <c r="D1468" s="80"/>
    </row>
    <row r="1469" spans="2:4" x14ac:dyDescent="0.2">
      <c r="B1469" s="79"/>
      <c r="C1469" s="80"/>
      <c r="D1469" s="80"/>
    </row>
    <row r="1470" spans="2:4" x14ac:dyDescent="0.2">
      <c r="B1470" s="79"/>
      <c r="C1470" s="80"/>
      <c r="D1470" s="80"/>
    </row>
    <row r="1471" spans="2:4" x14ac:dyDescent="0.2">
      <c r="B1471" s="79"/>
      <c r="C1471" s="80"/>
      <c r="D1471" s="80"/>
    </row>
    <row r="1472" spans="2:4" x14ac:dyDescent="0.2">
      <c r="B1472" s="79"/>
      <c r="C1472" s="80"/>
      <c r="D1472" s="80"/>
    </row>
    <row r="1473" spans="2:4" x14ac:dyDescent="0.2">
      <c r="B1473" s="79"/>
      <c r="C1473" s="80"/>
      <c r="D1473" s="80"/>
    </row>
    <row r="1474" spans="2:4" x14ac:dyDescent="0.2">
      <c r="B1474" s="79"/>
      <c r="C1474" s="80"/>
      <c r="D1474" s="80"/>
    </row>
    <row r="1475" spans="2:4" x14ac:dyDescent="0.2">
      <c r="B1475" s="79"/>
      <c r="C1475" s="80"/>
      <c r="D1475" s="80"/>
    </row>
    <row r="1476" spans="2:4" x14ac:dyDescent="0.2">
      <c r="B1476" s="79"/>
      <c r="C1476" s="80"/>
      <c r="D1476" s="80"/>
    </row>
    <row r="1477" spans="2:4" x14ac:dyDescent="0.2">
      <c r="B1477" s="79"/>
      <c r="C1477" s="80"/>
      <c r="D1477" s="80"/>
    </row>
    <row r="1478" spans="2:4" x14ac:dyDescent="0.2">
      <c r="B1478" s="79"/>
      <c r="C1478" s="80"/>
      <c r="D1478" s="80"/>
    </row>
    <row r="1479" spans="2:4" x14ac:dyDescent="0.2">
      <c r="B1479" s="79"/>
      <c r="C1479" s="80"/>
      <c r="D1479" s="80"/>
    </row>
    <row r="1480" spans="2:4" x14ac:dyDescent="0.2">
      <c r="B1480" s="79"/>
      <c r="C1480" s="80"/>
      <c r="D1480" s="80"/>
    </row>
    <row r="1481" spans="2:4" x14ac:dyDescent="0.2">
      <c r="B1481" s="79"/>
      <c r="C1481" s="80"/>
      <c r="D1481" s="80"/>
    </row>
    <row r="1482" spans="2:4" x14ac:dyDescent="0.2">
      <c r="B1482" s="79"/>
      <c r="C1482" s="80"/>
      <c r="D1482" s="80"/>
    </row>
    <row r="1483" spans="2:4" x14ac:dyDescent="0.2">
      <c r="B1483" s="79"/>
      <c r="C1483" s="80"/>
      <c r="D1483" s="80"/>
    </row>
    <row r="1484" spans="2:4" x14ac:dyDescent="0.2">
      <c r="B1484" s="79"/>
      <c r="C1484" s="80"/>
      <c r="D1484" s="80"/>
    </row>
    <row r="1485" spans="2:4" x14ac:dyDescent="0.2">
      <c r="B1485" s="79"/>
      <c r="C1485" s="80"/>
      <c r="D1485" s="80"/>
    </row>
    <row r="1486" spans="2:4" x14ac:dyDescent="0.2">
      <c r="B1486" s="79"/>
      <c r="C1486" s="80"/>
      <c r="D1486" s="80"/>
    </row>
    <row r="1487" spans="2:4" x14ac:dyDescent="0.2">
      <c r="B1487" s="79"/>
      <c r="C1487" s="80"/>
      <c r="D1487" s="80"/>
    </row>
    <row r="1488" spans="2:4" x14ac:dyDescent="0.2">
      <c r="B1488" s="79"/>
      <c r="C1488" s="80"/>
      <c r="D1488" s="80"/>
    </row>
    <row r="1489" spans="2:4" x14ac:dyDescent="0.2">
      <c r="B1489" s="79"/>
      <c r="C1489" s="80"/>
      <c r="D1489" s="80"/>
    </row>
    <row r="1490" spans="2:4" x14ac:dyDescent="0.2">
      <c r="B1490" s="79"/>
      <c r="C1490" s="80"/>
      <c r="D1490" s="80"/>
    </row>
    <row r="1491" spans="2:4" x14ac:dyDescent="0.2">
      <c r="B1491" s="79"/>
      <c r="C1491" s="80"/>
      <c r="D1491" s="80"/>
    </row>
    <row r="1492" spans="2:4" x14ac:dyDescent="0.2">
      <c r="B1492" s="79"/>
      <c r="C1492" s="80"/>
      <c r="D1492" s="80"/>
    </row>
    <row r="1493" spans="2:4" x14ac:dyDescent="0.2">
      <c r="B1493" s="79"/>
      <c r="C1493" s="80"/>
      <c r="D1493" s="80"/>
    </row>
    <row r="1494" spans="2:4" x14ac:dyDescent="0.2">
      <c r="B1494" s="79"/>
      <c r="C1494" s="80"/>
      <c r="D1494" s="80"/>
    </row>
    <row r="1495" spans="2:4" x14ac:dyDescent="0.2">
      <c r="B1495" s="79"/>
      <c r="C1495" s="80"/>
      <c r="D1495" s="80"/>
    </row>
    <row r="1496" spans="2:4" x14ac:dyDescent="0.2">
      <c r="B1496" s="79"/>
      <c r="C1496" s="80"/>
      <c r="D1496" s="80"/>
    </row>
    <row r="1497" spans="2:4" x14ac:dyDescent="0.2">
      <c r="B1497" s="79"/>
      <c r="C1497" s="80"/>
      <c r="D1497" s="80"/>
    </row>
    <row r="1498" spans="2:4" x14ac:dyDescent="0.2">
      <c r="B1498" s="79"/>
      <c r="C1498" s="80"/>
      <c r="D1498" s="80"/>
    </row>
    <row r="1499" spans="2:4" x14ac:dyDescent="0.2">
      <c r="B1499" s="79"/>
      <c r="C1499" s="80"/>
      <c r="D1499" s="80"/>
    </row>
    <row r="1500" spans="2:4" x14ac:dyDescent="0.2">
      <c r="B1500" s="79"/>
      <c r="C1500" s="80"/>
      <c r="D1500" s="80"/>
    </row>
    <row r="1501" spans="2:4" x14ac:dyDescent="0.2">
      <c r="B1501" s="79"/>
      <c r="C1501" s="80"/>
      <c r="D1501" s="80"/>
    </row>
    <row r="1502" spans="2:4" x14ac:dyDescent="0.2">
      <c r="B1502" s="79"/>
      <c r="C1502" s="80"/>
      <c r="D1502" s="80"/>
    </row>
    <row r="1503" spans="2:4" x14ac:dyDescent="0.2">
      <c r="B1503" s="79"/>
      <c r="C1503" s="80"/>
      <c r="D1503" s="80"/>
    </row>
    <row r="1504" spans="2:4" x14ac:dyDescent="0.2">
      <c r="B1504" s="79"/>
      <c r="C1504" s="80"/>
      <c r="D1504" s="80"/>
    </row>
    <row r="1505" spans="2:4" x14ac:dyDescent="0.2">
      <c r="B1505" s="79"/>
      <c r="C1505" s="80"/>
      <c r="D1505" s="80"/>
    </row>
    <row r="1506" spans="2:4" x14ac:dyDescent="0.2">
      <c r="B1506" s="79"/>
      <c r="C1506" s="80"/>
      <c r="D1506" s="80"/>
    </row>
    <row r="1507" spans="2:4" x14ac:dyDescent="0.2">
      <c r="B1507" s="79"/>
      <c r="C1507" s="80"/>
      <c r="D1507" s="80"/>
    </row>
    <row r="1508" spans="2:4" x14ac:dyDescent="0.2">
      <c r="B1508" s="79"/>
      <c r="C1508" s="80"/>
      <c r="D1508" s="80"/>
    </row>
    <row r="1509" spans="2:4" x14ac:dyDescent="0.2">
      <c r="B1509" s="79"/>
      <c r="C1509" s="80"/>
      <c r="D1509" s="80"/>
    </row>
    <row r="1510" spans="2:4" x14ac:dyDescent="0.2">
      <c r="B1510" s="79"/>
      <c r="C1510" s="80"/>
      <c r="D1510" s="80"/>
    </row>
    <row r="1511" spans="2:4" x14ac:dyDescent="0.2">
      <c r="B1511" s="79"/>
      <c r="C1511" s="80"/>
      <c r="D1511" s="80"/>
    </row>
    <row r="1512" spans="2:4" x14ac:dyDescent="0.2">
      <c r="B1512" s="79"/>
      <c r="C1512" s="80"/>
      <c r="D1512" s="80"/>
    </row>
    <row r="1513" spans="2:4" x14ac:dyDescent="0.2">
      <c r="B1513" s="79"/>
      <c r="C1513" s="80"/>
      <c r="D1513" s="80"/>
    </row>
    <row r="1514" spans="2:4" x14ac:dyDescent="0.2">
      <c r="B1514" s="79"/>
      <c r="C1514" s="80"/>
      <c r="D1514" s="80"/>
    </row>
    <row r="1515" spans="2:4" x14ac:dyDescent="0.2">
      <c r="B1515" s="79"/>
      <c r="C1515" s="80"/>
      <c r="D1515" s="80"/>
    </row>
    <row r="1516" spans="2:4" x14ac:dyDescent="0.2">
      <c r="B1516" s="79"/>
      <c r="C1516" s="80"/>
      <c r="D1516" s="80"/>
    </row>
    <row r="1517" spans="2:4" x14ac:dyDescent="0.2">
      <c r="B1517" s="79"/>
      <c r="C1517" s="80"/>
      <c r="D1517" s="80"/>
    </row>
    <row r="1518" spans="2:4" x14ac:dyDescent="0.2">
      <c r="B1518" s="79"/>
      <c r="C1518" s="80"/>
      <c r="D1518" s="80"/>
    </row>
    <row r="1519" spans="2:4" x14ac:dyDescent="0.2">
      <c r="B1519" s="79"/>
      <c r="C1519" s="80"/>
      <c r="D1519" s="80"/>
    </row>
    <row r="1520" spans="2:4" x14ac:dyDescent="0.2">
      <c r="B1520" s="79"/>
      <c r="C1520" s="80"/>
      <c r="D1520" s="80"/>
    </row>
    <row r="1521" spans="2:4" x14ac:dyDescent="0.2">
      <c r="B1521" s="79"/>
      <c r="C1521" s="80"/>
      <c r="D1521" s="80"/>
    </row>
    <row r="1522" spans="2:4" x14ac:dyDescent="0.2">
      <c r="B1522" s="79"/>
      <c r="C1522" s="80"/>
      <c r="D1522" s="80"/>
    </row>
    <row r="1523" spans="2:4" x14ac:dyDescent="0.2">
      <c r="B1523" s="79"/>
      <c r="C1523" s="80"/>
      <c r="D1523" s="80"/>
    </row>
    <row r="1524" spans="2:4" x14ac:dyDescent="0.2">
      <c r="B1524" s="79"/>
      <c r="C1524" s="80"/>
      <c r="D1524" s="80"/>
    </row>
    <row r="1525" spans="2:4" x14ac:dyDescent="0.2">
      <c r="B1525" s="79"/>
      <c r="C1525" s="80"/>
      <c r="D1525" s="80"/>
    </row>
    <row r="1526" spans="2:4" x14ac:dyDescent="0.2">
      <c r="B1526" s="79"/>
      <c r="C1526" s="80"/>
      <c r="D1526" s="80"/>
    </row>
    <row r="1527" spans="2:4" x14ac:dyDescent="0.2">
      <c r="B1527" s="79"/>
      <c r="C1527" s="80"/>
      <c r="D1527" s="80"/>
    </row>
    <row r="1528" spans="2:4" x14ac:dyDescent="0.2">
      <c r="B1528" s="79"/>
      <c r="C1528" s="80"/>
      <c r="D1528" s="80"/>
    </row>
    <row r="1529" spans="2:4" x14ac:dyDescent="0.2">
      <c r="B1529" s="79"/>
      <c r="C1529" s="80"/>
      <c r="D1529" s="80"/>
    </row>
    <row r="1530" spans="2:4" x14ac:dyDescent="0.2">
      <c r="B1530" s="79"/>
      <c r="C1530" s="80"/>
      <c r="D1530" s="80"/>
    </row>
    <row r="1531" spans="2:4" x14ac:dyDescent="0.2">
      <c r="B1531" s="79"/>
      <c r="C1531" s="80"/>
      <c r="D1531" s="80"/>
    </row>
    <row r="1532" spans="2:4" x14ac:dyDescent="0.2">
      <c r="B1532" s="79"/>
      <c r="C1532" s="80"/>
      <c r="D1532" s="80"/>
    </row>
    <row r="1533" spans="2:4" x14ac:dyDescent="0.2">
      <c r="B1533" s="79"/>
      <c r="C1533" s="80"/>
      <c r="D1533" s="80"/>
    </row>
    <row r="1534" spans="2:4" x14ac:dyDescent="0.2">
      <c r="B1534" s="79"/>
      <c r="C1534" s="80"/>
      <c r="D1534" s="80"/>
    </row>
    <row r="1535" spans="2:4" x14ac:dyDescent="0.2">
      <c r="B1535" s="79"/>
      <c r="C1535" s="80"/>
      <c r="D1535" s="80"/>
    </row>
    <row r="1536" spans="2:4" x14ac:dyDescent="0.2">
      <c r="B1536" s="79"/>
      <c r="C1536" s="80"/>
      <c r="D1536" s="80"/>
    </row>
    <row r="1537" spans="2:4" x14ac:dyDescent="0.2">
      <c r="B1537" s="79"/>
      <c r="C1537" s="80"/>
      <c r="D1537" s="80"/>
    </row>
    <row r="1538" spans="2:4" x14ac:dyDescent="0.2">
      <c r="B1538" s="79"/>
      <c r="C1538" s="80"/>
      <c r="D1538" s="80"/>
    </row>
    <row r="1539" spans="2:4" x14ac:dyDescent="0.2">
      <c r="B1539" s="79"/>
      <c r="C1539" s="80"/>
      <c r="D1539" s="80"/>
    </row>
    <row r="1540" spans="2:4" x14ac:dyDescent="0.2">
      <c r="B1540" s="79"/>
      <c r="C1540" s="80"/>
      <c r="D1540" s="80"/>
    </row>
    <row r="1541" spans="2:4" x14ac:dyDescent="0.2">
      <c r="B1541" s="79"/>
      <c r="C1541" s="80"/>
      <c r="D1541" s="80"/>
    </row>
    <row r="1542" spans="2:4" x14ac:dyDescent="0.2">
      <c r="B1542" s="79"/>
      <c r="C1542" s="80"/>
      <c r="D1542" s="80"/>
    </row>
    <row r="1543" spans="2:4" x14ac:dyDescent="0.2">
      <c r="B1543" s="79"/>
      <c r="C1543" s="80"/>
      <c r="D1543" s="80"/>
    </row>
    <row r="1544" spans="2:4" x14ac:dyDescent="0.2">
      <c r="B1544" s="79"/>
      <c r="C1544" s="80"/>
      <c r="D1544" s="80"/>
    </row>
    <row r="1545" spans="2:4" x14ac:dyDescent="0.2">
      <c r="B1545" s="79"/>
      <c r="C1545" s="80"/>
      <c r="D1545" s="80"/>
    </row>
    <row r="1546" spans="2:4" x14ac:dyDescent="0.2">
      <c r="B1546" s="79"/>
      <c r="C1546" s="80"/>
      <c r="D1546" s="80"/>
    </row>
    <row r="1547" spans="2:4" x14ac:dyDescent="0.2">
      <c r="B1547" s="79"/>
      <c r="C1547" s="80"/>
      <c r="D1547" s="80"/>
    </row>
    <row r="1548" spans="2:4" x14ac:dyDescent="0.2">
      <c r="B1548" s="79"/>
      <c r="C1548" s="80"/>
      <c r="D1548" s="80"/>
    </row>
    <row r="1549" spans="2:4" x14ac:dyDescent="0.2">
      <c r="B1549" s="79"/>
      <c r="C1549" s="80"/>
      <c r="D1549" s="80"/>
    </row>
    <row r="1550" spans="2:4" x14ac:dyDescent="0.2">
      <c r="B1550" s="79"/>
      <c r="C1550" s="80"/>
      <c r="D1550" s="80"/>
    </row>
    <row r="1551" spans="2:4" x14ac:dyDescent="0.2">
      <c r="B1551" s="79"/>
      <c r="C1551" s="80"/>
      <c r="D1551" s="80"/>
    </row>
    <row r="1552" spans="2:4" x14ac:dyDescent="0.2">
      <c r="B1552" s="79"/>
      <c r="C1552" s="80"/>
      <c r="D1552" s="80"/>
    </row>
    <row r="1553" spans="2:4" x14ac:dyDescent="0.2">
      <c r="B1553" s="79"/>
      <c r="C1553" s="80"/>
      <c r="D1553" s="80"/>
    </row>
    <row r="1554" spans="2:4" x14ac:dyDescent="0.2">
      <c r="B1554" s="79"/>
      <c r="C1554" s="80"/>
      <c r="D1554" s="80"/>
    </row>
    <row r="1555" spans="2:4" x14ac:dyDescent="0.2">
      <c r="B1555" s="79"/>
      <c r="C1555" s="80"/>
      <c r="D1555" s="80"/>
    </row>
    <row r="1556" spans="2:4" x14ac:dyDescent="0.2">
      <c r="B1556" s="79"/>
      <c r="C1556" s="80"/>
      <c r="D1556" s="80"/>
    </row>
    <row r="1557" spans="2:4" x14ac:dyDescent="0.2">
      <c r="B1557" s="79"/>
      <c r="C1557" s="80"/>
      <c r="D1557" s="80"/>
    </row>
    <row r="1558" spans="2:4" x14ac:dyDescent="0.2">
      <c r="B1558" s="79"/>
      <c r="C1558" s="80"/>
      <c r="D1558" s="80"/>
    </row>
    <row r="1559" spans="2:4" x14ac:dyDescent="0.2">
      <c r="B1559" s="79"/>
      <c r="C1559" s="80"/>
      <c r="D1559" s="80"/>
    </row>
    <row r="1560" spans="2:4" x14ac:dyDescent="0.2">
      <c r="B1560" s="79"/>
      <c r="C1560" s="80"/>
      <c r="D1560" s="80"/>
    </row>
    <row r="1561" spans="2:4" x14ac:dyDescent="0.2">
      <c r="B1561" s="79"/>
      <c r="C1561" s="80"/>
      <c r="D1561" s="80"/>
    </row>
    <row r="1562" spans="2:4" x14ac:dyDescent="0.2">
      <c r="B1562" s="79"/>
      <c r="C1562" s="80"/>
      <c r="D1562" s="80"/>
    </row>
    <row r="1563" spans="2:4" x14ac:dyDescent="0.2">
      <c r="B1563" s="79"/>
      <c r="C1563" s="80"/>
      <c r="D1563" s="80"/>
    </row>
    <row r="1564" spans="2:4" x14ac:dyDescent="0.2">
      <c r="B1564" s="79"/>
      <c r="C1564" s="80"/>
      <c r="D1564" s="80"/>
    </row>
    <row r="1565" spans="2:4" x14ac:dyDescent="0.2">
      <c r="B1565" s="79"/>
      <c r="C1565" s="80"/>
      <c r="D1565" s="80"/>
    </row>
    <row r="1566" spans="2:4" x14ac:dyDescent="0.2">
      <c r="B1566" s="79"/>
      <c r="C1566" s="80"/>
      <c r="D1566" s="80"/>
    </row>
    <row r="1567" spans="2:4" x14ac:dyDescent="0.2">
      <c r="B1567" s="79"/>
      <c r="C1567" s="80"/>
      <c r="D1567" s="80"/>
    </row>
    <row r="1568" spans="2:4" x14ac:dyDescent="0.2">
      <c r="B1568" s="79"/>
      <c r="C1568" s="80"/>
      <c r="D1568" s="80"/>
    </row>
    <row r="1569" spans="2:4" x14ac:dyDescent="0.2">
      <c r="B1569" s="79"/>
      <c r="C1569" s="80"/>
      <c r="D1569" s="80"/>
    </row>
    <row r="1570" spans="2:4" x14ac:dyDescent="0.2">
      <c r="B1570" s="79"/>
      <c r="C1570" s="80"/>
      <c r="D1570" s="80"/>
    </row>
    <row r="1571" spans="2:4" x14ac:dyDescent="0.2">
      <c r="B1571" s="79"/>
      <c r="C1571" s="80"/>
      <c r="D1571" s="80"/>
    </row>
    <row r="1572" spans="2:4" x14ac:dyDescent="0.2">
      <c r="B1572" s="79"/>
      <c r="C1572" s="80"/>
      <c r="D1572" s="80"/>
    </row>
    <row r="1573" spans="2:4" x14ac:dyDescent="0.2">
      <c r="B1573" s="79"/>
      <c r="C1573" s="80"/>
      <c r="D1573" s="80"/>
    </row>
    <row r="1574" spans="2:4" x14ac:dyDescent="0.2">
      <c r="B1574" s="79"/>
      <c r="C1574" s="80"/>
      <c r="D1574" s="80"/>
    </row>
    <row r="1575" spans="2:4" x14ac:dyDescent="0.2">
      <c r="B1575" s="79"/>
      <c r="C1575" s="80"/>
      <c r="D1575" s="80"/>
    </row>
    <row r="1576" spans="2:4" x14ac:dyDescent="0.2">
      <c r="B1576" s="79"/>
      <c r="C1576" s="80"/>
      <c r="D1576" s="80"/>
    </row>
    <row r="1577" spans="2:4" x14ac:dyDescent="0.2">
      <c r="B1577" s="79"/>
      <c r="C1577" s="80"/>
      <c r="D1577" s="80"/>
    </row>
    <row r="1578" spans="2:4" x14ac:dyDescent="0.2">
      <c r="B1578" s="79"/>
      <c r="C1578" s="80"/>
      <c r="D1578" s="80"/>
    </row>
    <row r="1579" spans="2:4" x14ac:dyDescent="0.2">
      <c r="B1579" s="79"/>
      <c r="C1579" s="80"/>
      <c r="D1579" s="80"/>
    </row>
    <row r="1580" spans="2:4" x14ac:dyDescent="0.2">
      <c r="B1580" s="79"/>
      <c r="C1580" s="80"/>
      <c r="D1580" s="80"/>
    </row>
    <row r="1581" spans="2:4" x14ac:dyDescent="0.2">
      <c r="B1581" s="79"/>
      <c r="C1581" s="80"/>
      <c r="D1581" s="80"/>
    </row>
    <row r="1582" spans="2:4" x14ac:dyDescent="0.2">
      <c r="B1582" s="79"/>
      <c r="C1582" s="80"/>
      <c r="D1582" s="80"/>
    </row>
    <row r="1583" spans="2:4" x14ac:dyDescent="0.2">
      <c r="B1583" s="79"/>
      <c r="C1583" s="80"/>
      <c r="D1583" s="80"/>
    </row>
    <row r="1584" spans="2:4" x14ac:dyDescent="0.2">
      <c r="B1584" s="79"/>
      <c r="C1584" s="80"/>
      <c r="D1584" s="80"/>
    </row>
    <row r="1585" spans="2:4" x14ac:dyDescent="0.2">
      <c r="B1585" s="79"/>
      <c r="C1585" s="80"/>
      <c r="D1585" s="80"/>
    </row>
    <row r="1586" spans="2:4" x14ac:dyDescent="0.2">
      <c r="B1586" s="79"/>
      <c r="C1586" s="80"/>
      <c r="D1586" s="80"/>
    </row>
    <row r="1587" spans="2:4" x14ac:dyDescent="0.2">
      <c r="B1587" s="79"/>
      <c r="C1587" s="80"/>
      <c r="D1587" s="80"/>
    </row>
    <row r="1588" spans="2:4" x14ac:dyDescent="0.2">
      <c r="B1588" s="79"/>
      <c r="C1588" s="80"/>
      <c r="D1588" s="80"/>
    </row>
    <row r="1589" spans="2:4" x14ac:dyDescent="0.2">
      <c r="B1589" s="79"/>
      <c r="C1589" s="80"/>
      <c r="D1589" s="80"/>
    </row>
    <row r="1590" spans="2:4" x14ac:dyDescent="0.2">
      <c r="B1590" s="79"/>
      <c r="C1590" s="80"/>
      <c r="D1590" s="80"/>
    </row>
    <row r="1591" spans="2:4" x14ac:dyDescent="0.2">
      <c r="B1591" s="79"/>
      <c r="C1591" s="80"/>
      <c r="D1591" s="80"/>
    </row>
    <row r="1592" spans="2:4" x14ac:dyDescent="0.2">
      <c r="B1592" s="79"/>
      <c r="C1592" s="80"/>
      <c r="D1592" s="80"/>
    </row>
    <row r="1593" spans="2:4" x14ac:dyDescent="0.2">
      <c r="B1593" s="79"/>
      <c r="C1593" s="80"/>
      <c r="D1593" s="80"/>
    </row>
    <row r="1594" spans="2:4" x14ac:dyDescent="0.2">
      <c r="B1594" s="79"/>
      <c r="C1594" s="80"/>
      <c r="D1594" s="80"/>
    </row>
    <row r="1595" spans="2:4" x14ac:dyDescent="0.2">
      <c r="B1595" s="79"/>
      <c r="C1595" s="80"/>
      <c r="D1595" s="80"/>
    </row>
    <row r="1596" spans="2:4" x14ac:dyDescent="0.2">
      <c r="B1596" s="79"/>
      <c r="C1596" s="80"/>
      <c r="D1596" s="80"/>
    </row>
    <row r="1597" spans="2:4" x14ac:dyDescent="0.2">
      <c r="B1597" s="79"/>
      <c r="C1597" s="80"/>
      <c r="D1597" s="80"/>
    </row>
    <row r="1598" spans="2:4" x14ac:dyDescent="0.2">
      <c r="B1598" s="79"/>
      <c r="C1598" s="80"/>
      <c r="D1598" s="80"/>
    </row>
    <row r="1599" spans="2:4" x14ac:dyDescent="0.2">
      <c r="B1599" s="79"/>
      <c r="C1599" s="80"/>
      <c r="D1599" s="80"/>
    </row>
    <row r="1600" spans="2:4" x14ac:dyDescent="0.2">
      <c r="B1600" s="79"/>
      <c r="C1600" s="80"/>
      <c r="D1600" s="80"/>
    </row>
    <row r="1601" spans="2:4" x14ac:dyDescent="0.2">
      <c r="B1601" s="79"/>
      <c r="C1601" s="80"/>
      <c r="D1601" s="80"/>
    </row>
    <row r="1602" spans="2:4" x14ac:dyDescent="0.2">
      <c r="B1602" s="79"/>
      <c r="C1602" s="80"/>
      <c r="D1602" s="80"/>
    </row>
    <row r="1603" spans="2:4" x14ac:dyDescent="0.2">
      <c r="B1603" s="79"/>
      <c r="C1603" s="80"/>
      <c r="D1603" s="80"/>
    </row>
    <row r="1604" spans="2:4" x14ac:dyDescent="0.2">
      <c r="B1604" s="79"/>
      <c r="C1604" s="80"/>
      <c r="D1604" s="80"/>
    </row>
    <row r="1605" spans="2:4" x14ac:dyDescent="0.2">
      <c r="B1605" s="79"/>
      <c r="C1605" s="80"/>
      <c r="D1605" s="80"/>
    </row>
    <row r="1606" spans="2:4" x14ac:dyDescent="0.2">
      <c r="B1606" s="79"/>
      <c r="C1606" s="80"/>
      <c r="D1606" s="80"/>
    </row>
    <row r="1607" spans="2:4" x14ac:dyDescent="0.2">
      <c r="B1607" s="79"/>
      <c r="C1607" s="80"/>
      <c r="D1607" s="80"/>
    </row>
    <row r="1608" spans="2:4" x14ac:dyDescent="0.2">
      <c r="B1608" s="79"/>
      <c r="C1608" s="80"/>
      <c r="D1608" s="80"/>
    </row>
    <row r="1609" spans="2:4" x14ac:dyDescent="0.2">
      <c r="B1609" s="79"/>
      <c r="C1609" s="80"/>
      <c r="D1609" s="80"/>
    </row>
    <row r="1610" spans="2:4" x14ac:dyDescent="0.2">
      <c r="B1610" s="79"/>
      <c r="C1610" s="80"/>
      <c r="D1610" s="80"/>
    </row>
    <row r="1611" spans="2:4" x14ac:dyDescent="0.2">
      <c r="B1611" s="79"/>
      <c r="C1611" s="80"/>
      <c r="D1611" s="80"/>
    </row>
    <row r="1612" spans="2:4" x14ac:dyDescent="0.2">
      <c r="B1612" s="79"/>
      <c r="C1612" s="80"/>
      <c r="D1612" s="80"/>
    </row>
    <row r="1613" spans="2:4" x14ac:dyDescent="0.2">
      <c r="B1613" s="79"/>
      <c r="C1613" s="80"/>
      <c r="D1613" s="80"/>
    </row>
    <row r="1614" spans="2:4" x14ac:dyDescent="0.2">
      <c r="B1614" s="79"/>
      <c r="C1614" s="80"/>
      <c r="D1614" s="80"/>
    </row>
    <row r="1615" spans="2:4" x14ac:dyDescent="0.2">
      <c r="B1615" s="79"/>
      <c r="C1615" s="80"/>
      <c r="D1615" s="80"/>
    </row>
    <row r="1616" spans="2:4" x14ac:dyDescent="0.2">
      <c r="B1616" s="79"/>
      <c r="C1616" s="80"/>
      <c r="D1616" s="80"/>
    </row>
    <row r="1617" spans="2:4" x14ac:dyDescent="0.2">
      <c r="B1617" s="79"/>
      <c r="C1617" s="80"/>
      <c r="D1617" s="80"/>
    </row>
    <row r="1618" spans="2:4" x14ac:dyDescent="0.2">
      <c r="B1618" s="79"/>
      <c r="C1618" s="80"/>
      <c r="D1618" s="80"/>
    </row>
    <row r="1619" spans="2:4" x14ac:dyDescent="0.2">
      <c r="B1619" s="79"/>
      <c r="C1619" s="80"/>
      <c r="D1619" s="80"/>
    </row>
    <row r="1620" spans="2:4" x14ac:dyDescent="0.2">
      <c r="B1620" s="79"/>
      <c r="C1620" s="80"/>
      <c r="D1620" s="80"/>
    </row>
    <row r="1621" spans="2:4" x14ac:dyDescent="0.2">
      <c r="B1621" s="79"/>
      <c r="C1621" s="80"/>
      <c r="D1621" s="80"/>
    </row>
    <row r="1622" spans="2:4" x14ac:dyDescent="0.2">
      <c r="B1622" s="79"/>
      <c r="C1622" s="80"/>
      <c r="D1622" s="80"/>
    </row>
    <row r="1623" spans="2:4" x14ac:dyDescent="0.2">
      <c r="B1623" s="79"/>
      <c r="C1623" s="80"/>
      <c r="D1623" s="80"/>
    </row>
    <row r="1624" spans="2:4" x14ac:dyDescent="0.2">
      <c r="B1624" s="79"/>
      <c r="C1624" s="80"/>
      <c r="D1624" s="80"/>
    </row>
    <row r="1625" spans="2:4" x14ac:dyDescent="0.2">
      <c r="B1625" s="79"/>
      <c r="C1625" s="80"/>
      <c r="D1625" s="80"/>
    </row>
    <row r="1626" spans="2:4" x14ac:dyDescent="0.2">
      <c r="B1626" s="79"/>
      <c r="C1626" s="80"/>
      <c r="D1626" s="80"/>
    </row>
    <row r="1627" spans="2:4" x14ac:dyDescent="0.2">
      <c r="B1627" s="79"/>
      <c r="C1627" s="80"/>
      <c r="D1627" s="80"/>
    </row>
    <row r="1628" spans="2:4" x14ac:dyDescent="0.2">
      <c r="B1628" s="79"/>
      <c r="C1628" s="80"/>
      <c r="D1628" s="80"/>
    </row>
    <row r="1629" spans="2:4" x14ac:dyDescent="0.2">
      <c r="B1629" s="79"/>
      <c r="C1629" s="80"/>
      <c r="D1629" s="80"/>
    </row>
    <row r="1630" spans="2:4" x14ac:dyDescent="0.2">
      <c r="B1630" s="79"/>
      <c r="C1630" s="80"/>
      <c r="D1630" s="80"/>
    </row>
    <row r="1631" spans="2:4" x14ac:dyDescent="0.2">
      <c r="B1631" s="79"/>
      <c r="C1631" s="80"/>
      <c r="D1631" s="80"/>
    </row>
    <row r="1632" spans="2:4" x14ac:dyDescent="0.2">
      <c r="B1632" s="79"/>
      <c r="C1632" s="80"/>
      <c r="D1632" s="80"/>
    </row>
    <row r="1633" spans="2:4" x14ac:dyDescent="0.2">
      <c r="B1633" s="79"/>
      <c r="C1633" s="80"/>
      <c r="D1633" s="80"/>
    </row>
    <row r="1634" spans="2:4" x14ac:dyDescent="0.2">
      <c r="B1634" s="79"/>
      <c r="C1634" s="80"/>
      <c r="D1634" s="80"/>
    </row>
    <row r="1635" spans="2:4" x14ac:dyDescent="0.2">
      <c r="B1635" s="79"/>
      <c r="C1635" s="80"/>
      <c r="D1635" s="80"/>
    </row>
    <row r="1636" spans="2:4" x14ac:dyDescent="0.2">
      <c r="B1636" s="79"/>
      <c r="C1636" s="80"/>
      <c r="D1636" s="80"/>
    </row>
    <row r="1637" spans="2:4" x14ac:dyDescent="0.2">
      <c r="B1637" s="79"/>
      <c r="C1637" s="80"/>
      <c r="D1637" s="80"/>
    </row>
    <row r="1638" spans="2:4" x14ac:dyDescent="0.2">
      <c r="B1638" s="79"/>
      <c r="C1638" s="80"/>
      <c r="D1638" s="80"/>
    </row>
    <row r="1639" spans="2:4" x14ac:dyDescent="0.2">
      <c r="B1639" s="79"/>
      <c r="C1639" s="80"/>
      <c r="D1639" s="80"/>
    </row>
    <row r="1640" spans="2:4" x14ac:dyDescent="0.2">
      <c r="B1640" s="79"/>
      <c r="C1640" s="80"/>
      <c r="D1640" s="80"/>
    </row>
    <row r="1641" spans="2:4" x14ac:dyDescent="0.2">
      <c r="B1641" s="79"/>
      <c r="C1641" s="80"/>
      <c r="D1641" s="80"/>
    </row>
    <row r="1642" spans="2:4" x14ac:dyDescent="0.2">
      <c r="B1642" s="79"/>
      <c r="C1642" s="80"/>
      <c r="D1642" s="80"/>
    </row>
    <row r="1643" spans="2:4" x14ac:dyDescent="0.2">
      <c r="B1643" s="79"/>
      <c r="C1643" s="80"/>
      <c r="D1643" s="80"/>
    </row>
    <row r="1644" spans="2:4" x14ac:dyDescent="0.2">
      <c r="B1644" s="79"/>
      <c r="C1644" s="80"/>
      <c r="D1644" s="80"/>
    </row>
    <row r="1645" spans="2:4" x14ac:dyDescent="0.2">
      <c r="B1645" s="79"/>
      <c r="C1645" s="80"/>
      <c r="D1645" s="80"/>
    </row>
    <row r="1646" spans="2:4" x14ac:dyDescent="0.2">
      <c r="B1646" s="79"/>
      <c r="C1646" s="80"/>
      <c r="D1646" s="80"/>
    </row>
    <row r="1647" spans="2:4" x14ac:dyDescent="0.2">
      <c r="B1647" s="79"/>
      <c r="C1647" s="80"/>
      <c r="D1647" s="80"/>
    </row>
    <row r="1648" spans="2:4" x14ac:dyDescent="0.2">
      <c r="B1648" s="79"/>
      <c r="C1648" s="80"/>
      <c r="D1648" s="80"/>
    </row>
    <row r="1649" spans="2:4" x14ac:dyDescent="0.2">
      <c r="B1649" s="79"/>
      <c r="C1649" s="80"/>
      <c r="D1649" s="80"/>
    </row>
    <row r="1650" spans="2:4" x14ac:dyDescent="0.2">
      <c r="B1650" s="79"/>
      <c r="C1650" s="80"/>
      <c r="D1650" s="80"/>
    </row>
    <row r="1651" spans="2:4" x14ac:dyDescent="0.2">
      <c r="B1651" s="79"/>
      <c r="C1651" s="80"/>
      <c r="D1651" s="80"/>
    </row>
    <row r="1652" spans="2:4" x14ac:dyDescent="0.2">
      <c r="B1652" s="79"/>
      <c r="C1652" s="80"/>
      <c r="D1652" s="80"/>
    </row>
    <row r="1653" spans="2:4" x14ac:dyDescent="0.2">
      <c r="B1653" s="79"/>
      <c r="C1653" s="80"/>
      <c r="D1653" s="80"/>
    </row>
    <row r="1654" spans="2:4" x14ac:dyDescent="0.2">
      <c r="B1654" s="79"/>
      <c r="C1654" s="80"/>
      <c r="D1654" s="80"/>
    </row>
    <row r="1655" spans="2:4" x14ac:dyDescent="0.2">
      <c r="B1655" s="79"/>
      <c r="C1655" s="80"/>
      <c r="D1655" s="80"/>
    </row>
    <row r="1656" spans="2:4" x14ac:dyDescent="0.2">
      <c r="B1656" s="79"/>
      <c r="C1656" s="80"/>
      <c r="D1656" s="80"/>
    </row>
    <row r="1657" spans="2:4" x14ac:dyDescent="0.2">
      <c r="B1657" s="79"/>
      <c r="C1657" s="80"/>
      <c r="D1657" s="80"/>
    </row>
    <row r="1658" spans="2:4" x14ac:dyDescent="0.2">
      <c r="B1658" s="79"/>
      <c r="C1658" s="80"/>
      <c r="D1658" s="80"/>
    </row>
    <row r="1659" spans="2:4" x14ac:dyDescent="0.2">
      <c r="B1659" s="79"/>
      <c r="C1659" s="80"/>
      <c r="D1659" s="80"/>
    </row>
    <row r="1660" spans="2:4" x14ac:dyDescent="0.2">
      <c r="B1660" s="79"/>
      <c r="C1660" s="80"/>
      <c r="D1660" s="80"/>
    </row>
    <row r="1661" spans="2:4" x14ac:dyDescent="0.2">
      <c r="B1661" s="79"/>
      <c r="C1661" s="80"/>
      <c r="D1661" s="80"/>
    </row>
    <row r="1662" spans="2:4" x14ac:dyDescent="0.2">
      <c r="B1662" s="79"/>
      <c r="C1662" s="80"/>
      <c r="D1662" s="80"/>
    </row>
    <row r="1663" spans="2:4" x14ac:dyDescent="0.2">
      <c r="B1663" s="79"/>
      <c r="C1663" s="80"/>
      <c r="D1663" s="80"/>
    </row>
    <row r="1664" spans="2:4" x14ac:dyDescent="0.2">
      <c r="B1664" s="79"/>
      <c r="C1664" s="80"/>
      <c r="D1664" s="80"/>
    </row>
    <row r="1665" spans="2:4" x14ac:dyDescent="0.2">
      <c r="B1665" s="79"/>
      <c r="C1665" s="80"/>
      <c r="D1665" s="80"/>
    </row>
    <row r="1666" spans="2:4" x14ac:dyDescent="0.2">
      <c r="B1666" s="79"/>
      <c r="C1666" s="80"/>
      <c r="D1666" s="80"/>
    </row>
    <row r="1667" spans="2:4" x14ac:dyDescent="0.2">
      <c r="B1667" s="79"/>
      <c r="C1667" s="80"/>
      <c r="D1667" s="80"/>
    </row>
    <row r="1668" spans="2:4" x14ac:dyDescent="0.2">
      <c r="B1668" s="79"/>
      <c r="C1668" s="80"/>
      <c r="D1668" s="80"/>
    </row>
    <row r="1669" spans="2:4" x14ac:dyDescent="0.2">
      <c r="B1669" s="79"/>
      <c r="C1669" s="80"/>
      <c r="D1669" s="80"/>
    </row>
    <row r="1670" spans="2:4" x14ac:dyDescent="0.2">
      <c r="B1670" s="79"/>
      <c r="C1670" s="80"/>
      <c r="D1670" s="80"/>
    </row>
    <row r="1671" spans="2:4" x14ac:dyDescent="0.2">
      <c r="B1671" s="79"/>
      <c r="C1671" s="80"/>
      <c r="D1671" s="80"/>
    </row>
    <row r="1672" spans="2:4" x14ac:dyDescent="0.2">
      <c r="B1672" s="79"/>
      <c r="C1672" s="80"/>
      <c r="D1672" s="80"/>
    </row>
    <row r="1673" spans="2:4" x14ac:dyDescent="0.2">
      <c r="B1673" s="79"/>
      <c r="C1673" s="80"/>
      <c r="D1673" s="80"/>
    </row>
    <row r="1674" spans="2:4" x14ac:dyDescent="0.2">
      <c r="B1674" s="79"/>
      <c r="C1674" s="80"/>
      <c r="D1674" s="80"/>
    </row>
    <row r="1675" spans="2:4" x14ac:dyDescent="0.2">
      <c r="B1675" s="79"/>
      <c r="C1675" s="80"/>
      <c r="D1675" s="80"/>
    </row>
    <row r="1676" spans="2:4" x14ac:dyDescent="0.2">
      <c r="B1676" s="79"/>
      <c r="C1676" s="80"/>
      <c r="D1676" s="80"/>
    </row>
    <row r="1677" spans="2:4" x14ac:dyDescent="0.2">
      <c r="B1677" s="79"/>
      <c r="C1677" s="80"/>
      <c r="D1677" s="80"/>
    </row>
    <row r="1678" spans="2:4" x14ac:dyDescent="0.2">
      <c r="B1678" s="79"/>
      <c r="C1678" s="80"/>
      <c r="D1678" s="80"/>
    </row>
    <row r="1679" spans="2:4" x14ac:dyDescent="0.2">
      <c r="B1679" s="79"/>
      <c r="C1679" s="80"/>
      <c r="D1679" s="80"/>
    </row>
    <row r="1680" spans="2:4" x14ac:dyDescent="0.2">
      <c r="B1680" s="79"/>
      <c r="C1680" s="80"/>
      <c r="D1680" s="80"/>
    </row>
    <row r="1681" spans="2:4" x14ac:dyDescent="0.2">
      <c r="B1681" s="79"/>
      <c r="C1681" s="80"/>
      <c r="D1681" s="80"/>
    </row>
    <row r="1682" spans="2:4" x14ac:dyDescent="0.2">
      <c r="B1682" s="79"/>
      <c r="C1682" s="80"/>
      <c r="D1682" s="80"/>
    </row>
    <row r="1683" spans="2:4" x14ac:dyDescent="0.2">
      <c r="B1683" s="79"/>
      <c r="C1683" s="80"/>
      <c r="D1683" s="80"/>
    </row>
    <row r="1684" spans="2:4" x14ac:dyDescent="0.2">
      <c r="B1684" s="79"/>
      <c r="C1684" s="80"/>
      <c r="D1684" s="80"/>
    </row>
    <row r="1685" spans="2:4" x14ac:dyDescent="0.2">
      <c r="B1685" s="79"/>
      <c r="C1685" s="80"/>
      <c r="D1685" s="80"/>
    </row>
    <row r="1686" spans="2:4" x14ac:dyDescent="0.2">
      <c r="B1686" s="79"/>
      <c r="C1686" s="80"/>
      <c r="D1686" s="80"/>
    </row>
    <row r="1687" spans="2:4" x14ac:dyDescent="0.2">
      <c r="B1687" s="79"/>
      <c r="C1687" s="80"/>
      <c r="D1687" s="80"/>
    </row>
    <row r="1688" spans="2:4" x14ac:dyDescent="0.2">
      <c r="B1688" s="79"/>
      <c r="C1688" s="80"/>
      <c r="D1688" s="80"/>
    </row>
    <row r="1689" spans="2:4" x14ac:dyDescent="0.2">
      <c r="B1689" s="79"/>
      <c r="C1689" s="80"/>
      <c r="D1689" s="80"/>
    </row>
    <row r="1690" spans="2:4" x14ac:dyDescent="0.2">
      <c r="B1690" s="79"/>
      <c r="C1690" s="80"/>
      <c r="D1690" s="80"/>
    </row>
    <row r="1691" spans="2:4" x14ac:dyDescent="0.2">
      <c r="B1691" s="79"/>
      <c r="C1691" s="80"/>
      <c r="D1691" s="80"/>
    </row>
    <row r="1692" spans="2:4" x14ac:dyDescent="0.2">
      <c r="B1692" s="79"/>
      <c r="C1692" s="80"/>
      <c r="D1692" s="80"/>
    </row>
    <row r="1693" spans="2:4" x14ac:dyDescent="0.2">
      <c r="B1693" s="79"/>
      <c r="C1693" s="80"/>
      <c r="D1693" s="80"/>
    </row>
    <row r="1694" spans="2:4" x14ac:dyDescent="0.2">
      <c r="B1694" s="79"/>
      <c r="C1694" s="80"/>
      <c r="D1694" s="80"/>
    </row>
    <row r="1695" spans="2:4" x14ac:dyDescent="0.2">
      <c r="B1695" s="79"/>
      <c r="C1695" s="80"/>
      <c r="D1695" s="80"/>
    </row>
    <row r="1696" spans="2:4" x14ac:dyDescent="0.2">
      <c r="B1696" s="79"/>
      <c r="C1696" s="80"/>
      <c r="D1696" s="80"/>
    </row>
    <row r="1697" spans="2:4" x14ac:dyDescent="0.2">
      <c r="B1697" s="79"/>
      <c r="C1697" s="80"/>
      <c r="D1697" s="80"/>
    </row>
    <row r="1698" spans="2:4" x14ac:dyDescent="0.2">
      <c r="B1698" s="79"/>
      <c r="C1698" s="80"/>
      <c r="D1698" s="80"/>
    </row>
    <row r="1699" spans="2:4" x14ac:dyDescent="0.2">
      <c r="B1699" s="79"/>
      <c r="C1699" s="80"/>
      <c r="D1699" s="80"/>
    </row>
    <row r="1700" spans="2:4" x14ac:dyDescent="0.2">
      <c r="B1700" s="79"/>
      <c r="C1700" s="80"/>
      <c r="D1700" s="80"/>
    </row>
    <row r="1701" spans="2:4" x14ac:dyDescent="0.2">
      <c r="B1701" s="79"/>
      <c r="C1701" s="80"/>
      <c r="D1701" s="80"/>
    </row>
    <row r="1702" spans="2:4" x14ac:dyDescent="0.2">
      <c r="B1702" s="79"/>
      <c r="C1702" s="80"/>
      <c r="D1702" s="80"/>
    </row>
    <row r="1703" spans="2:4" x14ac:dyDescent="0.2">
      <c r="B1703" s="79"/>
      <c r="C1703" s="80"/>
      <c r="D1703" s="80"/>
    </row>
    <row r="1704" spans="2:4" x14ac:dyDescent="0.2">
      <c r="B1704" s="79"/>
      <c r="C1704" s="80"/>
      <c r="D1704" s="80"/>
    </row>
    <row r="1705" spans="2:4" x14ac:dyDescent="0.2">
      <c r="B1705" s="79"/>
      <c r="C1705" s="80"/>
      <c r="D1705" s="80"/>
    </row>
    <row r="1706" spans="2:4" x14ac:dyDescent="0.2">
      <c r="B1706" s="79"/>
      <c r="C1706" s="80"/>
      <c r="D1706" s="80"/>
    </row>
    <row r="1707" spans="2:4" x14ac:dyDescent="0.2">
      <c r="B1707" s="79"/>
      <c r="C1707" s="80"/>
      <c r="D1707" s="80"/>
    </row>
    <row r="1708" spans="2:4" x14ac:dyDescent="0.2">
      <c r="B1708" s="79"/>
      <c r="C1708" s="80"/>
      <c r="D1708" s="80"/>
    </row>
    <row r="1709" spans="2:4" x14ac:dyDescent="0.2">
      <c r="B1709" s="79"/>
      <c r="C1709" s="80"/>
      <c r="D1709" s="80"/>
    </row>
    <row r="1710" spans="2:4" x14ac:dyDescent="0.2">
      <c r="B1710" s="79"/>
      <c r="C1710" s="80"/>
      <c r="D1710" s="80"/>
    </row>
    <row r="1711" spans="2:4" x14ac:dyDescent="0.2">
      <c r="B1711" s="79"/>
      <c r="C1711" s="80"/>
      <c r="D1711" s="80"/>
    </row>
    <row r="1712" spans="2:4" x14ac:dyDescent="0.2">
      <c r="B1712" s="79"/>
      <c r="C1712" s="80"/>
      <c r="D1712" s="80"/>
    </row>
    <row r="1713" spans="2:4" x14ac:dyDescent="0.2">
      <c r="B1713" s="79"/>
      <c r="C1713" s="80"/>
      <c r="D1713" s="80"/>
    </row>
    <row r="1714" spans="2:4" x14ac:dyDescent="0.2">
      <c r="B1714" s="79"/>
      <c r="C1714" s="80"/>
      <c r="D1714" s="80"/>
    </row>
    <row r="1715" spans="2:4" x14ac:dyDescent="0.2">
      <c r="B1715" s="79"/>
      <c r="C1715" s="80"/>
      <c r="D1715" s="80"/>
    </row>
    <row r="1716" spans="2:4" x14ac:dyDescent="0.2">
      <c r="B1716" s="79"/>
      <c r="C1716" s="80"/>
      <c r="D1716" s="80"/>
    </row>
    <row r="1717" spans="2:4" x14ac:dyDescent="0.2">
      <c r="B1717" s="79"/>
      <c r="C1717" s="80"/>
      <c r="D1717" s="80"/>
    </row>
    <row r="1718" spans="2:4" x14ac:dyDescent="0.2">
      <c r="B1718" s="79"/>
      <c r="C1718" s="80"/>
      <c r="D1718" s="80"/>
    </row>
    <row r="1719" spans="2:4" x14ac:dyDescent="0.2">
      <c r="B1719" s="79"/>
      <c r="C1719" s="80"/>
      <c r="D1719" s="80"/>
    </row>
    <row r="1720" spans="2:4" x14ac:dyDescent="0.2">
      <c r="B1720" s="79"/>
      <c r="C1720" s="80"/>
      <c r="D1720" s="80"/>
    </row>
    <row r="1721" spans="2:4" x14ac:dyDescent="0.2">
      <c r="B1721" s="79"/>
      <c r="C1721" s="80"/>
      <c r="D1721" s="80"/>
    </row>
    <row r="1722" spans="2:4" x14ac:dyDescent="0.2">
      <c r="B1722" s="79"/>
      <c r="C1722" s="80"/>
      <c r="D1722" s="80"/>
    </row>
    <row r="1723" spans="2:4" x14ac:dyDescent="0.2">
      <c r="B1723" s="79"/>
      <c r="C1723" s="80"/>
      <c r="D1723" s="80"/>
    </row>
    <row r="1724" spans="2:4" x14ac:dyDescent="0.2">
      <c r="B1724" s="79"/>
      <c r="C1724" s="80"/>
      <c r="D1724" s="80"/>
    </row>
    <row r="1725" spans="2:4" x14ac:dyDescent="0.2">
      <c r="B1725" s="79"/>
      <c r="C1725" s="80"/>
      <c r="D1725" s="80"/>
    </row>
    <row r="1726" spans="2:4" x14ac:dyDescent="0.2">
      <c r="B1726" s="79"/>
      <c r="C1726" s="80"/>
      <c r="D1726" s="80"/>
    </row>
    <row r="1727" spans="2:4" x14ac:dyDescent="0.2">
      <c r="B1727" s="79"/>
      <c r="C1727" s="80"/>
      <c r="D1727" s="80"/>
    </row>
    <row r="1728" spans="2:4" x14ac:dyDescent="0.2">
      <c r="B1728" s="79"/>
      <c r="C1728" s="80"/>
      <c r="D1728" s="80"/>
    </row>
    <row r="1729" spans="2:4" x14ac:dyDescent="0.2">
      <c r="B1729" s="79"/>
      <c r="C1729" s="80"/>
      <c r="D1729" s="80"/>
    </row>
    <row r="1730" spans="2:4" x14ac:dyDescent="0.2">
      <c r="B1730" s="79"/>
      <c r="C1730" s="80"/>
      <c r="D1730" s="80"/>
    </row>
    <row r="1731" spans="2:4" x14ac:dyDescent="0.2">
      <c r="B1731" s="79"/>
      <c r="C1731" s="80"/>
      <c r="D1731" s="80"/>
    </row>
    <row r="1732" spans="2:4" x14ac:dyDescent="0.2">
      <c r="B1732" s="79"/>
      <c r="C1732" s="80"/>
      <c r="D1732" s="80"/>
    </row>
    <row r="1733" spans="2:4" x14ac:dyDescent="0.2">
      <c r="B1733" s="79"/>
      <c r="C1733" s="80"/>
      <c r="D1733" s="80"/>
    </row>
    <row r="1734" spans="2:4" x14ac:dyDescent="0.2">
      <c r="B1734" s="79"/>
      <c r="C1734" s="80"/>
      <c r="D1734" s="80"/>
    </row>
    <row r="1735" spans="2:4" x14ac:dyDescent="0.2">
      <c r="B1735" s="79"/>
      <c r="C1735" s="80"/>
      <c r="D1735" s="80"/>
    </row>
    <row r="1736" spans="2:4" ht="13.5" thickBot="1" x14ac:dyDescent="0.25">
      <c r="B1736" s="81"/>
      <c r="C1736" s="82"/>
      <c r="D1736" s="82"/>
    </row>
  </sheetData>
  <customSheetViews>
    <customSheetView guid="{5E3395AE-3F65-44A5-A405-9F44EE89AFCC}">
      <pageMargins left="0" right="0" top="0" bottom="0" header="0" footer="0"/>
    </customSheetView>
  </customSheetViews>
  <mergeCells count="62">
    <mergeCell ref="B117:D117"/>
    <mergeCell ref="C55:C57"/>
    <mergeCell ref="D55:D57"/>
    <mergeCell ref="C59:C61"/>
    <mergeCell ref="D59:D61"/>
    <mergeCell ref="B63:D63"/>
    <mergeCell ref="C68:C69"/>
    <mergeCell ref="D68:D69"/>
    <mergeCell ref="C71:C73"/>
    <mergeCell ref="D71:D73"/>
    <mergeCell ref="C75:C77"/>
    <mergeCell ref="D75:D77"/>
    <mergeCell ref="B78:D78"/>
    <mergeCell ref="C79:C80"/>
    <mergeCell ref="D79:D80"/>
    <mergeCell ref="C82:C84"/>
    <mergeCell ref="C48:C50"/>
    <mergeCell ref="D48:D50"/>
    <mergeCell ref="B51:D51"/>
    <mergeCell ref="C52:C53"/>
    <mergeCell ref="D52:D53"/>
    <mergeCell ref="B36:D36"/>
    <mergeCell ref="C41:C42"/>
    <mergeCell ref="D41:D42"/>
    <mergeCell ref="C44:C46"/>
    <mergeCell ref="D44:D46"/>
    <mergeCell ref="C24:C25"/>
    <mergeCell ref="D24:D25"/>
    <mergeCell ref="C27:C29"/>
    <mergeCell ref="D27:D29"/>
    <mergeCell ref="C31:C33"/>
    <mergeCell ref="D31:D33"/>
    <mergeCell ref="C20:C22"/>
    <mergeCell ref="D20:D22"/>
    <mergeCell ref="B23:D23"/>
    <mergeCell ref="B8:D8"/>
    <mergeCell ref="C13:C14"/>
    <mergeCell ref="D13:D14"/>
    <mergeCell ref="C16:C18"/>
    <mergeCell ref="D16:D18"/>
    <mergeCell ref="B1:D1"/>
    <mergeCell ref="B2:D2"/>
    <mergeCell ref="B3:D3"/>
    <mergeCell ref="B4:D4"/>
    <mergeCell ref="B5:D5"/>
    <mergeCell ref="D82:D84"/>
    <mergeCell ref="C86:C88"/>
    <mergeCell ref="D86:D88"/>
    <mergeCell ref="B90:D90"/>
    <mergeCell ref="C95:C96"/>
    <mergeCell ref="D95:D96"/>
    <mergeCell ref="C98:C100"/>
    <mergeCell ref="D98:D100"/>
    <mergeCell ref="C102:C104"/>
    <mergeCell ref="D102:D104"/>
    <mergeCell ref="B105:D105"/>
    <mergeCell ref="C106:C107"/>
    <mergeCell ref="D106:D107"/>
    <mergeCell ref="C109:C111"/>
    <mergeCell ref="D109:D111"/>
    <mergeCell ref="C113:C115"/>
    <mergeCell ref="D113:D115"/>
  </mergeCells>
  <dataValidations count="1">
    <dataValidation type="decimal" allowBlank="1" showInputMessage="1" showErrorMessage="1" sqref="B926:D1736" xr:uid="{00000000-0002-0000-0200-000000000000}">
      <formula1>0</formula1>
      <formula2>100000</formula2>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40"/>
  <sheetViews>
    <sheetView workbookViewId="0">
      <selection activeCell="M43" sqref="M43"/>
    </sheetView>
  </sheetViews>
  <sheetFormatPr defaultColWidth="14.5" defaultRowHeight="12.75" x14ac:dyDescent="0.2"/>
  <cols>
    <col min="1" max="10" width="14.5" style="30"/>
    <col min="11" max="11" width="0" style="30" hidden="1" customWidth="1"/>
    <col min="12" max="16384" width="14.5" style="30"/>
  </cols>
  <sheetData>
    <row r="1" spans="1:14" ht="18.75" x14ac:dyDescent="0.3">
      <c r="B1" s="239" t="s">
        <v>238</v>
      </c>
      <c r="C1" s="239"/>
      <c r="D1" s="239"/>
      <c r="E1" s="239"/>
      <c r="F1" s="239"/>
      <c r="G1" s="239"/>
      <c r="H1" s="239"/>
    </row>
    <row r="2" spans="1:14" ht="18.75" x14ac:dyDescent="0.3">
      <c r="B2" s="92" t="s">
        <v>239</v>
      </c>
      <c r="C2" s="226"/>
      <c r="D2" s="226"/>
      <c r="E2" s="226"/>
      <c r="F2" s="226"/>
      <c r="G2" s="226"/>
      <c r="H2" s="226"/>
      <c r="I2" s="65"/>
    </row>
    <row r="3" spans="1:14" ht="14.45" customHeight="1" x14ac:dyDescent="0.3">
      <c r="B3" s="92" t="s">
        <v>240</v>
      </c>
      <c r="C3" s="226"/>
      <c r="D3" s="226"/>
      <c r="E3" s="226"/>
      <c r="F3" s="226"/>
      <c r="G3" s="226"/>
      <c r="H3" s="226"/>
      <c r="I3" s="226"/>
      <c r="J3" s="226"/>
      <c r="N3" s="38"/>
    </row>
    <row r="4" spans="1:14" ht="6.6" customHeight="1" x14ac:dyDescent="0.3">
      <c r="B4" s="93"/>
      <c r="C4" s="226"/>
      <c r="D4" s="226"/>
      <c r="E4" s="226"/>
      <c r="F4" s="226"/>
      <c r="G4" s="226"/>
      <c r="H4" s="226"/>
      <c r="I4" s="65"/>
    </row>
    <row r="5" spans="1:14" ht="13.9" customHeight="1" x14ac:dyDescent="0.3">
      <c r="B5" s="64" t="s">
        <v>241</v>
      </c>
      <c r="C5" s="94"/>
      <c r="D5" s="94"/>
      <c r="E5" s="94"/>
      <c r="F5" s="94"/>
      <c r="G5" s="94"/>
      <c r="H5" s="94"/>
    </row>
    <row r="6" spans="1:14" ht="13.9" customHeight="1" x14ac:dyDescent="0.3">
      <c r="B6" s="64" t="s">
        <v>242</v>
      </c>
      <c r="C6" s="94"/>
      <c r="D6" s="94"/>
      <c r="E6" s="94"/>
      <c r="F6" s="94"/>
      <c r="G6" s="94"/>
      <c r="H6" s="94"/>
    </row>
    <row r="7" spans="1:14" ht="13.9" customHeight="1" x14ac:dyDescent="0.3">
      <c r="B7" s="64" t="s">
        <v>243</v>
      </c>
      <c r="C7" s="94"/>
      <c r="D7" s="94"/>
      <c r="E7" s="94"/>
      <c r="F7" s="94"/>
      <c r="G7" s="94"/>
      <c r="H7" s="94"/>
    </row>
    <row r="8" spans="1:14" ht="13.9" customHeight="1" x14ac:dyDescent="0.3">
      <c r="B8" s="64" t="s">
        <v>244</v>
      </c>
      <c r="C8" s="94"/>
      <c r="D8" s="94"/>
      <c r="E8" s="94"/>
      <c r="F8" s="94"/>
      <c r="G8" s="94"/>
      <c r="H8" s="94"/>
    </row>
    <row r="9" spans="1:14" ht="13.9" customHeight="1" x14ac:dyDescent="0.3">
      <c r="B9" s="64" t="s">
        <v>245</v>
      </c>
      <c r="C9" s="94"/>
      <c r="D9" s="94"/>
      <c r="E9" s="94"/>
      <c r="F9" s="94"/>
      <c r="G9" s="94"/>
      <c r="H9" s="94"/>
    </row>
    <row r="10" spans="1:14" ht="13.9" customHeight="1" x14ac:dyDescent="0.3">
      <c r="B10" s="64" t="s">
        <v>246</v>
      </c>
      <c r="C10" s="94"/>
      <c r="D10" s="94"/>
      <c r="E10" s="94"/>
      <c r="F10" s="94"/>
      <c r="G10" s="94"/>
      <c r="H10" s="94"/>
    </row>
    <row r="11" spans="1:14" ht="13.9" customHeight="1" x14ac:dyDescent="0.3">
      <c r="B11" s="64" t="s">
        <v>247</v>
      </c>
      <c r="C11" s="94"/>
      <c r="D11" s="94"/>
      <c r="E11" s="94"/>
      <c r="F11" s="94"/>
      <c r="G11" s="94"/>
      <c r="H11" s="94"/>
    </row>
    <row r="12" spans="1:14" ht="19.5" x14ac:dyDescent="0.3">
      <c r="B12" s="64"/>
      <c r="C12" s="59"/>
      <c r="D12" s="59"/>
      <c r="E12" s="59"/>
      <c r="F12" s="59"/>
      <c r="G12" s="59"/>
      <c r="H12" s="59"/>
    </row>
    <row r="13" spans="1:14" x14ac:dyDescent="0.2">
      <c r="C13" s="60"/>
      <c r="D13" s="227" t="s">
        <v>180</v>
      </c>
      <c r="E13" s="227" t="s">
        <v>181</v>
      </c>
      <c r="F13" s="227" t="s">
        <v>182</v>
      </c>
      <c r="G13" s="227" t="s">
        <v>183</v>
      </c>
      <c r="H13" s="227" t="s">
        <v>184</v>
      </c>
    </row>
    <row r="14" spans="1:14" ht="13.5" thickBot="1" x14ac:dyDescent="0.25">
      <c r="A14" s="227" t="s">
        <v>185</v>
      </c>
      <c r="D14" s="227" t="s">
        <v>248</v>
      </c>
      <c r="E14" s="227" t="s">
        <v>249</v>
      </c>
      <c r="F14" s="227" t="s">
        <v>250</v>
      </c>
      <c r="G14" s="227" t="s">
        <v>251</v>
      </c>
      <c r="H14" s="227" t="s">
        <v>252</v>
      </c>
    </row>
    <row r="15" spans="1:14" ht="13.5" thickBot="1" x14ac:dyDescent="0.25">
      <c r="A15" s="227" t="s">
        <v>194</v>
      </c>
      <c r="B15" s="269" t="s">
        <v>195</v>
      </c>
      <c r="C15" s="270"/>
      <c r="D15" s="83"/>
      <c r="E15" s="83"/>
      <c r="F15" s="83"/>
      <c r="G15" s="83"/>
      <c r="H15" s="83"/>
      <c r="K15" s="29" t="s">
        <v>253</v>
      </c>
    </row>
    <row r="16" spans="1:14" s="29" customFormat="1" ht="13.5" thickBot="1" x14ac:dyDescent="0.25">
      <c r="A16" s="227"/>
      <c r="C16" s="35"/>
      <c r="K16" s="30" t="s">
        <v>254</v>
      </c>
    </row>
    <row r="17" spans="1:11" ht="13.5" thickBot="1" x14ac:dyDescent="0.25">
      <c r="A17" s="227" t="s">
        <v>196</v>
      </c>
      <c r="B17" s="269" t="s">
        <v>197</v>
      </c>
      <c r="C17" s="270"/>
      <c r="D17" s="61"/>
      <c r="E17" s="61"/>
      <c r="F17" s="61"/>
      <c r="G17" s="83"/>
      <c r="H17" s="83"/>
    </row>
    <row r="18" spans="1:11" ht="13.5" thickBot="1" x14ac:dyDescent="0.25">
      <c r="A18" s="227"/>
      <c r="B18" s="269" t="s">
        <v>198</v>
      </c>
      <c r="C18" s="270"/>
      <c r="D18" s="61"/>
      <c r="E18" s="61"/>
      <c r="F18" s="61"/>
      <c r="G18" s="83"/>
      <c r="H18" s="83"/>
    </row>
    <row r="19" spans="1:11" s="29" customFormat="1" ht="13.5" thickBot="1" x14ac:dyDescent="0.25">
      <c r="A19" s="227"/>
      <c r="C19" s="35"/>
    </row>
    <row r="20" spans="1:11" ht="26.25" thickBot="1" x14ac:dyDescent="0.25">
      <c r="A20" s="227" t="s">
        <v>199</v>
      </c>
      <c r="B20" s="91" t="str">
        <f>IF(C20="","","Calendar Year 1")</f>
        <v>Calendar Year 1</v>
      </c>
      <c r="C20" s="25">
        <f>K20</f>
        <v>1900</v>
      </c>
      <c r="D20" s="83"/>
      <c r="E20" s="83"/>
      <c r="F20" s="83"/>
      <c r="G20" s="83"/>
      <c r="H20" s="83"/>
      <c r="K20" s="38">
        <f>YEAR(PST!$B$18)</f>
        <v>1900</v>
      </c>
    </row>
    <row r="21" spans="1:11" ht="13.5" thickBot="1" x14ac:dyDescent="0.25">
      <c r="B21" s="91" t="str">
        <f>IF(C21="","","Calendar Year 2")</f>
        <v/>
      </c>
      <c r="C21" s="25" t="str">
        <f>IF(C20="","",IF(C20+1&gt;$K$22,"",C20+1))</f>
        <v/>
      </c>
      <c r="D21" s="83"/>
      <c r="E21" s="83"/>
      <c r="F21" s="83"/>
      <c r="G21" s="83"/>
      <c r="H21" s="83"/>
      <c r="K21" s="38">
        <f>PST!$B$17</f>
        <v>0</v>
      </c>
    </row>
    <row r="22" spans="1:11" ht="13.5" thickBot="1" x14ac:dyDescent="0.25">
      <c r="B22" s="91" t="str">
        <f>IF(C22="","","Calendar Year 3")</f>
        <v/>
      </c>
      <c r="C22" s="25" t="str">
        <f t="shared" ref="C22:C40" si="0">IF(C21="","",IF(C21+1&gt;$K$22,"",C21+1))</f>
        <v/>
      </c>
      <c r="D22" s="83"/>
      <c r="E22" s="83"/>
      <c r="F22" s="83"/>
      <c r="G22" s="83"/>
      <c r="H22" s="83"/>
      <c r="K22" s="38">
        <f>K20+K21</f>
        <v>1900</v>
      </c>
    </row>
    <row r="23" spans="1:11" ht="13.5" thickBot="1" x14ac:dyDescent="0.25">
      <c r="B23" s="91" t="str">
        <f>IF(C23="","","Calendar Year 4")</f>
        <v/>
      </c>
      <c r="C23" s="25" t="str">
        <f t="shared" si="0"/>
        <v/>
      </c>
      <c r="D23" s="83"/>
      <c r="E23" s="83"/>
      <c r="F23" s="83"/>
      <c r="G23" s="83"/>
      <c r="H23" s="83"/>
    </row>
    <row r="24" spans="1:11" ht="13.5" thickBot="1" x14ac:dyDescent="0.25">
      <c r="B24" s="91" t="str">
        <f>IF(C24="","","Calendar Year 5")</f>
        <v/>
      </c>
      <c r="C24" s="25" t="str">
        <f t="shared" si="0"/>
        <v/>
      </c>
      <c r="D24" s="83"/>
      <c r="E24" s="83"/>
      <c r="F24" s="83"/>
      <c r="G24" s="83"/>
      <c r="H24" s="83"/>
    </row>
    <row r="25" spans="1:11" ht="13.5" thickBot="1" x14ac:dyDescent="0.25">
      <c r="B25" s="91" t="str">
        <f>IF(C25="","","Calendar Year 6")</f>
        <v/>
      </c>
      <c r="C25" s="25" t="str">
        <f t="shared" si="0"/>
        <v/>
      </c>
      <c r="D25" s="83"/>
      <c r="E25" s="83"/>
      <c r="F25" s="83"/>
      <c r="G25" s="83"/>
      <c r="H25" s="83"/>
    </row>
    <row r="26" spans="1:11" ht="13.5" thickBot="1" x14ac:dyDescent="0.25">
      <c r="B26" s="91" t="str">
        <f>IF(C26="","","Calendar Year 7")</f>
        <v/>
      </c>
      <c r="C26" s="25" t="str">
        <f t="shared" si="0"/>
        <v/>
      </c>
      <c r="D26" s="83"/>
      <c r="E26" s="83"/>
      <c r="F26" s="83"/>
      <c r="G26" s="83"/>
      <c r="H26" s="83"/>
    </row>
    <row r="27" spans="1:11" ht="13.5" thickBot="1" x14ac:dyDescent="0.25">
      <c r="B27" s="91" t="str">
        <f>IF(C27="","","Calendar Year 8")</f>
        <v/>
      </c>
      <c r="C27" s="25" t="str">
        <f t="shared" si="0"/>
        <v/>
      </c>
      <c r="D27" s="83"/>
      <c r="E27" s="83"/>
      <c r="F27" s="83"/>
      <c r="G27" s="83"/>
      <c r="H27" s="83"/>
    </row>
    <row r="28" spans="1:11" ht="13.5" thickBot="1" x14ac:dyDescent="0.25">
      <c r="B28" s="91" t="str">
        <f>IF(C28="","","Calendar Year 9")</f>
        <v/>
      </c>
      <c r="C28" s="25" t="str">
        <f t="shared" si="0"/>
        <v/>
      </c>
      <c r="D28" s="83"/>
      <c r="E28" s="83"/>
      <c r="F28" s="83"/>
      <c r="G28" s="83"/>
      <c r="H28" s="83"/>
    </row>
    <row r="29" spans="1:11" ht="13.5" thickBot="1" x14ac:dyDescent="0.25">
      <c r="B29" s="91" t="str">
        <f>IF(C29="","","Calendar Year 10")</f>
        <v/>
      </c>
      <c r="C29" s="25" t="str">
        <f t="shared" si="0"/>
        <v/>
      </c>
      <c r="D29" s="83"/>
      <c r="E29" s="83"/>
      <c r="F29" s="83"/>
      <c r="G29" s="83"/>
      <c r="H29" s="83"/>
    </row>
    <row r="30" spans="1:11" ht="13.5" thickBot="1" x14ac:dyDescent="0.25">
      <c r="B30" s="91" t="str">
        <f>IF(C30="","","Calendar Year 11")</f>
        <v/>
      </c>
      <c r="C30" s="25" t="str">
        <f t="shared" si="0"/>
        <v/>
      </c>
      <c r="D30" s="83"/>
      <c r="E30" s="83"/>
      <c r="F30" s="83"/>
      <c r="G30" s="83"/>
      <c r="H30" s="83"/>
    </row>
    <row r="31" spans="1:11" ht="13.5" thickBot="1" x14ac:dyDescent="0.25">
      <c r="B31" s="91" t="str">
        <f>IF(C31="","","Calendar Year 12")</f>
        <v/>
      </c>
      <c r="C31" s="25" t="str">
        <f t="shared" si="0"/>
        <v/>
      </c>
      <c r="D31" s="83"/>
      <c r="E31" s="83"/>
      <c r="F31" s="83"/>
      <c r="G31" s="83"/>
      <c r="H31" s="83"/>
    </row>
    <row r="32" spans="1:11" ht="13.5" thickBot="1" x14ac:dyDescent="0.25">
      <c r="B32" s="91" t="str">
        <f>IF(C32="","","Calendar Year 13")</f>
        <v/>
      </c>
      <c r="C32" s="25" t="str">
        <f t="shared" si="0"/>
        <v/>
      </c>
      <c r="D32" s="83"/>
      <c r="E32" s="83"/>
      <c r="F32" s="83"/>
      <c r="G32" s="83"/>
      <c r="H32" s="83"/>
    </row>
    <row r="33" spans="2:8" ht="13.5" thickBot="1" x14ac:dyDescent="0.25">
      <c r="B33" s="91" t="str">
        <f>IF(C33="","","Calendar Year 14")</f>
        <v/>
      </c>
      <c r="C33" s="25" t="str">
        <f t="shared" si="0"/>
        <v/>
      </c>
      <c r="D33" s="83"/>
      <c r="E33" s="83"/>
      <c r="F33" s="83"/>
      <c r="G33" s="83"/>
      <c r="H33" s="83"/>
    </row>
    <row r="34" spans="2:8" ht="13.5" thickBot="1" x14ac:dyDescent="0.25">
      <c r="B34" s="91" t="str">
        <f>IF(C34="","","Calendar Year 15")</f>
        <v/>
      </c>
      <c r="C34" s="25" t="str">
        <f t="shared" si="0"/>
        <v/>
      </c>
      <c r="D34" s="83"/>
      <c r="E34" s="83"/>
      <c r="F34" s="83"/>
      <c r="G34" s="83"/>
      <c r="H34" s="83"/>
    </row>
    <row r="35" spans="2:8" ht="13.5" thickBot="1" x14ac:dyDescent="0.25">
      <c r="B35" s="91" t="str">
        <f>IF(C35="","","Calendar Year 16")</f>
        <v/>
      </c>
      <c r="C35" s="25" t="str">
        <f t="shared" si="0"/>
        <v/>
      </c>
      <c r="D35" s="83"/>
      <c r="E35" s="83"/>
      <c r="F35" s="83"/>
      <c r="G35" s="83"/>
      <c r="H35" s="83"/>
    </row>
    <row r="36" spans="2:8" ht="13.5" thickBot="1" x14ac:dyDescent="0.25">
      <c r="B36" s="91" t="str">
        <f>IF(C36="","","Calendar Year 17")</f>
        <v/>
      </c>
      <c r="C36" s="25" t="str">
        <f t="shared" si="0"/>
        <v/>
      </c>
      <c r="D36" s="83"/>
      <c r="E36" s="83"/>
      <c r="F36" s="83"/>
      <c r="G36" s="83"/>
      <c r="H36" s="83"/>
    </row>
    <row r="37" spans="2:8" ht="13.5" thickBot="1" x14ac:dyDescent="0.25">
      <c r="B37" s="91" t="str">
        <f>IF(C37="","","Calendar Year 18")</f>
        <v/>
      </c>
      <c r="C37" s="25" t="str">
        <f t="shared" si="0"/>
        <v/>
      </c>
      <c r="D37" s="83"/>
      <c r="E37" s="83"/>
      <c r="F37" s="83"/>
      <c r="G37" s="83"/>
      <c r="H37" s="83"/>
    </row>
    <row r="38" spans="2:8" ht="13.5" thickBot="1" x14ac:dyDescent="0.25">
      <c r="B38" s="91" t="str">
        <f>IF(C38="","","Calendar Year 19")</f>
        <v/>
      </c>
      <c r="C38" s="25" t="str">
        <f t="shared" si="0"/>
        <v/>
      </c>
      <c r="D38" s="83"/>
      <c r="E38" s="83"/>
      <c r="F38" s="83"/>
      <c r="G38" s="83"/>
      <c r="H38" s="83"/>
    </row>
    <row r="39" spans="2:8" ht="13.5" thickBot="1" x14ac:dyDescent="0.25">
      <c r="B39" s="91" t="str">
        <f>IF(C39="","","Calendar Year 20")</f>
        <v/>
      </c>
      <c r="C39" s="27" t="str">
        <f t="shared" si="0"/>
        <v/>
      </c>
      <c r="D39" s="83"/>
      <c r="E39" s="83"/>
      <c r="F39" s="83"/>
      <c r="G39" s="83"/>
      <c r="H39" s="83"/>
    </row>
    <row r="40" spans="2:8" ht="13.5" thickBot="1" x14ac:dyDescent="0.25">
      <c r="B40" s="91" t="str">
        <f>IF(C40="","","Calendar Year 21")</f>
        <v/>
      </c>
      <c r="C40" s="27" t="str">
        <f t="shared" si="0"/>
        <v/>
      </c>
      <c r="D40" s="83"/>
      <c r="E40" s="83"/>
      <c r="F40" s="83"/>
      <c r="G40" s="83"/>
      <c r="H40" s="83"/>
    </row>
  </sheetData>
  <customSheetViews>
    <customSheetView guid="{5E3395AE-3F65-44A5-A405-9F44EE89AFCC}" hiddenColumns="1">
      <pageMargins left="0" right="0" top="0" bottom="0" header="0" footer="0"/>
      <pageSetup orientation="portrait" r:id="rId1"/>
    </customSheetView>
  </customSheetViews>
  <mergeCells count="4">
    <mergeCell ref="B1:H1"/>
    <mergeCell ref="B15:C15"/>
    <mergeCell ref="B17:C17"/>
    <mergeCell ref="B18:C18"/>
  </mergeCells>
  <dataValidations count="2">
    <dataValidation type="list" allowBlank="1" showInputMessage="1" showErrorMessage="1" sqref="G18:H18" xr:uid="{00000000-0002-0000-0400-000000000000}">
      <formula1>$K$15:$K$16</formula1>
    </dataValidation>
    <dataValidation type="decimal" allowBlank="1" showInputMessage="1" showErrorMessage="1" sqref="D15:H15 G17:H17 D20:H40" xr:uid="{00000000-0002-0000-0400-000001000000}">
      <formula1>0</formula1>
      <formula2>100000</formula2>
    </dataValidation>
  </dataValidation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6"/>
  <sheetViews>
    <sheetView workbookViewId="0">
      <selection activeCell="M43" sqref="M43"/>
    </sheetView>
  </sheetViews>
  <sheetFormatPr defaultColWidth="8.83203125" defaultRowHeight="12.75" x14ac:dyDescent="0.2"/>
  <cols>
    <col min="1" max="1" width="5" style="30" bestFit="1" customWidth="1"/>
    <col min="2" max="2" width="16.1640625" style="30" customWidth="1"/>
    <col min="3" max="3" width="13.1640625" style="30" customWidth="1"/>
    <col min="4" max="4" width="15.83203125" style="30" bestFit="1" customWidth="1"/>
    <col min="5" max="5" width="23.6640625" style="30" bestFit="1" customWidth="1"/>
    <col min="6" max="6" width="22.33203125" style="30" bestFit="1" customWidth="1"/>
    <col min="7" max="7" width="14.6640625" style="30" bestFit="1" customWidth="1"/>
    <col min="8" max="8" width="10" style="30" hidden="1" customWidth="1"/>
    <col min="9" max="9" width="2" style="30" customWidth="1"/>
    <col min="10" max="16384" width="8.83203125" style="30"/>
  </cols>
  <sheetData>
    <row r="1" spans="1:14" ht="18.75" x14ac:dyDescent="0.3">
      <c r="A1" s="239" t="s">
        <v>255</v>
      </c>
      <c r="B1" s="239"/>
      <c r="C1" s="239"/>
      <c r="D1" s="239"/>
      <c r="E1" s="239"/>
      <c r="F1" s="239"/>
      <c r="G1" s="65"/>
      <c r="H1" s="65"/>
    </row>
    <row r="2" spans="1:14" ht="6.6" customHeight="1" x14ac:dyDescent="0.3">
      <c r="A2" s="226"/>
      <c r="B2" s="226"/>
      <c r="C2" s="226"/>
      <c r="D2" s="226"/>
      <c r="E2" s="226"/>
      <c r="F2" s="226"/>
      <c r="G2" s="65"/>
      <c r="H2" s="65"/>
    </row>
    <row r="3" spans="1:14" ht="18.75" x14ac:dyDescent="0.3">
      <c r="A3" s="226"/>
      <c r="B3" s="92" t="s">
        <v>256</v>
      </c>
      <c r="C3" s="226"/>
      <c r="D3" s="226"/>
      <c r="E3" s="226"/>
      <c r="F3" s="226"/>
      <c r="G3" s="65"/>
      <c r="H3" s="65"/>
    </row>
    <row r="4" spans="1:14" ht="14.45" customHeight="1" x14ac:dyDescent="0.3">
      <c r="B4" s="92" t="s">
        <v>240</v>
      </c>
      <c r="C4" s="226"/>
      <c r="D4" s="226"/>
      <c r="E4" s="226"/>
      <c r="F4" s="226"/>
      <c r="G4" s="226"/>
      <c r="H4" s="226"/>
      <c r="I4" s="226"/>
      <c r="J4" s="226"/>
      <c r="N4" s="38"/>
    </row>
    <row r="5" spans="1:14" ht="4.1500000000000004" customHeight="1" x14ac:dyDescent="0.3">
      <c r="A5" s="226"/>
      <c r="B5" s="93"/>
      <c r="C5" s="226"/>
      <c r="D5" s="226"/>
      <c r="E5" s="226"/>
      <c r="F5" s="226"/>
      <c r="G5" s="65"/>
      <c r="H5" s="65"/>
    </row>
    <row r="6" spans="1:14" x14ac:dyDescent="0.2">
      <c r="B6" s="64" t="s">
        <v>257</v>
      </c>
    </row>
    <row r="7" spans="1:14" x14ac:dyDescent="0.2">
      <c r="B7" s="64" t="s">
        <v>258</v>
      </c>
    </row>
    <row r="8" spans="1:14" x14ac:dyDescent="0.2">
      <c r="B8" s="64" t="s">
        <v>259</v>
      </c>
    </row>
    <row r="9" spans="1:14" x14ac:dyDescent="0.2">
      <c r="B9" s="64" t="s">
        <v>260</v>
      </c>
    </row>
    <row r="10" spans="1:14" x14ac:dyDescent="0.2">
      <c r="B10" s="64" t="s">
        <v>261</v>
      </c>
    </row>
    <row r="11" spans="1:14" ht="10.9" customHeight="1" x14ac:dyDescent="0.2"/>
    <row r="12" spans="1:14" x14ac:dyDescent="0.2">
      <c r="C12" s="60"/>
      <c r="D12" s="227" t="s">
        <v>180</v>
      </c>
      <c r="E12" s="227" t="s">
        <v>181</v>
      </c>
      <c r="F12" s="227" t="s">
        <v>182</v>
      </c>
    </row>
    <row r="13" spans="1:14" ht="13.5" thickBot="1" x14ac:dyDescent="0.25">
      <c r="A13" s="227" t="s">
        <v>185</v>
      </c>
      <c r="D13" s="227" t="s">
        <v>251</v>
      </c>
      <c r="E13" s="227" t="s">
        <v>262</v>
      </c>
      <c r="F13" s="227" t="s">
        <v>263</v>
      </c>
    </row>
    <row r="14" spans="1:14" ht="13.9" customHeight="1" thickBot="1" x14ac:dyDescent="0.25">
      <c r="A14" s="227" t="s">
        <v>194</v>
      </c>
      <c r="B14" s="269" t="s">
        <v>264</v>
      </c>
      <c r="C14" s="270"/>
      <c r="D14" s="83"/>
      <c r="E14" s="83"/>
      <c r="F14" s="83"/>
    </row>
    <row r="15" spans="1:14" s="29" customFormat="1" ht="13.5" thickBot="1" x14ac:dyDescent="0.25">
      <c r="A15" s="227"/>
      <c r="C15" s="35"/>
    </row>
    <row r="16" spans="1:14" ht="13.5" thickBot="1" x14ac:dyDescent="0.25">
      <c r="A16" s="227" t="s">
        <v>196</v>
      </c>
      <c r="B16" s="91" t="str">
        <f>IF(C16="","","Calendar Year 1")</f>
        <v>Calendar Year 1</v>
      </c>
      <c r="C16" s="25">
        <f>H16</f>
        <v>1900</v>
      </c>
      <c r="D16" s="83"/>
      <c r="E16" s="83"/>
      <c r="F16" s="83"/>
      <c r="H16" s="38">
        <f>YEAR(PST!$B$18)</f>
        <v>1900</v>
      </c>
    </row>
    <row r="17" spans="2:8" ht="13.5" thickBot="1" x14ac:dyDescent="0.25">
      <c r="B17" s="91" t="str">
        <f>IF(C17="","","Calendar Year 2")</f>
        <v/>
      </c>
      <c r="C17" s="25" t="str">
        <f>IF(C16="","",IF(C16+1&gt;$H$18,"",C16+1))</f>
        <v/>
      </c>
      <c r="D17" s="83"/>
      <c r="E17" s="83"/>
      <c r="F17" s="83"/>
      <c r="H17" s="38">
        <f>PST!$B$17</f>
        <v>0</v>
      </c>
    </row>
    <row r="18" spans="2:8" ht="13.5" thickBot="1" x14ac:dyDescent="0.25">
      <c r="B18" s="91" t="str">
        <f>IF(C18="","","Calendar Year 3")</f>
        <v/>
      </c>
      <c r="C18" s="25" t="str">
        <f t="shared" ref="C18:C36" si="0">IF(C17="","",IF(C17+1&gt;$H$18,"",C17+1))</f>
        <v/>
      </c>
      <c r="D18" s="83"/>
      <c r="E18" s="83"/>
      <c r="F18" s="83"/>
      <c r="H18" s="38">
        <f>H16+H17</f>
        <v>1900</v>
      </c>
    </row>
    <row r="19" spans="2:8" ht="13.5" thickBot="1" x14ac:dyDescent="0.25">
      <c r="B19" s="91" t="str">
        <f>IF(C19="","","Calendar Year 4")</f>
        <v/>
      </c>
      <c r="C19" s="25" t="str">
        <f t="shared" si="0"/>
        <v/>
      </c>
      <c r="D19" s="83"/>
      <c r="E19" s="83"/>
      <c r="F19" s="83"/>
    </row>
    <row r="20" spans="2:8" ht="13.5" thickBot="1" x14ac:dyDescent="0.25">
      <c r="B20" s="91" t="str">
        <f>IF(C20="","","Calendar Year 5")</f>
        <v/>
      </c>
      <c r="C20" s="25" t="str">
        <f t="shared" si="0"/>
        <v/>
      </c>
      <c r="D20" s="83"/>
      <c r="E20" s="83"/>
      <c r="F20" s="83"/>
    </row>
    <row r="21" spans="2:8" ht="13.5" thickBot="1" x14ac:dyDescent="0.25">
      <c r="B21" s="91" t="str">
        <f>IF(C21="","","Calendar Year 6")</f>
        <v/>
      </c>
      <c r="C21" s="25" t="str">
        <f t="shared" si="0"/>
        <v/>
      </c>
      <c r="D21" s="83"/>
      <c r="E21" s="83"/>
      <c r="F21" s="83"/>
    </row>
    <row r="22" spans="2:8" ht="13.5" thickBot="1" x14ac:dyDescent="0.25">
      <c r="B22" s="91" t="str">
        <f>IF(C22="","","Calendar Year 7")</f>
        <v/>
      </c>
      <c r="C22" s="25" t="str">
        <f t="shared" si="0"/>
        <v/>
      </c>
      <c r="D22" s="83"/>
      <c r="E22" s="83"/>
      <c r="F22" s="83"/>
    </row>
    <row r="23" spans="2:8" ht="13.5" thickBot="1" x14ac:dyDescent="0.25">
      <c r="B23" s="91" t="str">
        <f>IF(C23="","","Calendar Year 8")</f>
        <v/>
      </c>
      <c r="C23" s="25" t="str">
        <f t="shared" si="0"/>
        <v/>
      </c>
      <c r="D23" s="83"/>
      <c r="E23" s="83"/>
      <c r="F23" s="83"/>
    </row>
    <row r="24" spans="2:8" ht="13.5" thickBot="1" x14ac:dyDescent="0.25">
      <c r="B24" s="91" t="str">
        <f>IF(C24="","","Calendar Year 9")</f>
        <v/>
      </c>
      <c r="C24" s="25" t="str">
        <f t="shared" si="0"/>
        <v/>
      </c>
      <c r="D24" s="83"/>
      <c r="E24" s="83"/>
      <c r="F24" s="83"/>
    </row>
    <row r="25" spans="2:8" ht="13.5" thickBot="1" x14ac:dyDescent="0.25">
      <c r="B25" s="91" t="str">
        <f>IF(C25="","","Calendar Year 10")</f>
        <v/>
      </c>
      <c r="C25" s="25" t="str">
        <f t="shared" si="0"/>
        <v/>
      </c>
      <c r="D25" s="83"/>
      <c r="E25" s="83"/>
      <c r="F25" s="83"/>
    </row>
    <row r="26" spans="2:8" ht="13.5" thickBot="1" x14ac:dyDescent="0.25">
      <c r="B26" s="91" t="str">
        <f>IF(C26="","","Calendar Year 11")</f>
        <v/>
      </c>
      <c r="C26" s="25" t="str">
        <f t="shared" si="0"/>
        <v/>
      </c>
      <c r="D26" s="83"/>
      <c r="E26" s="83"/>
      <c r="F26" s="83"/>
    </row>
    <row r="27" spans="2:8" ht="13.5" thickBot="1" x14ac:dyDescent="0.25">
      <c r="B27" s="91" t="str">
        <f>IF(C27="","","Calendar Year 12")</f>
        <v/>
      </c>
      <c r="C27" s="25" t="str">
        <f t="shared" si="0"/>
        <v/>
      </c>
      <c r="D27" s="83"/>
      <c r="E27" s="83"/>
      <c r="F27" s="83"/>
    </row>
    <row r="28" spans="2:8" ht="13.5" thickBot="1" x14ac:dyDescent="0.25">
      <c r="B28" s="91" t="str">
        <f>IF(C28="","","Calendar Year 13")</f>
        <v/>
      </c>
      <c r="C28" s="25" t="str">
        <f t="shared" si="0"/>
        <v/>
      </c>
      <c r="D28" s="83"/>
      <c r="E28" s="83"/>
      <c r="F28" s="83"/>
    </row>
    <row r="29" spans="2:8" ht="13.5" thickBot="1" x14ac:dyDescent="0.25">
      <c r="B29" s="91" t="str">
        <f>IF(C29="","","Calendar Year 14")</f>
        <v/>
      </c>
      <c r="C29" s="25" t="str">
        <f t="shared" si="0"/>
        <v/>
      </c>
      <c r="D29" s="83"/>
      <c r="E29" s="83"/>
      <c r="F29" s="83"/>
    </row>
    <row r="30" spans="2:8" ht="13.5" thickBot="1" x14ac:dyDescent="0.25">
      <c r="B30" s="91" t="str">
        <f>IF(C30="","","Calendar Year 15")</f>
        <v/>
      </c>
      <c r="C30" s="25" t="str">
        <f t="shared" si="0"/>
        <v/>
      </c>
      <c r="D30" s="83"/>
      <c r="E30" s="83"/>
      <c r="F30" s="83"/>
    </row>
    <row r="31" spans="2:8" ht="13.5" thickBot="1" x14ac:dyDescent="0.25">
      <c r="B31" s="91" t="str">
        <f>IF(C31="","","Calendar Year 16")</f>
        <v/>
      </c>
      <c r="C31" s="25" t="str">
        <f t="shared" si="0"/>
        <v/>
      </c>
      <c r="D31" s="83"/>
      <c r="E31" s="83"/>
      <c r="F31" s="83"/>
    </row>
    <row r="32" spans="2:8" ht="13.5" thickBot="1" x14ac:dyDescent="0.25">
      <c r="B32" s="91" t="str">
        <f>IF(C32="","","Calendar Year 17")</f>
        <v/>
      </c>
      <c r="C32" s="25" t="str">
        <f t="shared" si="0"/>
        <v/>
      </c>
      <c r="D32" s="83"/>
      <c r="E32" s="83"/>
      <c r="F32" s="83"/>
    </row>
    <row r="33" spans="2:6" ht="13.5" thickBot="1" x14ac:dyDescent="0.25">
      <c r="B33" s="91" t="str">
        <f>IF(C33="","","Calendar Year 18")</f>
        <v/>
      </c>
      <c r="C33" s="25" t="str">
        <f t="shared" si="0"/>
        <v/>
      </c>
      <c r="D33" s="83"/>
      <c r="E33" s="83"/>
      <c r="F33" s="83"/>
    </row>
    <row r="34" spans="2:6" ht="13.5" thickBot="1" x14ac:dyDescent="0.25">
      <c r="B34" s="91" t="str">
        <f>IF(C34="","","Calendar Year 19")</f>
        <v/>
      </c>
      <c r="C34" s="25" t="str">
        <f t="shared" si="0"/>
        <v/>
      </c>
      <c r="D34" s="83"/>
      <c r="E34" s="83"/>
      <c r="F34" s="83"/>
    </row>
    <row r="35" spans="2:6" ht="13.5" thickBot="1" x14ac:dyDescent="0.25">
      <c r="B35" s="91" t="str">
        <f>IF(C35="","","Calendar Year 20")</f>
        <v/>
      </c>
      <c r="C35" s="25" t="str">
        <f t="shared" si="0"/>
        <v/>
      </c>
      <c r="D35" s="83"/>
      <c r="E35" s="83"/>
      <c r="F35" s="83"/>
    </row>
    <row r="36" spans="2:6" ht="13.5" thickBot="1" x14ac:dyDescent="0.25">
      <c r="B36" s="91" t="str">
        <f>IF(C36="","","Calendar Year 21")</f>
        <v/>
      </c>
      <c r="C36" s="27" t="str">
        <f t="shared" si="0"/>
        <v/>
      </c>
      <c r="D36" s="83"/>
      <c r="E36" s="83"/>
      <c r="F36" s="83"/>
    </row>
  </sheetData>
  <customSheetViews>
    <customSheetView guid="{5E3395AE-3F65-44A5-A405-9F44EE89AFCC}" hiddenColumns="1">
      <selection sqref="A1:F1"/>
      <pageMargins left="0" right="0" top="0" bottom="0" header="0" footer="0"/>
      <pageSetup orientation="portrait" r:id="rId1"/>
    </customSheetView>
  </customSheetViews>
  <mergeCells count="2">
    <mergeCell ref="B14:C14"/>
    <mergeCell ref="A1:F1"/>
  </mergeCells>
  <dataValidations count="2">
    <dataValidation type="decimal" allowBlank="1" showInputMessage="1" showErrorMessage="1" sqref="D6:F6" xr:uid="{00000000-0002-0000-0500-000000000000}">
      <formula1>0</formula1>
      <formula2>1000</formula2>
    </dataValidation>
    <dataValidation type="decimal" allowBlank="1" showInputMessage="1" showErrorMessage="1" sqref="D14:F14 D16:F36" xr:uid="{00000000-0002-0000-0500-000001000000}">
      <formula1>0</formula1>
      <formula2>100000</formula2>
    </dataValidation>
  </dataValidation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K3396"/>
  <sheetViews>
    <sheetView workbookViewId="0">
      <selection activeCell="B7" sqref="B7"/>
    </sheetView>
  </sheetViews>
  <sheetFormatPr defaultColWidth="9.5" defaultRowHeight="15" x14ac:dyDescent="0.25"/>
  <cols>
    <col min="1" max="1" width="22.83203125" style="87" bestFit="1" customWidth="1"/>
    <col min="2" max="2" width="152.1640625" style="36" customWidth="1"/>
    <col min="3" max="193" width="9.5" style="95"/>
    <col min="194" max="16384" width="9.5" style="36"/>
  </cols>
  <sheetData>
    <row r="1" spans="1:193" x14ac:dyDescent="0.25">
      <c r="A1" s="271" t="s">
        <v>265</v>
      </c>
      <c r="B1" s="272"/>
    </row>
    <row r="2" spans="1:193" x14ac:dyDescent="0.25">
      <c r="A2" s="272"/>
      <c r="B2" s="272"/>
    </row>
    <row r="3" spans="1:193" x14ac:dyDescent="0.25">
      <c r="A3" s="272"/>
      <c r="B3" s="272"/>
    </row>
    <row r="4" spans="1:193" ht="15.75" thickBot="1" x14ac:dyDescent="0.3">
      <c r="A4" s="273"/>
      <c r="B4" s="273"/>
    </row>
    <row r="5" spans="1:193" ht="15" customHeight="1" thickBot="1" x14ac:dyDescent="0.3">
      <c r="A5" s="40" t="s">
        <v>266</v>
      </c>
      <c r="B5" s="77"/>
    </row>
    <row r="6" spans="1:193" ht="15" customHeight="1" thickBot="1" x14ac:dyDescent="0.3">
      <c r="A6" s="40" t="s">
        <v>267</v>
      </c>
      <c r="B6" s="77"/>
    </row>
    <row r="7" spans="1:193" ht="15" customHeight="1" thickBot="1" x14ac:dyDescent="0.3">
      <c r="A7" s="40" t="s">
        <v>268</v>
      </c>
      <c r="B7" s="77"/>
    </row>
    <row r="8" spans="1:193" ht="15" customHeight="1" thickBot="1" x14ac:dyDescent="0.3">
      <c r="A8" s="40" t="s">
        <v>269</v>
      </c>
      <c r="B8" s="77"/>
    </row>
    <row r="9" spans="1:193" ht="15" customHeight="1" thickBot="1" x14ac:dyDescent="0.3">
      <c r="A9" s="40" t="s">
        <v>270</v>
      </c>
      <c r="B9" s="77"/>
    </row>
    <row r="10" spans="1:193" ht="15" customHeight="1" thickBot="1" x14ac:dyDescent="0.3">
      <c r="A10" s="40" t="s">
        <v>271</v>
      </c>
      <c r="B10" s="77"/>
    </row>
    <row r="11" spans="1:193" ht="15" customHeight="1" thickBot="1" x14ac:dyDescent="0.3">
      <c r="A11" s="40" t="s">
        <v>272</v>
      </c>
      <c r="B11" s="77"/>
    </row>
    <row r="12" spans="1:193" ht="15" customHeight="1" thickBot="1" x14ac:dyDescent="0.3">
      <c r="A12" s="40" t="s">
        <v>273</v>
      </c>
      <c r="B12" s="77"/>
    </row>
    <row r="13" spans="1:193" ht="15" customHeight="1" thickBot="1" x14ac:dyDescent="0.3">
      <c r="A13" s="40" t="s">
        <v>274</v>
      </c>
      <c r="B13" s="77"/>
    </row>
    <row r="14" spans="1:193" ht="15" customHeight="1" thickBot="1" x14ac:dyDescent="0.3">
      <c r="A14" s="40" t="s">
        <v>275</v>
      </c>
      <c r="B14" s="77"/>
    </row>
    <row r="15" spans="1:193" s="37" customFormat="1" ht="15" customHeight="1" thickBot="1" x14ac:dyDescent="0.3">
      <c r="A15" s="40" t="s">
        <v>276</v>
      </c>
      <c r="B15" s="77"/>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row>
    <row r="16" spans="1:193" s="37" customFormat="1" ht="15" customHeight="1" thickBot="1" x14ac:dyDescent="0.3">
      <c r="A16" s="40" t="s">
        <v>277</v>
      </c>
      <c r="B16" s="77"/>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95"/>
      <c r="BH16" s="95"/>
      <c r="BI16" s="95"/>
      <c r="BJ16" s="95"/>
      <c r="BK16" s="95"/>
      <c r="BL16" s="95"/>
      <c r="BM16" s="95"/>
      <c r="BN16" s="95"/>
      <c r="BO16" s="95"/>
      <c r="BP16" s="95"/>
      <c r="BQ16" s="95"/>
      <c r="BR16" s="95"/>
      <c r="BS16" s="95"/>
      <c r="BT16" s="95"/>
      <c r="BU16" s="95"/>
      <c r="BV16" s="95"/>
      <c r="BW16" s="95"/>
      <c r="BX16" s="95"/>
      <c r="BY16" s="95"/>
      <c r="BZ16" s="95"/>
      <c r="CA16" s="95"/>
      <c r="CB16" s="95"/>
      <c r="CC16" s="95"/>
      <c r="CD16" s="95"/>
      <c r="CE16" s="95"/>
      <c r="CF16" s="95"/>
      <c r="CG16" s="95"/>
      <c r="CH16" s="95"/>
      <c r="CI16" s="95"/>
      <c r="CJ16" s="95"/>
      <c r="CK16" s="95"/>
      <c r="CL16" s="95"/>
      <c r="CM16" s="95"/>
      <c r="CN16" s="95"/>
      <c r="CO16" s="95"/>
      <c r="CP16" s="95"/>
      <c r="CQ16" s="95"/>
      <c r="CR16" s="95"/>
      <c r="CS16" s="95"/>
      <c r="CT16" s="95"/>
      <c r="CU16" s="95"/>
      <c r="CV16" s="95"/>
      <c r="CW16" s="95"/>
      <c r="CX16" s="95"/>
      <c r="CY16" s="95"/>
      <c r="CZ16" s="95"/>
      <c r="DA16" s="95"/>
      <c r="DB16" s="95"/>
      <c r="DC16" s="95"/>
      <c r="DD16" s="95"/>
      <c r="DE16" s="95"/>
      <c r="DF16" s="95"/>
      <c r="DG16" s="95"/>
      <c r="DH16" s="95"/>
      <c r="DI16" s="95"/>
      <c r="DJ16" s="95"/>
      <c r="DK16" s="95"/>
      <c r="DL16" s="95"/>
      <c r="DM16" s="95"/>
      <c r="DN16" s="95"/>
      <c r="DO16" s="95"/>
      <c r="DP16" s="95"/>
      <c r="DQ16" s="95"/>
      <c r="DR16" s="95"/>
      <c r="DS16" s="95"/>
      <c r="DT16" s="95"/>
      <c r="DU16" s="95"/>
      <c r="DV16" s="95"/>
      <c r="DW16" s="95"/>
      <c r="DX16" s="95"/>
      <c r="DY16" s="95"/>
      <c r="DZ16" s="95"/>
      <c r="EA16" s="95"/>
      <c r="EB16" s="95"/>
      <c r="EC16" s="95"/>
      <c r="ED16" s="95"/>
      <c r="EE16" s="95"/>
      <c r="EF16" s="95"/>
      <c r="EG16" s="95"/>
      <c r="EH16" s="95"/>
      <c r="EI16" s="95"/>
      <c r="EJ16" s="95"/>
      <c r="EK16" s="95"/>
      <c r="EL16" s="95"/>
      <c r="EM16" s="95"/>
      <c r="EN16" s="95"/>
      <c r="EO16" s="95"/>
      <c r="EP16" s="95"/>
      <c r="EQ16" s="95"/>
      <c r="ER16" s="95"/>
      <c r="ES16" s="95"/>
      <c r="ET16" s="95"/>
      <c r="EU16" s="95"/>
      <c r="EV16" s="95"/>
      <c r="EW16" s="95"/>
      <c r="EX16" s="95"/>
      <c r="EY16" s="95"/>
      <c r="EZ16" s="95"/>
      <c r="FA16" s="95"/>
      <c r="FB16" s="95"/>
      <c r="FC16" s="95"/>
      <c r="FD16" s="95"/>
      <c r="FE16" s="95"/>
      <c r="FF16" s="95"/>
      <c r="FG16" s="95"/>
      <c r="FH16" s="95"/>
      <c r="FI16" s="95"/>
      <c r="FJ16" s="95"/>
      <c r="FK16" s="95"/>
      <c r="FL16" s="95"/>
      <c r="FM16" s="95"/>
      <c r="FN16" s="95"/>
      <c r="FO16" s="95"/>
      <c r="FP16" s="95"/>
      <c r="FQ16" s="95"/>
      <c r="FR16" s="95"/>
      <c r="FS16" s="95"/>
      <c r="FT16" s="95"/>
      <c r="FU16" s="95"/>
      <c r="FV16" s="95"/>
      <c r="FW16" s="95"/>
      <c r="FX16" s="95"/>
      <c r="FY16" s="95"/>
      <c r="FZ16" s="95"/>
      <c r="GA16" s="95"/>
      <c r="GB16" s="95"/>
      <c r="GC16" s="95"/>
      <c r="GD16" s="95"/>
      <c r="GE16" s="95"/>
      <c r="GF16" s="95"/>
      <c r="GG16" s="95"/>
      <c r="GH16" s="95"/>
      <c r="GI16" s="95"/>
      <c r="GJ16" s="95"/>
      <c r="GK16" s="95"/>
    </row>
    <row r="17" spans="1:193" s="37" customFormat="1" ht="15" customHeight="1" thickBot="1" x14ac:dyDescent="0.3">
      <c r="A17" s="40" t="s">
        <v>278</v>
      </c>
      <c r="B17" s="77"/>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5"/>
      <c r="BK17" s="95"/>
      <c r="BL17" s="95"/>
      <c r="BM17" s="95"/>
      <c r="BN17" s="95"/>
      <c r="BO17" s="95"/>
      <c r="BP17" s="95"/>
      <c r="BQ17" s="95"/>
      <c r="BR17" s="95"/>
      <c r="BS17" s="95"/>
      <c r="BT17" s="95"/>
      <c r="BU17" s="95"/>
      <c r="BV17" s="95"/>
      <c r="BW17" s="95"/>
      <c r="BX17" s="95"/>
      <c r="BY17" s="95"/>
      <c r="BZ17" s="95"/>
      <c r="CA17" s="95"/>
      <c r="CB17" s="95"/>
      <c r="CC17" s="95"/>
      <c r="CD17" s="95"/>
      <c r="CE17" s="95"/>
      <c r="CF17" s="95"/>
      <c r="CG17" s="95"/>
      <c r="CH17" s="95"/>
      <c r="CI17" s="95"/>
      <c r="CJ17" s="95"/>
      <c r="CK17" s="95"/>
      <c r="CL17" s="95"/>
      <c r="CM17" s="95"/>
      <c r="CN17" s="95"/>
      <c r="CO17" s="95"/>
      <c r="CP17" s="95"/>
      <c r="CQ17" s="95"/>
      <c r="CR17" s="95"/>
      <c r="CS17" s="95"/>
      <c r="CT17" s="95"/>
      <c r="CU17" s="95"/>
      <c r="CV17" s="95"/>
      <c r="CW17" s="95"/>
      <c r="CX17" s="95"/>
      <c r="CY17" s="95"/>
      <c r="CZ17" s="95"/>
      <c r="DA17" s="95"/>
      <c r="DB17" s="95"/>
      <c r="DC17" s="95"/>
      <c r="DD17" s="95"/>
      <c r="DE17" s="95"/>
      <c r="DF17" s="95"/>
      <c r="DG17" s="95"/>
      <c r="DH17" s="95"/>
      <c r="DI17" s="95"/>
      <c r="DJ17" s="95"/>
      <c r="DK17" s="95"/>
      <c r="DL17" s="95"/>
      <c r="DM17" s="95"/>
      <c r="DN17" s="95"/>
      <c r="DO17" s="95"/>
      <c r="DP17" s="95"/>
      <c r="DQ17" s="95"/>
      <c r="DR17" s="95"/>
      <c r="DS17" s="95"/>
      <c r="DT17" s="95"/>
      <c r="DU17" s="95"/>
      <c r="DV17" s="95"/>
      <c r="DW17" s="95"/>
      <c r="DX17" s="95"/>
      <c r="DY17" s="95"/>
      <c r="DZ17" s="95"/>
      <c r="EA17" s="95"/>
      <c r="EB17" s="95"/>
      <c r="EC17" s="95"/>
      <c r="ED17" s="95"/>
      <c r="EE17" s="95"/>
      <c r="EF17" s="95"/>
      <c r="EG17" s="95"/>
      <c r="EH17" s="95"/>
      <c r="EI17" s="95"/>
      <c r="EJ17" s="95"/>
      <c r="EK17" s="95"/>
      <c r="EL17" s="95"/>
      <c r="EM17" s="95"/>
      <c r="EN17" s="95"/>
      <c r="EO17" s="95"/>
      <c r="EP17" s="95"/>
      <c r="EQ17" s="95"/>
      <c r="ER17" s="95"/>
      <c r="ES17" s="95"/>
      <c r="ET17" s="95"/>
      <c r="EU17" s="95"/>
      <c r="EV17" s="95"/>
      <c r="EW17" s="95"/>
      <c r="EX17" s="95"/>
      <c r="EY17" s="95"/>
      <c r="EZ17" s="95"/>
      <c r="FA17" s="95"/>
      <c r="FB17" s="95"/>
      <c r="FC17" s="95"/>
      <c r="FD17" s="95"/>
      <c r="FE17" s="95"/>
      <c r="FF17" s="95"/>
      <c r="FG17" s="95"/>
      <c r="FH17" s="95"/>
      <c r="FI17" s="95"/>
      <c r="FJ17" s="95"/>
      <c r="FK17" s="95"/>
      <c r="FL17" s="95"/>
      <c r="FM17" s="95"/>
      <c r="FN17" s="95"/>
      <c r="FO17" s="95"/>
      <c r="FP17" s="95"/>
      <c r="FQ17" s="95"/>
      <c r="FR17" s="95"/>
      <c r="FS17" s="95"/>
      <c r="FT17" s="95"/>
      <c r="FU17" s="95"/>
      <c r="FV17" s="95"/>
      <c r="FW17" s="95"/>
      <c r="FX17" s="95"/>
      <c r="FY17" s="95"/>
      <c r="FZ17" s="95"/>
      <c r="GA17" s="95"/>
      <c r="GB17" s="95"/>
      <c r="GC17" s="95"/>
      <c r="GD17" s="95"/>
      <c r="GE17" s="95"/>
      <c r="GF17" s="95"/>
      <c r="GG17" s="95"/>
      <c r="GH17" s="95"/>
      <c r="GI17" s="95"/>
      <c r="GJ17" s="95"/>
      <c r="GK17" s="95"/>
    </row>
    <row r="18" spans="1:193" s="37" customFormat="1" ht="15" customHeight="1" thickBot="1" x14ac:dyDescent="0.3">
      <c r="A18" s="40" t="s">
        <v>279</v>
      </c>
      <c r="B18" s="77"/>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c r="DM18" s="95"/>
      <c r="DN18" s="95"/>
      <c r="DO18" s="95"/>
      <c r="DP18" s="95"/>
      <c r="DQ18" s="95"/>
      <c r="DR18" s="95"/>
      <c r="DS18" s="95"/>
      <c r="DT18" s="95"/>
      <c r="DU18" s="95"/>
      <c r="DV18" s="95"/>
      <c r="DW18" s="95"/>
      <c r="DX18" s="95"/>
      <c r="DY18" s="95"/>
      <c r="DZ18" s="95"/>
      <c r="EA18" s="95"/>
      <c r="EB18" s="95"/>
      <c r="EC18" s="95"/>
      <c r="ED18" s="95"/>
      <c r="EE18" s="95"/>
      <c r="EF18" s="95"/>
      <c r="EG18" s="95"/>
      <c r="EH18" s="95"/>
      <c r="EI18" s="95"/>
      <c r="EJ18" s="95"/>
      <c r="EK18" s="95"/>
      <c r="EL18" s="95"/>
      <c r="EM18" s="95"/>
      <c r="EN18" s="95"/>
      <c r="EO18" s="95"/>
      <c r="EP18" s="95"/>
      <c r="EQ18" s="95"/>
      <c r="ER18" s="95"/>
      <c r="ES18" s="95"/>
      <c r="ET18" s="95"/>
      <c r="EU18" s="95"/>
      <c r="EV18" s="95"/>
      <c r="EW18" s="95"/>
      <c r="EX18" s="95"/>
      <c r="EY18" s="95"/>
      <c r="EZ18" s="95"/>
      <c r="FA18" s="95"/>
      <c r="FB18" s="95"/>
      <c r="FC18" s="95"/>
      <c r="FD18" s="95"/>
      <c r="FE18" s="95"/>
      <c r="FF18" s="95"/>
      <c r="FG18" s="95"/>
      <c r="FH18" s="95"/>
      <c r="FI18" s="95"/>
      <c r="FJ18" s="95"/>
      <c r="FK18" s="95"/>
      <c r="FL18" s="95"/>
      <c r="FM18" s="95"/>
      <c r="FN18" s="95"/>
      <c r="FO18" s="95"/>
      <c r="FP18" s="95"/>
      <c r="FQ18" s="95"/>
      <c r="FR18" s="95"/>
      <c r="FS18" s="95"/>
      <c r="FT18" s="95"/>
      <c r="FU18" s="95"/>
      <c r="FV18" s="95"/>
      <c r="FW18" s="95"/>
      <c r="FX18" s="95"/>
      <c r="FY18" s="95"/>
      <c r="FZ18" s="95"/>
      <c r="GA18" s="95"/>
      <c r="GB18" s="95"/>
      <c r="GC18" s="95"/>
      <c r="GD18" s="95"/>
      <c r="GE18" s="95"/>
      <c r="GF18" s="95"/>
      <c r="GG18" s="95"/>
      <c r="GH18" s="95"/>
      <c r="GI18" s="95"/>
      <c r="GJ18" s="95"/>
      <c r="GK18" s="95"/>
    </row>
    <row r="19" spans="1:193" s="37" customFormat="1" ht="15" customHeight="1" thickBot="1" x14ac:dyDescent="0.3">
      <c r="A19" s="40" t="s">
        <v>280</v>
      </c>
      <c r="B19" s="77"/>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5"/>
      <c r="BA19" s="95"/>
      <c r="BB19" s="95"/>
      <c r="BC19" s="95"/>
      <c r="BD19" s="95"/>
      <c r="BE19" s="95"/>
      <c r="BF19" s="95"/>
      <c r="BG19" s="95"/>
      <c r="BH19" s="95"/>
      <c r="BI19" s="95"/>
      <c r="BJ19" s="95"/>
      <c r="BK19" s="95"/>
      <c r="BL19" s="95"/>
      <c r="BM19" s="95"/>
      <c r="BN19" s="95"/>
      <c r="BO19" s="95"/>
      <c r="BP19" s="95"/>
      <c r="BQ19" s="95"/>
      <c r="BR19" s="95"/>
      <c r="BS19" s="95"/>
      <c r="BT19" s="95"/>
      <c r="BU19" s="95"/>
      <c r="BV19" s="95"/>
      <c r="BW19" s="95"/>
      <c r="BX19" s="95"/>
      <c r="BY19" s="95"/>
      <c r="BZ19" s="95"/>
      <c r="CA19" s="95"/>
      <c r="CB19" s="95"/>
      <c r="CC19" s="95"/>
      <c r="CD19" s="95"/>
      <c r="CE19" s="95"/>
      <c r="CF19" s="95"/>
      <c r="CG19" s="95"/>
      <c r="CH19" s="95"/>
      <c r="CI19" s="95"/>
      <c r="CJ19" s="95"/>
      <c r="CK19" s="95"/>
      <c r="CL19" s="95"/>
      <c r="CM19" s="95"/>
      <c r="CN19" s="95"/>
      <c r="CO19" s="95"/>
      <c r="CP19" s="95"/>
      <c r="CQ19" s="95"/>
      <c r="CR19" s="95"/>
      <c r="CS19" s="95"/>
      <c r="CT19" s="95"/>
      <c r="CU19" s="95"/>
      <c r="CV19" s="95"/>
      <c r="CW19" s="95"/>
      <c r="CX19" s="95"/>
      <c r="CY19" s="95"/>
      <c r="CZ19" s="95"/>
      <c r="DA19" s="95"/>
      <c r="DB19" s="95"/>
      <c r="DC19" s="95"/>
      <c r="DD19" s="95"/>
      <c r="DE19" s="95"/>
      <c r="DF19" s="95"/>
      <c r="DG19" s="95"/>
      <c r="DH19" s="95"/>
      <c r="DI19" s="95"/>
      <c r="DJ19" s="95"/>
      <c r="DK19" s="95"/>
      <c r="DL19" s="95"/>
      <c r="DM19" s="95"/>
      <c r="DN19" s="95"/>
      <c r="DO19" s="95"/>
      <c r="DP19" s="95"/>
      <c r="DQ19" s="95"/>
      <c r="DR19" s="95"/>
      <c r="DS19" s="95"/>
      <c r="DT19" s="95"/>
      <c r="DU19" s="95"/>
      <c r="DV19" s="95"/>
      <c r="DW19" s="95"/>
      <c r="DX19" s="95"/>
      <c r="DY19" s="95"/>
      <c r="DZ19" s="95"/>
      <c r="EA19" s="95"/>
      <c r="EB19" s="95"/>
      <c r="EC19" s="95"/>
      <c r="ED19" s="95"/>
      <c r="EE19" s="95"/>
      <c r="EF19" s="95"/>
      <c r="EG19" s="95"/>
      <c r="EH19" s="95"/>
      <c r="EI19" s="95"/>
      <c r="EJ19" s="95"/>
      <c r="EK19" s="95"/>
      <c r="EL19" s="95"/>
      <c r="EM19" s="95"/>
      <c r="EN19" s="95"/>
      <c r="EO19" s="95"/>
      <c r="EP19" s="95"/>
      <c r="EQ19" s="95"/>
      <c r="ER19" s="95"/>
      <c r="ES19" s="95"/>
      <c r="ET19" s="95"/>
      <c r="EU19" s="95"/>
      <c r="EV19" s="95"/>
      <c r="EW19" s="95"/>
      <c r="EX19" s="95"/>
      <c r="EY19" s="95"/>
      <c r="EZ19" s="95"/>
      <c r="FA19" s="95"/>
      <c r="FB19" s="95"/>
      <c r="FC19" s="95"/>
      <c r="FD19" s="95"/>
      <c r="FE19" s="95"/>
      <c r="FF19" s="95"/>
      <c r="FG19" s="95"/>
      <c r="FH19" s="95"/>
      <c r="FI19" s="95"/>
      <c r="FJ19" s="95"/>
      <c r="FK19" s="95"/>
      <c r="FL19" s="95"/>
      <c r="FM19" s="95"/>
      <c r="FN19" s="95"/>
      <c r="FO19" s="95"/>
      <c r="FP19" s="95"/>
      <c r="FQ19" s="95"/>
      <c r="FR19" s="95"/>
      <c r="FS19" s="95"/>
      <c r="FT19" s="95"/>
      <c r="FU19" s="95"/>
      <c r="FV19" s="95"/>
      <c r="FW19" s="95"/>
      <c r="FX19" s="95"/>
      <c r="FY19" s="95"/>
      <c r="FZ19" s="95"/>
      <c r="GA19" s="95"/>
      <c r="GB19" s="95"/>
      <c r="GC19" s="95"/>
      <c r="GD19" s="95"/>
      <c r="GE19" s="95"/>
      <c r="GF19" s="95"/>
      <c r="GG19" s="95"/>
      <c r="GH19" s="95"/>
      <c r="GI19" s="95"/>
      <c r="GJ19" s="95"/>
      <c r="GK19" s="95"/>
    </row>
    <row r="20" spans="1:193" s="37" customFormat="1" ht="15" customHeight="1" thickBot="1" x14ac:dyDescent="0.3">
      <c r="A20" s="40" t="s">
        <v>281</v>
      </c>
      <c r="B20" s="77"/>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5"/>
      <c r="AX20" s="95"/>
      <c r="AY20" s="95"/>
      <c r="AZ20" s="95"/>
      <c r="BA20" s="95"/>
      <c r="BB20" s="95"/>
      <c r="BC20" s="95"/>
      <c r="BD20" s="95"/>
      <c r="BE20" s="95"/>
      <c r="BF20" s="95"/>
      <c r="BG20" s="95"/>
      <c r="BH20" s="95"/>
      <c r="BI20" s="95"/>
      <c r="BJ20" s="95"/>
      <c r="BK20" s="95"/>
      <c r="BL20" s="95"/>
      <c r="BM20" s="95"/>
      <c r="BN20" s="95"/>
      <c r="BO20" s="95"/>
      <c r="BP20" s="95"/>
      <c r="BQ20" s="95"/>
      <c r="BR20" s="95"/>
      <c r="BS20" s="95"/>
      <c r="BT20" s="95"/>
      <c r="BU20" s="95"/>
      <c r="BV20" s="95"/>
      <c r="BW20" s="95"/>
      <c r="BX20" s="95"/>
      <c r="BY20" s="95"/>
      <c r="BZ20" s="95"/>
      <c r="CA20" s="95"/>
      <c r="CB20" s="95"/>
      <c r="CC20" s="95"/>
      <c r="CD20" s="95"/>
      <c r="CE20" s="95"/>
      <c r="CF20" s="95"/>
      <c r="CG20" s="95"/>
      <c r="CH20" s="95"/>
      <c r="CI20" s="95"/>
      <c r="CJ20" s="95"/>
      <c r="CK20" s="95"/>
      <c r="CL20" s="95"/>
      <c r="CM20" s="95"/>
      <c r="CN20" s="95"/>
      <c r="CO20" s="95"/>
      <c r="CP20" s="95"/>
      <c r="CQ20" s="95"/>
      <c r="CR20" s="95"/>
      <c r="CS20" s="95"/>
      <c r="CT20" s="95"/>
      <c r="CU20" s="95"/>
      <c r="CV20" s="95"/>
      <c r="CW20" s="95"/>
      <c r="CX20" s="95"/>
      <c r="CY20" s="95"/>
      <c r="CZ20" s="95"/>
      <c r="DA20" s="95"/>
      <c r="DB20" s="95"/>
      <c r="DC20" s="95"/>
      <c r="DD20" s="95"/>
      <c r="DE20" s="95"/>
      <c r="DF20" s="95"/>
      <c r="DG20" s="95"/>
      <c r="DH20" s="95"/>
      <c r="DI20" s="95"/>
      <c r="DJ20" s="95"/>
      <c r="DK20" s="95"/>
      <c r="DL20" s="95"/>
      <c r="DM20" s="95"/>
      <c r="DN20" s="95"/>
      <c r="DO20" s="95"/>
      <c r="DP20" s="95"/>
      <c r="DQ20" s="95"/>
      <c r="DR20" s="95"/>
      <c r="DS20" s="95"/>
      <c r="DT20" s="95"/>
      <c r="DU20" s="95"/>
      <c r="DV20" s="95"/>
      <c r="DW20" s="95"/>
      <c r="DX20" s="95"/>
      <c r="DY20" s="95"/>
      <c r="DZ20" s="95"/>
      <c r="EA20" s="95"/>
      <c r="EB20" s="95"/>
      <c r="EC20" s="95"/>
      <c r="ED20" s="95"/>
      <c r="EE20" s="95"/>
      <c r="EF20" s="95"/>
      <c r="EG20" s="95"/>
      <c r="EH20" s="95"/>
      <c r="EI20" s="95"/>
      <c r="EJ20" s="95"/>
      <c r="EK20" s="95"/>
      <c r="EL20" s="95"/>
      <c r="EM20" s="95"/>
      <c r="EN20" s="95"/>
      <c r="EO20" s="95"/>
      <c r="EP20" s="95"/>
      <c r="EQ20" s="95"/>
      <c r="ER20" s="95"/>
      <c r="ES20" s="95"/>
      <c r="ET20" s="95"/>
      <c r="EU20" s="95"/>
      <c r="EV20" s="95"/>
      <c r="EW20" s="95"/>
      <c r="EX20" s="95"/>
      <c r="EY20" s="95"/>
      <c r="EZ20" s="95"/>
      <c r="FA20" s="95"/>
      <c r="FB20" s="95"/>
      <c r="FC20" s="95"/>
      <c r="FD20" s="95"/>
      <c r="FE20" s="95"/>
      <c r="FF20" s="95"/>
      <c r="FG20" s="95"/>
      <c r="FH20" s="95"/>
      <c r="FI20" s="95"/>
      <c r="FJ20" s="95"/>
      <c r="FK20" s="95"/>
      <c r="FL20" s="95"/>
      <c r="FM20" s="95"/>
      <c r="FN20" s="95"/>
      <c r="FO20" s="95"/>
      <c r="FP20" s="95"/>
      <c r="FQ20" s="95"/>
      <c r="FR20" s="95"/>
      <c r="FS20" s="95"/>
      <c r="FT20" s="95"/>
      <c r="FU20" s="95"/>
      <c r="FV20" s="95"/>
      <c r="FW20" s="95"/>
      <c r="FX20" s="95"/>
      <c r="FY20" s="95"/>
      <c r="FZ20" s="95"/>
      <c r="GA20" s="95"/>
      <c r="GB20" s="95"/>
      <c r="GC20" s="95"/>
      <c r="GD20" s="95"/>
      <c r="GE20" s="95"/>
      <c r="GF20" s="95"/>
      <c r="GG20" s="95"/>
      <c r="GH20" s="95"/>
      <c r="GI20" s="95"/>
      <c r="GJ20" s="95"/>
      <c r="GK20" s="95"/>
    </row>
    <row r="21" spans="1:193" s="37" customFormat="1" ht="15" customHeight="1" thickBot="1" x14ac:dyDescent="0.3">
      <c r="A21" s="40" t="s">
        <v>282</v>
      </c>
      <c r="B21" s="77"/>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5"/>
      <c r="BA21" s="95"/>
      <c r="BB21" s="95"/>
      <c r="BC21" s="95"/>
      <c r="BD21" s="95"/>
      <c r="BE21" s="95"/>
      <c r="BF21" s="95"/>
      <c r="BG21" s="95"/>
      <c r="BH21" s="95"/>
      <c r="BI21" s="95"/>
      <c r="BJ21" s="95"/>
      <c r="BK21" s="95"/>
      <c r="BL21" s="95"/>
      <c r="BM21" s="95"/>
      <c r="BN21" s="95"/>
      <c r="BO21" s="95"/>
      <c r="BP21" s="95"/>
      <c r="BQ21" s="95"/>
      <c r="BR21" s="95"/>
      <c r="BS21" s="95"/>
      <c r="BT21" s="95"/>
      <c r="BU21" s="95"/>
      <c r="BV21" s="95"/>
      <c r="BW21" s="95"/>
      <c r="BX21" s="95"/>
      <c r="BY21" s="95"/>
      <c r="BZ21" s="95"/>
      <c r="CA21" s="95"/>
      <c r="CB21" s="95"/>
      <c r="CC21" s="95"/>
      <c r="CD21" s="95"/>
      <c r="CE21" s="95"/>
      <c r="CF21" s="95"/>
      <c r="CG21" s="95"/>
      <c r="CH21" s="95"/>
      <c r="CI21" s="95"/>
      <c r="CJ21" s="95"/>
      <c r="CK21" s="95"/>
      <c r="CL21" s="95"/>
      <c r="CM21" s="95"/>
      <c r="CN21" s="95"/>
      <c r="CO21" s="95"/>
      <c r="CP21" s="95"/>
      <c r="CQ21" s="95"/>
      <c r="CR21" s="95"/>
      <c r="CS21" s="95"/>
      <c r="CT21" s="95"/>
      <c r="CU21" s="95"/>
      <c r="CV21" s="95"/>
      <c r="CW21" s="95"/>
      <c r="CX21" s="95"/>
      <c r="CY21" s="95"/>
      <c r="CZ21" s="95"/>
      <c r="DA21" s="95"/>
      <c r="DB21" s="95"/>
      <c r="DC21" s="95"/>
      <c r="DD21" s="95"/>
      <c r="DE21" s="95"/>
      <c r="DF21" s="95"/>
      <c r="DG21" s="95"/>
      <c r="DH21" s="95"/>
      <c r="DI21" s="95"/>
      <c r="DJ21" s="95"/>
      <c r="DK21" s="95"/>
      <c r="DL21" s="95"/>
      <c r="DM21" s="95"/>
      <c r="DN21" s="95"/>
      <c r="DO21" s="95"/>
      <c r="DP21" s="95"/>
      <c r="DQ21" s="95"/>
      <c r="DR21" s="95"/>
      <c r="DS21" s="95"/>
      <c r="DT21" s="95"/>
      <c r="DU21" s="95"/>
      <c r="DV21" s="95"/>
      <c r="DW21" s="95"/>
      <c r="DX21" s="95"/>
      <c r="DY21" s="95"/>
      <c r="DZ21" s="95"/>
      <c r="EA21" s="95"/>
      <c r="EB21" s="95"/>
      <c r="EC21" s="95"/>
      <c r="ED21" s="95"/>
      <c r="EE21" s="95"/>
      <c r="EF21" s="95"/>
      <c r="EG21" s="95"/>
      <c r="EH21" s="95"/>
      <c r="EI21" s="95"/>
      <c r="EJ21" s="95"/>
      <c r="EK21" s="95"/>
      <c r="EL21" s="95"/>
      <c r="EM21" s="95"/>
      <c r="EN21" s="95"/>
      <c r="EO21" s="95"/>
      <c r="EP21" s="95"/>
      <c r="EQ21" s="95"/>
      <c r="ER21" s="95"/>
      <c r="ES21" s="95"/>
      <c r="ET21" s="95"/>
      <c r="EU21" s="95"/>
      <c r="EV21" s="95"/>
      <c r="EW21" s="95"/>
      <c r="EX21" s="95"/>
      <c r="EY21" s="95"/>
      <c r="EZ21" s="95"/>
      <c r="FA21" s="95"/>
      <c r="FB21" s="95"/>
      <c r="FC21" s="95"/>
      <c r="FD21" s="95"/>
      <c r="FE21" s="95"/>
      <c r="FF21" s="95"/>
      <c r="FG21" s="95"/>
      <c r="FH21" s="95"/>
      <c r="FI21" s="95"/>
      <c r="FJ21" s="95"/>
      <c r="FK21" s="95"/>
      <c r="FL21" s="95"/>
      <c r="FM21" s="95"/>
      <c r="FN21" s="95"/>
      <c r="FO21" s="95"/>
      <c r="FP21" s="95"/>
      <c r="FQ21" s="95"/>
      <c r="FR21" s="95"/>
      <c r="FS21" s="95"/>
      <c r="FT21" s="95"/>
      <c r="FU21" s="95"/>
      <c r="FV21" s="95"/>
      <c r="FW21" s="95"/>
      <c r="FX21" s="95"/>
      <c r="FY21" s="95"/>
      <c r="FZ21" s="95"/>
      <c r="GA21" s="95"/>
      <c r="GB21" s="95"/>
      <c r="GC21" s="95"/>
      <c r="GD21" s="95"/>
      <c r="GE21" s="95"/>
      <c r="GF21" s="95"/>
      <c r="GG21" s="95"/>
      <c r="GH21" s="95"/>
      <c r="GI21" s="95"/>
      <c r="GJ21" s="95"/>
      <c r="GK21" s="95"/>
    </row>
    <row r="22" spans="1:193" s="37" customFormat="1" ht="15" customHeight="1" thickBot="1" x14ac:dyDescent="0.3">
      <c r="A22" s="40" t="s">
        <v>283</v>
      </c>
      <c r="B22" s="77"/>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95"/>
      <c r="BA22" s="95"/>
      <c r="BB22" s="95"/>
      <c r="BC22" s="95"/>
      <c r="BD22" s="95"/>
      <c r="BE22" s="95"/>
      <c r="BF22" s="95"/>
      <c r="BG22" s="95"/>
      <c r="BH22" s="95"/>
      <c r="BI22" s="95"/>
      <c r="BJ22" s="95"/>
      <c r="BK22" s="95"/>
      <c r="BL22" s="95"/>
      <c r="BM22" s="95"/>
      <c r="BN22" s="95"/>
      <c r="BO22" s="95"/>
      <c r="BP22" s="95"/>
      <c r="BQ22" s="95"/>
      <c r="BR22" s="95"/>
      <c r="BS22" s="95"/>
      <c r="BT22" s="95"/>
      <c r="BU22" s="95"/>
      <c r="BV22" s="95"/>
      <c r="BW22" s="95"/>
      <c r="BX22" s="95"/>
      <c r="BY22" s="95"/>
      <c r="BZ22" s="95"/>
      <c r="CA22" s="95"/>
      <c r="CB22" s="95"/>
      <c r="CC22" s="95"/>
      <c r="CD22" s="95"/>
      <c r="CE22" s="95"/>
      <c r="CF22" s="95"/>
      <c r="CG22" s="95"/>
      <c r="CH22" s="95"/>
      <c r="CI22" s="95"/>
      <c r="CJ22" s="95"/>
      <c r="CK22" s="95"/>
      <c r="CL22" s="95"/>
      <c r="CM22" s="95"/>
      <c r="CN22" s="95"/>
      <c r="CO22" s="95"/>
      <c r="CP22" s="95"/>
      <c r="CQ22" s="95"/>
      <c r="CR22" s="95"/>
      <c r="CS22" s="95"/>
      <c r="CT22" s="95"/>
      <c r="CU22" s="95"/>
      <c r="CV22" s="95"/>
      <c r="CW22" s="95"/>
      <c r="CX22" s="95"/>
      <c r="CY22" s="95"/>
      <c r="CZ22" s="95"/>
      <c r="DA22" s="95"/>
      <c r="DB22" s="95"/>
      <c r="DC22" s="95"/>
      <c r="DD22" s="95"/>
      <c r="DE22" s="95"/>
      <c r="DF22" s="95"/>
      <c r="DG22" s="95"/>
      <c r="DH22" s="95"/>
      <c r="DI22" s="95"/>
      <c r="DJ22" s="95"/>
      <c r="DK22" s="95"/>
      <c r="DL22" s="95"/>
      <c r="DM22" s="95"/>
      <c r="DN22" s="95"/>
      <c r="DO22" s="95"/>
      <c r="DP22" s="95"/>
      <c r="DQ22" s="95"/>
      <c r="DR22" s="95"/>
      <c r="DS22" s="95"/>
      <c r="DT22" s="95"/>
      <c r="DU22" s="95"/>
      <c r="DV22" s="95"/>
      <c r="DW22" s="95"/>
      <c r="DX22" s="95"/>
      <c r="DY22" s="95"/>
      <c r="DZ22" s="95"/>
      <c r="EA22" s="95"/>
      <c r="EB22" s="95"/>
      <c r="EC22" s="95"/>
      <c r="ED22" s="95"/>
      <c r="EE22" s="95"/>
      <c r="EF22" s="95"/>
      <c r="EG22" s="95"/>
      <c r="EH22" s="95"/>
      <c r="EI22" s="95"/>
      <c r="EJ22" s="95"/>
      <c r="EK22" s="95"/>
      <c r="EL22" s="95"/>
      <c r="EM22" s="95"/>
      <c r="EN22" s="95"/>
      <c r="EO22" s="95"/>
      <c r="EP22" s="95"/>
      <c r="EQ22" s="95"/>
      <c r="ER22" s="95"/>
      <c r="ES22" s="95"/>
      <c r="ET22" s="95"/>
      <c r="EU22" s="95"/>
      <c r="EV22" s="95"/>
      <c r="EW22" s="95"/>
      <c r="EX22" s="95"/>
      <c r="EY22" s="95"/>
      <c r="EZ22" s="95"/>
      <c r="FA22" s="95"/>
      <c r="FB22" s="95"/>
      <c r="FC22" s="95"/>
      <c r="FD22" s="95"/>
      <c r="FE22" s="95"/>
      <c r="FF22" s="95"/>
      <c r="FG22" s="95"/>
      <c r="FH22" s="95"/>
      <c r="FI22" s="95"/>
      <c r="FJ22" s="95"/>
      <c r="FK22" s="95"/>
      <c r="FL22" s="95"/>
      <c r="FM22" s="95"/>
      <c r="FN22" s="95"/>
      <c r="FO22" s="95"/>
      <c r="FP22" s="95"/>
      <c r="FQ22" s="95"/>
      <c r="FR22" s="95"/>
      <c r="FS22" s="95"/>
      <c r="FT22" s="95"/>
      <c r="FU22" s="95"/>
      <c r="FV22" s="95"/>
      <c r="FW22" s="95"/>
      <c r="FX22" s="95"/>
      <c r="FY22" s="95"/>
      <c r="FZ22" s="95"/>
      <c r="GA22" s="95"/>
      <c r="GB22" s="95"/>
      <c r="GC22" s="95"/>
      <c r="GD22" s="95"/>
      <c r="GE22" s="95"/>
      <c r="GF22" s="95"/>
      <c r="GG22" s="95"/>
      <c r="GH22" s="95"/>
      <c r="GI22" s="95"/>
      <c r="GJ22" s="95"/>
      <c r="GK22" s="95"/>
    </row>
    <row r="23" spans="1:193" s="37" customFormat="1" ht="15" customHeight="1" thickBot="1" x14ac:dyDescent="0.3">
      <c r="A23" s="40" t="s">
        <v>284</v>
      </c>
      <c r="B23" s="77"/>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95"/>
      <c r="AQ23" s="95"/>
      <c r="AR23" s="95"/>
      <c r="AS23" s="95"/>
      <c r="AT23" s="95"/>
      <c r="AU23" s="95"/>
      <c r="AV23" s="95"/>
      <c r="AW23" s="95"/>
      <c r="AX23" s="95"/>
      <c r="AY23" s="95"/>
      <c r="AZ23" s="95"/>
      <c r="BA23" s="95"/>
      <c r="BB23" s="95"/>
      <c r="BC23" s="95"/>
      <c r="BD23" s="95"/>
      <c r="BE23" s="95"/>
      <c r="BF23" s="95"/>
      <c r="BG23" s="95"/>
      <c r="BH23" s="95"/>
      <c r="BI23" s="95"/>
      <c r="BJ23" s="95"/>
      <c r="BK23" s="95"/>
      <c r="BL23" s="95"/>
      <c r="BM23" s="95"/>
      <c r="BN23" s="95"/>
      <c r="BO23" s="95"/>
      <c r="BP23" s="95"/>
      <c r="BQ23" s="95"/>
      <c r="BR23" s="95"/>
      <c r="BS23" s="95"/>
      <c r="BT23" s="95"/>
      <c r="BU23" s="95"/>
      <c r="BV23" s="95"/>
      <c r="BW23" s="95"/>
      <c r="BX23" s="95"/>
      <c r="BY23" s="95"/>
      <c r="BZ23" s="95"/>
      <c r="CA23" s="95"/>
      <c r="CB23" s="95"/>
      <c r="CC23" s="95"/>
      <c r="CD23" s="95"/>
      <c r="CE23" s="95"/>
      <c r="CF23" s="95"/>
      <c r="CG23" s="95"/>
      <c r="CH23" s="95"/>
      <c r="CI23" s="95"/>
      <c r="CJ23" s="95"/>
      <c r="CK23" s="95"/>
      <c r="CL23" s="95"/>
      <c r="CM23" s="95"/>
      <c r="CN23" s="95"/>
      <c r="CO23" s="95"/>
      <c r="CP23" s="95"/>
      <c r="CQ23" s="95"/>
      <c r="CR23" s="95"/>
      <c r="CS23" s="95"/>
      <c r="CT23" s="95"/>
      <c r="CU23" s="95"/>
      <c r="CV23" s="95"/>
      <c r="CW23" s="95"/>
      <c r="CX23" s="95"/>
      <c r="CY23" s="95"/>
      <c r="CZ23" s="95"/>
      <c r="DA23" s="95"/>
      <c r="DB23" s="95"/>
      <c r="DC23" s="95"/>
      <c r="DD23" s="95"/>
      <c r="DE23" s="95"/>
      <c r="DF23" s="95"/>
      <c r="DG23" s="95"/>
      <c r="DH23" s="95"/>
      <c r="DI23" s="95"/>
      <c r="DJ23" s="95"/>
      <c r="DK23" s="95"/>
      <c r="DL23" s="95"/>
      <c r="DM23" s="95"/>
      <c r="DN23" s="95"/>
      <c r="DO23" s="95"/>
      <c r="DP23" s="95"/>
      <c r="DQ23" s="95"/>
      <c r="DR23" s="95"/>
      <c r="DS23" s="95"/>
      <c r="DT23" s="95"/>
      <c r="DU23" s="95"/>
      <c r="DV23" s="95"/>
      <c r="DW23" s="95"/>
      <c r="DX23" s="95"/>
      <c r="DY23" s="95"/>
      <c r="DZ23" s="95"/>
      <c r="EA23" s="95"/>
      <c r="EB23" s="95"/>
      <c r="EC23" s="95"/>
      <c r="ED23" s="95"/>
      <c r="EE23" s="95"/>
      <c r="EF23" s="95"/>
      <c r="EG23" s="95"/>
      <c r="EH23" s="95"/>
      <c r="EI23" s="95"/>
      <c r="EJ23" s="95"/>
      <c r="EK23" s="95"/>
      <c r="EL23" s="95"/>
      <c r="EM23" s="95"/>
      <c r="EN23" s="95"/>
      <c r="EO23" s="95"/>
      <c r="EP23" s="95"/>
      <c r="EQ23" s="95"/>
      <c r="ER23" s="95"/>
      <c r="ES23" s="95"/>
      <c r="ET23" s="95"/>
      <c r="EU23" s="95"/>
      <c r="EV23" s="95"/>
      <c r="EW23" s="95"/>
      <c r="EX23" s="95"/>
      <c r="EY23" s="95"/>
      <c r="EZ23" s="95"/>
      <c r="FA23" s="95"/>
      <c r="FB23" s="95"/>
      <c r="FC23" s="95"/>
      <c r="FD23" s="95"/>
      <c r="FE23" s="95"/>
      <c r="FF23" s="95"/>
      <c r="FG23" s="95"/>
      <c r="FH23" s="95"/>
      <c r="FI23" s="95"/>
      <c r="FJ23" s="95"/>
      <c r="FK23" s="95"/>
      <c r="FL23" s="95"/>
      <c r="FM23" s="95"/>
      <c r="FN23" s="95"/>
      <c r="FO23" s="95"/>
      <c r="FP23" s="95"/>
      <c r="FQ23" s="95"/>
      <c r="FR23" s="95"/>
      <c r="FS23" s="95"/>
      <c r="FT23" s="95"/>
      <c r="FU23" s="95"/>
      <c r="FV23" s="95"/>
      <c r="FW23" s="95"/>
      <c r="FX23" s="95"/>
      <c r="FY23" s="95"/>
      <c r="FZ23" s="95"/>
      <c r="GA23" s="95"/>
      <c r="GB23" s="95"/>
      <c r="GC23" s="95"/>
      <c r="GD23" s="95"/>
      <c r="GE23" s="95"/>
      <c r="GF23" s="95"/>
      <c r="GG23" s="95"/>
      <c r="GH23" s="95"/>
      <c r="GI23" s="95"/>
      <c r="GJ23" s="95"/>
      <c r="GK23" s="95"/>
    </row>
    <row r="24" spans="1:193" s="37" customFormat="1" ht="15" customHeight="1" thickBot="1" x14ac:dyDescent="0.3">
      <c r="A24" s="40" t="s">
        <v>285</v>
      </c>
      <c r="B24" s="77"/>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c r="BP24" s="95"/>
      <c r="BQ24" s="95"/>
      <c r="BR24" s="95"/>
      <c r="BS24" s="95"/>
      <c r="BT24" s="95"/>
      <c r="BU24" s="95"/>
      <c r="BV24" s="95"/>
      <c r="BW24" s="95"/>
      <c r="BX24" s="95"/>
      <c r="BY24" s="95"/>
      <c r="BZ24" s="95"/>
      <c r="CA24" s="95"/>
      <c r="CB24" s="95"/>
      <c r="CC24" s="95"/>
      <c r="CD24" s="95"/>
      <c r="CE24" s="95"/>
      <c r="CF24" s="95"/>
      <c r="CG24" s="95"/>
      <c r="CH24" s="95"/>
      <c r="CI24" s="95"/>
      <c r="CJ24" s="95"/>
      <c r="CK24" s="95"/>
      <c r="CL24" s="95"/>
      <c r="CM24" s="95"/>
      <c r="CN24" s="95"/>
      <c r="CO24" s="95"/>
      <c r="CP24" s="95"/>
      <c r="CQ24" s="95"/>
      <c r="CR24" s="95"/>
      <c r="CS24" s="95"/>
      <c r="CT24" s="95"/>
      <c r="CU24" s="95"/>
      <c r="CV24" s="95"/>
      <c r="CW24" s="95"/>
      <c r="CX24" s="95"/>
      <c r="CY24" s="95"/>
      <c r="CZ24" s="95"/>
      <c r="DA24" s="95"/>
      <c r="DB24" s="95"/>
      <c r="DC24" s="95"/>
      <c r="DD24" s="95"/>
      <c r="DE24" s="95"/>
      <c r="DF24" s="95"/>
      <c r="DG24" s="95"/>
      <c r="DH24" s="95"/>
      <c r="DI24" s="95"/>
      <c r="DJ24" s="95"/>
      <c r="DK24" s="95"/>
      <c r="DL24" s="95"/>
      <c r="DM24" s="95"/>
      <c r="DN24" s="95"/>
      <c r="DO24" s="95"/>
      <c r="DP24" s="95"/>
      <c r="DQ24" s="95"/>
      <c r="DR24" s="95"/>
      <c r="DS24" s="95"/>
      <c r="DT24" s="95"/>
      <c r="DU24" s="95"/>
      <c r="DV24" s="95"/>
      <c r="DW24" s="95"/>
      <c r="DX24" s="95"/>
      <c r="DY24" s="95"/>
      <c r="DZ24" s="95"/>
      <c r="EA24" s="95"/>
      <c r="EB24" s="95"/>
      <c r="EC24" s="95"/>
      <c r="ED24" s="95"/>
      <c r="EE24" s="95"/>
      <c r="EF24" s="95"/>
      <c r="EG24" s="95"/>
      <c r="EH24" s="95"/>
      <c r="EI24" s="95"/>
      <c r="EJ24" s="95"/>
      <c r="EK24" s="95"/>
      <c r="EL24" s="95"/>
      <c r="EM24" s="95"/>
      <c r="EN24" s="95"/>
      <c r="EO24" s="95"/>
      <c r="EP24" s="95"/>
      <c r="EQ24" s="95"/>
      <c r="ER24" s="95"/>
      <c r="ES24" s="95"/>
      <c r="ET24" s="95"/>
      <c r="EU24" s="95"/>
      <c r="EV24" s="95"/>
      <c r="EW24" s="95"/>
      <c r="EX24" s="95"/>
      <c r="EY24" s="95"/>
      <c r="EZ24" s="95"/>
      <c r="FA24" s="95"/>
      <c r="FB24" s="95"/>
      <c r="FC24" s="95"/>
      <c r="FD24" s="95"/>
      <c r="FE24" s="95"/>
      <c r="FF24" s="95"/>
      <c r="FG24" s="95"/>
      <c r="FH24" s="95"/>
      <c r="FI24" s="95"/>
      <c r="FJ24" s="95"/>
      <c r="FK24" s="95"/>
      <c r="FL24" s="95"/>
      <c r="FM24" s="95"/>
      <c r="FN24" s="95"/>
      <c r="FO24" s="95"/>
      <c r="FP24" s="95"/>
      <c r="FQ24" s="95"/>
      <c r="FR24" s="95"/>
      <c r="FS24" s="95"/>
      <c r="FT24" s="95"/>
      <c r="FU24" s="95"/>
      <c r="FV24" s="95"/>
      <c r="FW24" s="95"/>
      <c r="FX24" s="95"/>
      <c r="FY24" s="95"/>
      <c r="FZ24" s="95"/>
      <c r="GA24" s="95"/>
      <c r="GB24" s="95"/>
      <c r="GC24" s="95"/>
      <c r="GD24" s="95"/>
      <c r="GE24" s="95"/>
      <c r="GF24" s="95"/>
      <c r="GG24" s="95"/>
      <c r="GH24" s="95"/>
      <c r="GI24" s="95"/>
      <c r="GJ24" s="95"/>
      <c r="GK24" s="95"/>
    </row>
    <row r="25" spans="1:193" s="37" customFormat="1" ht="15" customHeight="1" thickBot="1" x14ac:dyDescent="0.3">
      <c r="A25" s="40" t="s">
        <v>286</v>
      </c>
      <c r="B25" s="77"/>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95"/>
      <c r="BS25" s="95"/>
      <c r="BT25" s="95"/>
      <c r="BU25" s="95"/>
      <c r="BV25" s="95"/>
      <c r="BW25" s="95"/>
      <c r="BX25" s="95"/>
      <c r="BY25" s="95"/>
      <c r="BZ25" s="95"/>
      <c r="CA25" s="95"/>
      <c r="CB25" s="95"/>
      <c r="CC25" s="95"/>
      <c r="CD25" s="95"/>
      <c r="CE25" s="95"/>
      <c r="CF25" s="95"/>
      <c r="CG25" s="95"/>
      <c r="CH25" s="95"/>
      <c r="CI25" s="95"/>
      <c r="CJ25" s="95"/>
      <c r="CK25" s="95"/>
      <c r="CL25" s="95"/>
      <c r="CM25" s="95"/>
      <c r="CN25" s="95"/>
      <c r="CO25" s="95"/>
      <c r="CP25" s="95"/>
      <c r="CQ25" s="95"/>
      <c r="CR25" s="95"/>
      <c r="CS25" s="95"/>
      <c r="CT25" s="95"/>
      <c r="CU25" s="95"/>
      <c r="CV25" s="95"/>
      <c r="CW25" s="95"/>
      <c r="CX25" s="95"/>
      <c r="CY25" s="95"/>
      <c r="CZ25" s="95"/>
      <c r="DA25" s="95"/>
      <c r="DB25" s="95"/>
      <c r="DC25" s="95"/>
      <c r="DD25" s="95"/>
      <c r="DE25" s="95"/>
      <c r="DF25" s="95"/>
      <c r="DG25" s="95"/>
      <c r="DH25" s="95"/>
      <c r="DI25" s="95"/>
      <c r="DJ25" s="95"/>
      <c r="DK25" s="95"/>
      <c r="DL25" s="95"/>
      <c r="DM25" s="95"/>
      <c r="DN25" s="95"/>
      <c r="DO25" s="95"/>
      <c r="DP25" s="95"/>
      <c r="DQ25" s="95"/>
      <c r="DR25" s="95"/>
      <c r="DS25" s="95"/>
      <c r="DT25" s="95"/>
      <c r="DU25" s="95"/>
      <c r="DV25" s="95"/>
      <c r="DW25" s="95"/>
      <c r="DX25" s="95"/>
      <c r="DY25" s="95"/>
      <c r="DZ25" s="95"/>
      <c r="EA25" s="95"/>
      <c r="EB25" s="95"/>
      <c r="EC25" s="95"/>
      <c r="ED25" s="95"/>
      <c r="EE25" s="95"/>
      <c r="EF25" s="95"/>
      <c r="EG25" s="95"/>
      <c r="EH25" s="95"/>
      <c r="EI25" s="95"/>
      <c r="EJ25" s="95"/>
      <c r="EK25" s="95"/>
      <c r="EL25" s="95"/>
      <c r="EM25" s="95"/>
      <c r="EN25" s="95"/>
      <c r="EO25" s="95"/>
      <c r="EP25" s="95"/>
      <c r="EQ25" s="95"/>
      <c r="ER25" s="95"/>
      <c r="ES25" s="95"/>
      <c r="ET25" s="95"/>
      <c r="EU25" s="95"/>
      <c r="EV25" s="95"/>
      <c r="EW25" s="95"/>
      <c r="EX25" s="95"/>
      <c r="EY25" s="95"/>
      <c r="EZ25" s="95"/>
      <c r="FA25" s="95"/>
      <c r="FB25" s="95"/>
      <c r="FC25" s="95"/>
      <c r="FD25" s="95"/>
      <c r="FE25" s="95"/>
      <c r="FF25" s="95"/>
      <c r="FG25" s="95"/>
      <c r="FH25" s="95"/>
      <c r="FI25" s="95"/>
      <c r="FJ25" s="95"/>
      <c r="FK25" s="95"/>
      <c r="FL25" s="95"/>
      <c r="FM25" s="95"/>
      <c r="FN25" s="95"/>
      <c r="FO25" s="95"/>
      <c r="FP25" s="95"/>
      <c r="FQ25" s="95"/>
      <c r="FR25" s="95"/>
      <c r="FS25" s="95"/>
      <c r="FT25" s="95"/>
      <c r="FU25" s="95"/>
      <c r="FV25" s="95"/>
      <c r="FW25" s="95"/>
      <c r="FX25" s="95"/>
      <c r="FY25" s="95"/>
      <c r="FZ25" s="95"/>
      <c r="GA25" s="95"/>
      <c r="GB25" s="95"/>
      <c r="GC25" s="95"/>
      <c r="GD25" s="95"/>
      <c r="GE25" s="95"/>
      <c r="GF25" s="95"/>
      <c r="GG25" s="95"/>
      <c r="GH25" s="95"/>
      <c r="GI25" s="95"/>
      <c r="GJ25" s="95"/>
      <c r="GK25" s="95"/>
    </row>
    <row r="26" spans="1:193" s="37" customFormat="1" ht="15" customHeight="1" thickBot="1" x14ac:dyDescent="0.3">
      <c r="A26" s="40" t="s">
        <v>287</v>
      </c>
      <c r="B26" s="77"/>
      <c r="C26" s="95"/>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c r="BV26" s="95"/>
      <c r="BW26" s="95"/>
      <c r="BX26" s="95"/>
      <c r="BY26" s="95"/>
      <c r="BZ26" s="95"/>
      <c r="CA26" s="95"/>
      <c r="CB26" s="95"/>
      <c r="CC26" s="95"/>
      <c r="CD26" s="95"/>
      <c r="CE26" s="95"/>
      <c r="CF26" s="95"/>
      <c r="CG26" s="95"/>
      <c r="CH26" s="95"/>
      <c r="CI26" s="95"/>
      <c r="CJ26" s="95"/>
      <c r="CK26" s="95"/>
      <c r="CL26" s="95"/>
      <c r="CM26" s="95"/>
      <c r="CN26" s="95"/>
      <c r="CO26" s="95"/>
      <c r="CP26" s="95"/>
      <c r="CQ26" s="95"/>
      <c r="CR26" s="95"/>
      <c r="CS26" s="95"/>
      <c r="CT26" s="95"/>
      <c r="CU26" s="95"/>
      <c r="CV26" s="95"/>
      <c r="CW26" s="95"/>
      <c r="CX26" s="95"/>
      <c r="CY26" s="95"/>
      <c r="CZ26" s="95"/>
      <c r="DA26" s="95"/>
      <c r="DB26" s="95"/>
      <c r="DC26" s="95"/>
      <c r="DD26" s="95"/>
      <c r="DE26" s="95"/>
      <c r="DF26" s="95"/>
      <c r="DG26" s="95"/>
      <c r="DH26" s="95"/>
      <c r="DI26" s="95"/>
      <c r="DJ26" s="95"/>
      <c r="DK26" s="95"/>
      <c r="DL26" s="95"/>
      <c r="DM26" s="95"/>
      <c r="DN26" s="95"/>
      <c r="DO26" s="95"/>
      <c r="DP26" s="95"/>
      <c r="DQ26" s="95"/>
      <c r="DR26" s="95"/>
      <c r="DS26" s="95"/>
      <c r="DT26" s="95"/>
      <c r="DU26" s="95"/>
      <c r="DV26" s="95"/>
      <c r="DW26" s="95"/>
      <c r="DX26" s="95"/>
      <c r="DY26" s="95"/>
      <c r="DZ26" s="95"/>
      <c r="EA26" s="95"/>
      <c r="EB26" s="95"/>
      <c r="EC26" s="95"/>
      <c r="ED26" s="95"/>
      <c r="EE26" s="95"/>
      <c r="EF26" s="95"/>
      <c r="EG26" s="95"/>
      <c r="EH26" s="95"/>
      <c r="EI26" s="95"/>
      <c r="EJ26" s="95"/>
      <c r="EK26" s="95"/>
      <c r="EL26" s="95"/>
      <c r="EM26" s="95"/>
      <c r="EN26" s="95"/>
      <c r="EO26" s="95"/>
      <c r="EP26" s="95"/>
      <c r="EQ26" s="95"/>
      <c r="ER26" s="95"/>
      <c r="ES26" s="95"/>
      <c r="ET26" s="95"/>
      <c r="EU26" s="95"/>
      <c r="EV26" s="95"/>
      <c r="EW26" s="95"/>
      <c r="EX26" s="95"/>
      <c r="EY26" s="95"/>
      <c r="EZ26" s="95"/>
      <c r="FA26" s="95"/>
      <c r="FB26" s="95"/>
      <c r="FC26" s="95"/>
      <c r="FD26" s="95"/>
      <c r="FE26" s="95"/>
      <c r="FF26" s="95"/>
      <c r="FG26" s="95"/>
      <c r="FH26" s="95"/>
      <c r="FI26" s="95"/>
      <c r="FJ26" s="95"/>
      <c r="FK26" s="95"/>
      <c r="FL26" s="95"/>
      <c r="FM26" s="95"/>
      <c r="FN26" s="95"/>
      <c r="FO26" s="95"/>
      <c r="FP26" s="95"/>
      <c r="FQ26" s="95"/>
      <c r="FR26" s="95"/>
      <c r="FS26" s="95"/>
      <c r="FT26" s="95"/>
      <c r="FU26" s="95"/>
      <c r="FV26" s="95"/>
      <c r="FW26" s="95"/>
      <c r="FX26" s="95"/>
      <c r="FY26" s="95"/>
      <c r="FZ26" s="95"/>
      <c r="GA26" s="95"/>
      <c r="GB26" s="95"/>
      <c r="GC26" s="95"/>
      <c r="GD26" s="95"/>
      <c r="GE26" s="95"/>
      <c r="GF26" s="95"/>
      <c r="GG26" s="95"/>
      <c r="GH26" s="95"/>
      <c r="GI26" s="95"/>
      <c r="GJ26" s="95"/>
      <c r="GK26" s="95"/>
    </row>
    <row r="27" spans="1:193" s="37" customFormat="1" ht="15" customHeight="1" thickBot="1" x14ac:dyDescent="0.3">
      <c r="A27" s="40" t="s">
        <v>288</v>
      </c>
      <c r="B27" s="77"/>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95"/>
      <c r="BA27" s="95"/>
      <c r="BB27" s="95"/>
      <c r="BC27" s="95"/>
      <c r="BD27" s="95"/>
      <c r="BE27" s="95"/>
      <c r="BF27" s="95"/>
      <c r="BG27" s="95"/>
      <c r="BH27" s="95"/>
      <c r="BI27" s="95"/>
      <c r="BJ27" s="95"/>
      <c r="BK27" s="95"/>
      <c r="BL27" s="95"/>
      <c r="BM27" s="95"/>
      <c r="BN27" s="95"/>
      <c r="BO27" s="95"/>
      <c r="BP27" s="95"/>
      <c r="BQ27" s="95"/>
      <c r="BR27" s="95"/>
      <c r="BS27" s="95"/>
      <c r="BT27" s="95"/>
      <c r="BU27" s="95"/>
      <c r="BV27" s="95"/>
      <c r="BW27" s="95"/>
      <c r="BX27" s="95"/>
      <c r="BY27" s="95"/>
      <c r="BZ27" s="95"/>
      <c r="CA27" s="95"/>
      <c r="CB27" s="95"/>
      <c r="CC27" s="95"/>
      <c r="CD27" s="95"/>
      <c r="CE27" s="95"/>
      <c r="CF27" s="95"/>
      <c r="CG27" s="95"/>
      <c r="CH27" s="95"/>
      <c r="CI27" s="95"/>
      <c r="CJ27" s="95"/>
      <c r="CK27" s="95"/>
      <c r="CL27" s="95"/>
      <c r="CM27" s="95"/>
      <c r="CN27" s="95"/>
      <c r="CO27" s="95"/>
      <c r="CP27" s="95"/>
      <c r="CQ27" s="95"/>
      <c r="CR27" s="95"/>
      <c r="CS27" s="95"/>
      <c r="CT27" s="95"/>
      <c r="CU27" s="95"/>
      <c r="CV27" s="95"/>
      <c r="CW27" s="95"/>
      <c r="CX27" s="95"/>
      <c r="CY27" s="95"/>
      <c r="CZ27" s="95"/>
      <c r="DA27" s="95"/>
      <c r="DB27" s="95"/>
      <c r="DC27" s="95"/>
      <c r="DD27" s="95"/>
      <c r="DE27" s="95"/>
      <c r="DF27" s="95"/>
      <c r="DG27" s="95"/>
      <c r="DH27" s="95"/>
      <c r="DI27" s="95"/>
      <c r="DJ27" s="95"/>
      <c r="DK27" s="95"/>
      <c r="DL27" s="95"/>
      <c r="DM27" s="95"/>
      <c r="DN27" s="95"/>
      <c r="DO27" s="95"/>
      <c r="DP27" s="95"/>
      <c r="DQ27" s="95"/>
      <c r="DR27" s="95"/>
      <c r="DS27" s="95"/>
      <c r="DT27" s="95"/>
      <c r="DU27" s="95"/>
      <c r="DV27" s="95"/>
      <c r="DW27" s="95"/>
      <c r="DX27" s="95"/>
      <c r="DY27" s="95"/>
      <c r="DZ27" s="95"/>
      <c r="EA27" s="95"/>
      <c r="EB27" s="95"/>
      <c r="EC27" s="95"/>
      <c r="ED27" s="95"/>
      <c r="EE27" s="95"/>
      <c r="EF27" s="95"/>
      <c r="EG27" s="95"/>
      <c r="EH27" s="95"/>
      <c r="EI27" s="95"/>
      <c r="EJ27" s="95"/>
      <c r="EK27" s="95"/>
      <c r="EL27" s="95"/>
      <c r="EM27" s="95"/>
      <c r="EN27" s="95"/>
      <c r="EO27" s="95"/>
      <c r="EP27" s="95"/>
      <c r="EQ27" s="95"/>
      <c r="ER27" s="95"/>
      <c r="ES27" s="95"/>
      <c r="ET27" s="95"/>
      <c r="EU27" s="95"/>
      <c r="EV27" s="95"/>
      <c r="EW27" s="95"/>
      <c r="EX27" s="95"/>
      <c r="EY27" s="95"/>
      <c r="EZ27" s="95"/>
      <c r="FA27" s="95"/>
      <c r="FB27" s="95"/>
      <c r="FC27" s="95"/>
      <c r="FD27" s="95"/>
      <c r="FE27" s="95"/>
      <c r="FF27" s="95"/>
      <c r="FG27" s="95"/>
      <c r="FH27" s="95"/>
      <c r="FI27" s="95"/>
      <c r="FJ27" s="95"/>
      <c r="FK27" s="95"/>
      <c r="FL27" s="95"/>
      <c r="FM27" s="95"/>
      <c r="FN27" s="95"/>
      <c r="FO27" s="95"/>
      <c r="FP27" s="95"/>
      <c r="FQ27" s="95"/>
      <c r="FR27" s="95"/>
      <c r="FS27" s="95"/>
      <c r="FT27" s="95"/>
      <c r="FU27" s="95"/>
      <c r="FV27" s="95"/>
      <c r="FW27" s="95"/>
      <c r="FX27" s="95"/>
      <c r="FY27" s="95"/>
      <c r="FZ27" s="95"/>
      <c r="GA27" s="95"/>
      <c r="GB27" s="95"/>
      <c r="GC27" s="95"/>
      <c r="GD27" s="95"/>
      <c r="GE27" s="95"/>
      <c r="GF27" s="95"/>
      <c r="GG27" s="95"/>
      <c r="GH27" s="95"/>
      <c r="GI27" s="95"/>
      <c r="GJ27" s="95"/>
      <c r="GK27" s="95"/>
    </row>
    <row r="28" spans="1:193" s="37" customFormat="1" ht="15" customHeight="1" thickBot="1" x14ac:dyDescent="0.3">
      <c r="A28" s="40" t="s">
        <v>289</v>
      </c>
      <c r="B28" s="77"/>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95"/>
      <c r="AX28" s="95"/>
      <c r="AY28" s="95"/>
      <c r="AZ28" s="95"/>
      <c r="BA28" s="95"/>
      <c r="BB28" s="95"/>
      <c r="BC28" s="95"/>
      <c r="BD28" s="95"/>
      <c r="BE28" s="95"/>
      <c r="BF28" s="95"/>
      <c r="BG28" s="95"/>
      <c r="BH28" s="95"/>
      <c r="BI28" s="95"/>
      <c r="BJ28" s="95"/>
      <c r="BK28" s="95"/>
      <c r="BL28" s="95"/>
      <c r="BM28" s="95"/>
      <c r="BN28" s="95"/>
      <c r="BO28" s="95"/>
      <c r="BP28" s="95"/>
      <c r="BQ28" s="95"/>
      <c r="BR28" s="95"/>
      <c r="BS28" s="95"/>
      <c r="BT28" s="95"/>
      <c r="BU28" s="95"/>
      <c r="BV28" s="95"/>
      <c r="BW28" s="95"/>
      <c r="BX28" s="95"/>
      <c r="BY28" s="95"/>
      <c r="BZ28" s="95"/>
      <c r="CA28" s="95"/>
      <c r="CB28" s="95"/>
      <c r="CC28" s="95"/>
      <c r="CD28" s="95"/>
      <c r="CE28" s="95"/>
      <c r="CF28" s="95"/>
      <c r="CG28" s="95"/>
      <c r="CH28" s="95"/>
      <c r="CI28" s="95"/>
      <c r="CJ28" s="95"/>
      <c r="CK28" s="95"/>
      <c r="CL28" s="95"/>
      <c r="CM28" s="95"/>
      <c r="CN28" s="95"/>
      <c r="CO28" s="95"/>
      <c r="CP28" s="95"/>
      <c r="CQ28" s="95"/>
      <c r="CR28" s="95"/>
      <c r="CS28" s="95"/>
      <c r="CT28" s="95"/>
      <c r="CU28" s="95"/>
      <c r="CV28" s="95"/>
      <c r="CW28" s="95"/>
      <c r="CX28" s="95"/>
      <c r="CY28" s="95"/>
      <c r="CZ28" s="95"/>
      <c r="DA28" s="95"/>
      <c r="DB28" s="95"/>
      <c r="DC28" s="95"/>
      <c r="DD28" s="95"/>
      <c r="DE28" s="95"/>
      <c r="DF28" s="95"/>
      <c r="DG28" s="95"/>
      <c r="DH28" s="95"/>
      <c r="DI28" s="95"/>
      <c r="DJ28" s="95"/>
      <c r="DK28" s="95"/>
      <c r="DL28" s="95"/>
      <c r="DM28" s="95"/>
      <c r="DN28" s="95"/>
      <c r="DO28" s="95"/>
      <c r="DP28" s="95"/>
      <c r="DQ28" s="95"/>
      <c r="DR28" s="95"/>
      <c r="DS28" s="95"/>
      <c r="DT28" s="95"/>
      <c r="DU28" s="95"/>
      <c r="DV28" s="95"/>
      <c r="DW28" s="95"/>
      <c r="DX28" s="95"/>
      <c r="DY28" s="95"/>
      <c r="DZ28" s="95"/>
      <c r="EA28" s="95"/>
      <c r="EB28" s="95"/>
      <c r="EC28" s="95"/>
      <c r="ED28" s="95"/>
      <c r="EE28" s="95"/>
      <c r="EF28" s="95"/>
      <c r="EG28" s="95"/>
      <c r="EH28" s="95"/>
      <c r="EI28" s="95"/>
      <c r="EJ28" s="95"/>
      <c r="EK28" s="95"/>
      <c r="EL28" s="95"/>
      <c r="EM28" s="95"/>
      <c r="EN28" s="95"/>
      <c r="EO28" s="95"/>
      <c r="EP28" s="95"/>
      <c r="EQ28" s="95"/>
      <c r="ER28" s="95"/>
      <c r="ES28" s="95"/>
      <c r="ET28" s="95"/>
      <c r="EU28" s="95"/>
      <c r="EV28" s="95"/>
      <c r="EW28" s="95"/>
      <c r="EX28" s="95"/>
      <c r="EY28" s="95"/>
      <c r="EZ28" s="95"/>
      <c r="FA28" s="95"/>
      <c r="FB28" s="95"/>
      <c r="FC28" s="95"/>
      <c r="FD28" s="95"/>
      <c r="FE28" s="95"/>
      <c r="FF28" s="95"/>
      <c r="FG28" s="95"/>
      <c r="FH28" s="95"/>
      <c r="FI28" s="95"/>
      <c r="FJ28" s="95"/>
      <c r="FK28" s="95"/>
      <c r="FL28" s="95"/>
      <c r="FM28" s="95"/>
      <c r="FN28" s="95"/>
      <c r="FO28" s="95"/>
      <c r="FP28" s="95"/>
      <c r="FQ28" s="95"/>
      <c r="FR28" s="95"/>
      <c r="FS28" s="95"/>
      <c r="FT28" s="95"/>
      <c r="FU28" s="95"/>
      <c r="FV28" s="95"/>
      <c r="FW28" s="95"/>
      <c r="FX28" s="95"/>
      <c r="FY28" s="95"/>
      <c r="FZ28" s="95"/>
      <c r="GA28" s="95"/>
      <c r="GB28" s="95"/>
      <c r="GC28" s="95"/>
      <c r="GD28" s="95"/>
      <c r="GE28" s="95"/>
      <c r="GF28" s="95"/>
      <c r="GG28" s="95"/>
      <c r="GH28" s="95"/>
      <c r="GI28" s="95"/>
      <c r="GJ28" s="95"/>
      <c r="GK28" s="95"/>
    </row>
    <row r="29" spans="1:193" s="37" customFormat="1" ht="15" customHeight="1" thickBot="1" x14ac:dyDescent="0.3">
      <c r="A29" s="40" t="s">
        <v>290</v>
      </c>
      <c r="B29" s="77"/>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95"/>
      <c r="AO29" s="95"/>
      <c r="AP29" s="95"/>
      <c r="AQ29" s="95"/>
      <c r="AR29" s="95"/>
      <c r="AS29" s="95"/>
      <c r="AT29" s="95"/>
      <c r="AU29" s="95"/>
      <c r="AV29" s="95"/>
      <c r="AW29" s="95"/>
      <c r="AX29" s="95"/>
      <c r="AY29" s="95"/>
      <c r="AZ29" s="95"/>
      <c r="BA29" s="95"/>
      <c r="BB29" s="95"/>
      <c r="BC29" s="95"/>
      <c r="BD29" s="95"/>
      <c r="BE29" s="95"/>
      <c r="BF29" s="95"/>
      <c r="BG29" s="95"/>
      <c r="BH29" s="95"/>
      <c r="BI29" s="95"/>
      <c r="BJ29" s="95"/>
      <c r="BK29" s="95"/>
      <c r="BL29" s="95"/>
      <c r="BM29" s="95"/>
      <c r="BN29" s="95"/>
      <c r="BO29" s="95"/>
      <c r="BP29" s="95"/>
      <c r="BQ29" s="95"/>
      <c r="BR29" s="95"/>
      <c r="BS29" s="95"/>
      <c r="BT29" s="95"/>
      <c r="BU29" s="95"/>
      <c r="BV29" s="95"/>
      <c r="BW29" s="95"/>
      <c r="BX29" s="95"/>
      <c r="BY29" s="95"/>
      <c r="BZ29" s="95"/>
      <c r="CA29" s="95"/>
      <c r="CB29" s="95"/>
      <c r="CC29" s="95"/>
      <c r="CD29" s="95"/>
      <c r="CE29" s="95"/>
      <c r="CF29" s="95"/>
      <c r="CG29" s="95"/>
      <c r="CH29" s="95"/>
      <c r="CI29" s="95"/>
      <c r="CJ29" s="95"/>
      <c r="CK29" s="95"/>
      <c r="CL29" s="95"/>
      <c r="CM29" s="95"/>
      <c r="CN29" s="95"/>
      <c r="CO29" s="95"/>
      <c r="CP29" s="95"/>
      <c r="CQ29" s="95"/>
      <c r="CR29" s="95"/>
      <c r="CS29" s="95"/>
      <c r="CT29" s="95"/>
      <c r="CU29" s="95"/>
      <c r="CV29" s="95"/>
      <c r="CW29" s="95"/>
      <c r="CX29" s="95"/>
      <c r="CY29" s="95"/>
      <c r="CZ29" s="95"/>
      <c r="DA29" s="95"/>
      <c r="DB29" s="95"/>
      <c r="DC29" s="95"/>
      <c r="DD29" s="95"/>
      <c r="DE29" s="95"/>
      <c r="DF29" s="95"/>
      <c r="DG29" s="95"/>
      <c r="DH29" s="95"/>
      <c r="DI29" s="95"/>
      <c r="DJ29" s="95"/>
      <c r="DK29" s="95"/>
      <c r="DL29" s="95"/>
      <c r="DM29" s="95"/>
      <c r="DN29" s="95"/>
      <c r="DO29" s="95"/>
      <c r="DP29" s="95"/>
      <c r="DQ29" s="95"/>
      <c r="DR29" s="95"/>
      <c r="DS29" s="95"/>
      <c r="DT29" s="95"/>
      <c r="DU29" s="95"/>
      <c r="DV29" s="95"/>
      <c r="DW29" s="95"/>
      <c r="DX29" s="95"/>
      <c r="DY29" s="95"/>
      <c r="DZ29" s="95"/>
      <c r="EA29" s="95"/>
      <c r="EB29" s="95"/>
      <c r="EC29" s="95"/>
      <c r="ED29" s="95"/>
      <c r="EE29" s="95"/>
      <c r="EF29" s="95"/>
      <c r="EG29" s="95"/>
      <c r="EH29" s="95"/>
      <c r="EI29" s="95"/>
      <c r="EJ29" s="95"/>
      <c r="EK29" s="95"/>
      <c r="EL29" s="95"/>
      <c r="EM29" s="95"/>
      <c r="EN29" s="95"/>
      <c r="EO29" s="95"/>
      <c r="EP29" s="95"/>
      <c r="EQ29" s="95"/>
      <c r="ER29" s="95"/>
      <c r="ES29" s="95"/>
      <c r="ET29" s="95"/>
      <c r="EU29" s="95"/>
      <c r="EV29" s="95"/>
      <c r="EW29" s="95"/>
      <c r="EX29" s="95"/>
      <c r="EY29" s="95"/>
      <c r="EZ29" s="95"/>
      <c r="FA29" s="95"/>
      <c r="FB29" s="95"/>
      <c r="FC29" s="95"/>
      <c r="FD29" s="95"/>
      <c r="FE29" s="95"/>
      <c r="FF29" s="95"/>
      <c r="FG29" s="95"/>
      <c r="FH29" s="95"/>
      <c r="FI29" s="95"/>
      <c r="FJ29" s="95"/>
      <c r="FK29" s="95"/>
      <c r="FL29" s="95"/>
      <c r="FM29" s="95"/>
      <c r="FN29" s="95"/>
      <c r="FO29" s="95"/>
      <c r="FP29" s="95"/>
      <c r="FQ29" s="95"/>
      <c r="FR29" s="95"/>
      <c r="FS29" s="95"/>
      <c r="FT29" s="95"/>
      <c r="FU29" s="95"/>
      <c r="FV29" s="95"/>
      <c r="FW29" s="95"/>
      <c r="FX29" s="95"/>
      <c r="FY29" s="95"/>
      <c r="FZ29" s="95"/>
      <c r="GA29" s="95"/>
      <c r="GB29" s="95"/>
      <c r="GC29" s="95"/>
      <c r="GD29" s="95"/>
      <c r="GE29" s="95"/>
      <c r="GF29" s="95"/>
      <c r="GG29" s="95"/>
      <c r="GH29" s="95"/>
      <c r="GI29" s="95"/>
      <c r="GJ29" s="95"/>
      <c r="GK29" s="95"/>
    </row>
    <row r="30" spans="1:193" s="37" customFormat="1" ht="15" customHeight="1" thickBot="1" x14ac:dyDescent="0.3">
      <c r="A30" s="40" t="s">
        <v>291</v>
      </c>
      <c r="B30" s="77"/>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95"/>
      <c r="BA30" s="95"/>
      <c r="BB30" s="95"/>
      <c r="BC30" s="95"/>
      <c r="BD30" s="95"/>
      <c r="BE30" s="95"/>
      <c r="BF30" s="95"/>
      <c r="BG30" s="95"/>
      <c r="BH30" s="95"/>
      <c r="BI30" s="95"/>
      <c r="BJ30" s="95"/>
      <c r="BK30" s="95"/>
      <c r="BL30" s="95"/>
      <c r="BM30" s="95"/>
      <c r="BN30" s="95"/>
      <c r="BO30" s="95"/>
      <c r="BP30" s="95"/>
      <c r="BQ30" s="95"/>
      <c r="BR30" s="95"/>
      <c r="BS30" s="95"/>
      <c r="BT30" s="95"/>
      <c r="BU30" s="95"/>
      <c r="BV30" s="95"/>
      <c r="BW30" s="95"/>
      <c r="BX30" s="95"/>
      <c r="BY30" s="95"/>
      <c r="BZ30" s="95"/>
      <c r="CA30" s="95"/>
      <c r="CB30" s="95"/>
      <c r="CC30" s="95"/>
      <c r="CD30" s="95"/>
      <c r="CE30" s="95"/>
      <c r="CF30" s="95"/>
      <c r="CG30" s="95"/>
      <c r="CH30" s="95"/>
      <c r="CI30" s="95"/>
      <c r="CJ30" s="95"/>
      <c r="CK30" s="95"/>
      <c r="CL30" s="95"/>
      <c r="CM30" s="95"/>
      <c r="CN30" s="95"/>
      <c r="CO30" s="95"/>
      <c r="CP30" s="95"/>
      <c r="CQ30" s="95"/>
      <c r="CR30" s="95"/>
      <c r="CS30" s="95"/>
      <c r="CT30" s="95"/>
      <c r="CU30" s="95"/>
      <c r="CV30" s="95"/>
      <c r="CW30" s="95"/>
      <c r="CX30" s="95"/>
      <c r="CY30" s="95"/>
      <c r="CZ30" s="95"/>
      <c r="DA30" s="95"/>
      <c r="DB30" s="95"/>
      <c r="DC30" s="95"/>
      <c r="DD30" s="95"/>
      <c r="DE30" s="95"/>
      <c r="DF30" s="95"/>
      <c r="DG30" s="95"/>
      <c r="DH30" s="95"/>
      <c r="DI30" s="95"/>
      <c r="DJ30" s="95"/>
      <c r="DK30" s="95"/>
      <c r="DL30" s="95"/>
      <c r="DM30" s="95"/>
      <c r="DN30" s="95"/>
      <c r="DO30" s="95"/>
      <c r="DP30" s="95"/>
      <c r="DQ30" s="95"/>
      <c r="DR30" s="95"/>
      <c r="DS30" s="95"/>
      <c r="DT30" s="95"/>
      <c r="DU30" s="95"/>
      <c r="DV30" s="95"/>
      <c r="DW30" s="95"/>
      <c r="DX30" s="95"/>
      <c r="DY30" s="95"/>
      <c r="DZ30" s="95"/>
      <c r="EA30" s="95"/>
      <c r="EB30" s="95"/>
      <c r="EC30" s="95"/>
      <c r="ED30" s="95"/>
      <c r="EE30" s="95"/>
      <c r="EF30" s="95"/>
      <c r="EG30" s="95"/>
      <c r="EH30" s="95"/>
      <c r="EI30" s="95"/>
      <c r="EJ30" s="95"/>
      <c r="EK30" s="95"/>
      <c r="EL30" s="95"/>
      <c r="EM30" s="95"/>
      <c r="EN30" s="95"/>
      <c r="EO30" s="95"/>
      <c r="EP30" s="95"/>
      <c r="EQ30" s="95"/>
      <c r="ER30" s="95"/>
      <c r="ES30" s="95"/>
      <c r="ET30" s="95"/>
      <c r="EU30" s="95"/>
      <c r="EV30" s="95"/>
      <c r="EW30" s="95"/>
      <c r="EX30" s="95"/>
      <c r="EY30" s="95"/>
      <c r="EZ30" s="95"/>
      <c r="FA30" s="95"/>
      <c r="FB30" s="95"/>
      <c r="FC30" s="95"/>
      <c r="FD30" s="95"/>
      <c r="FE30" s="95"/>
      <c r="FF30" s="95"/>
      <c r="FG30" s="95"/>
      <c r="FH30" s="95"/>
      <c r="FI30" s="95"/>
      <c r="FJ30" s="95"/>
      <c r="FK30" s="95"/>
      <c r="FL30" s="95"/>
      <c r="FM30" s="95"/>
      <c r="FN30" s="95"/>
      <c r="FO30" s="95"/>
      <c r="FP30" s="95"/>
      <c r="FQ30" s="95"/>
      <c r="FR30" s="95"/>
      <c r="FS30" s="95"/>
      <c r="FT30" s="95"/>
      <c r="FU30" s="95"/>
      <c r="FV30" s="95"/>
      <c r="FW30" s="95"/>
      <c r="FX30" s="95"/>
      <c r="FY30" s="95"/>
      <c r="FZ30" s="95"/>
      <c r="GA30" s="95"/>
      <c r="GB30" s="95"/>
      <c r="GC30" s="95"/>
      <c r="GD30" s="95"/>
      <c r="GE30" s="95"/>
      <c r="GF30" s="95"/>
      <c r="GG30" s="95"/>
      <c r="GH30" s="95"/>
      <c r="GI30" s="95"/>
      <c r="GJ30" s="95"/>
      <c r="GK30" s="95"/>
    </row>
    <row r="31" spans="1:193" s="95" customFormat="1" x14ac:dyDescent="0.25">
      <c r="A31" s="96"/>
    </row>
    <row r="32" spans="1:193" s="95" customFormat="1" x14ac:dyDescent="0.25">
      <c r="A32" s="96"/>
    </row>
    <row r="33" spans="1:1" s="95" customFormat="1" x14ac:dyDescent="0.25">
      <c r="A33" s="96"/>
    </row>
    <row r="34" spans="1:1" s="95" customFormat="1" x14ac:dyDescent="0.25">
      <c r="A34" s="96"/>
    </row>
    <row r="35" spans="1:1" s="95" customFormat="1" x14ac:dyDescent="0.25">
      <c r="A35" s="96"/>
    </row>
    <row r="36" spans="1:1" s="95" customFormat="1" x14ac:dyDescent="0.25">
      <c r="A36" s="96"/>
    </row>
    <row r="37" spans="1:1" s="95" customFormat="1" x14ac:dyDescent="0.25">
      <c r="A37" s="96"/>
    </row>
    <row r="38" spans="1:1" s="95" customFormat="1" x14ac:dyDescent="0.25">
      <c r="A38" s="96"/>
    </row>
    <row r="39" spans="1:1" s="95" customFormat="1" x14ac:dyDescent="0.25">
      <c r="A39" s="96"/>
    </row>
    <row r="40" spans="1:1" s="95" customFormat="1" x14ac:dyDescent="0.25">
      <c r="A40" s="96"/>
    </row>
    <row r="41" spans="1:1" s="95" customFormat="1" x14ac:dyDescent="0.25">
      <c r="A41" s="96"/>
    </row>
    <row r="42" spans="1:1" s="95" customFormat="1" x14ac:dyDescent="0.25">
      <c r="A42" s="96"/>
    </row>
    <row r="43" spans="1:1" s="95" customFormat="1" x14ac:dyDescent="0.25">
      <c r="A43" s="96"/>
    </row>
    <row r="44" spans="1:1" s="95" customFormat="1" x14ac:dyDescent="0.25">
      <c r="A44" s="96"/>
    </row>
    <row r="45" spans="1:1" s="95" customFormat="1" x14ac:dyDescent="0.25">
      <c r="A45" s="96"/>
    </row>
    <row r="46" spans="1:1" s="95" customFormat="1" x14ac:dyDescent="0.25">
      <c r="A46" s="96"/>
    </row>
    <row r="47" spans="1:1" s="95" customFormat="1" x14ac:dyDescent="0.25">
      <c r="A47" s="96"/>
    </row>
    <row r="48" spans="1:1" s="95" customFormat="1" x14ac:dyDescent="0.25">
      <c r="A48" s="96"/>
    </row>
    <row r="49" spans="1:1" s="95" customFormat="1" x14ac:dyDescent="0.25">
      <c r="A49" s="96"/>
    </row>
    <row r="50" spans="1:1" s="95" customFormat="1" x14ac:dyDescent="0.25">
      <c r="A50" s="96"/>
    </row>
    <row r="51" spans="1:1" s="95" customFormat="1" x14ac:dyDescent="0.25">
      <c r="A51" s="96"/>
    </row>
    <row r="52" spans="1:1" s="95" customFormat="1" x14ac:dyDescent="0.25">
      <c r="A52" s="96"/>
    </row>
    <row r="53" spans="1:1" s="95" customFormat="1" x14ac:dyDescent="0.25">
      <c r="A53" s="96"/>
    </row>
    <row r="54" spans="1:1" s="95" customFormat="1" x14ac:dyDescent="0.25">
      <c r="A54" s="96"/>
    </row>
    <row r="55" spans="1:1" s="95" customFormat="1" x14ac:dyDescent="0.25">
      <c r="A55" s="96"/>
    </row>
    <row r="56" spans="1:1" s="95" customFormat="1" x14ac:dyDescent="0.25">
      <c r="A56" s="96"/>
    </row>
    <row r="57" spans="1:1" s="95" customFormat="1" x14ac:dyDescent="0.25">
      <c r="A57" s="96"/>
    </row>
    <row r="58" spans="1:1" s="95" customFormat="1" x14ac:dyDescent="0.25">
      <c r="A58" s="96"/>
    </row>
    <row r="59" spans="1:1" s="95" customFormat="1" x14ac:dyDescent="0.25">
      <c r="A59" s="96"/>
    </row>
    <row r="60" spans="1:1" s="95" customFormat="1" x14ac:dyDescent="0.25">
      <c r="A60" s="96"/>
    </row>
    <row r="61" spans="1:1" s="95" customFormat="1" x14ac:dyDescent="0.25">
      <c r="A61" s="96"/>
    </row>
    <row r="62" spans="1:1" s="95" customFormat="1" x14ac:dyDescent="0.25">
      <c r="A62" s="96"/>
    </row>
    <row r="63" spans="1:1" s="95" customFormat="1" x14ac:dyDescent="0.25">
      <c r="A63" s="96"/>
    </row>
    <row r="64" spans="1:1" s="95" customFormat="1" x14ac:dyDescent="0.25">
      <c r="A64" s="96"/>
    </row>
    <row r="65" spans="1:1" s="95" customFormat="1" x14ac:dyDescent="0.25">
      <c r="A65" s="96"/>
    </row>
    <row r="66" spans="1:1" s="95" customFormat="1" x14ac:dyDescent="0.25">
      <c r="A66" s="96"/>
    </row>
    <row r="67" spans="1:1" s="95" customFormat="1" x14ac:dyDescent="0.25">
      <c r="A67" s="96"/>
    </row>
    <row r="68" spans="1:1" s="95" customFormat="1" x14ac:dyDescent="0.25">
      <c r="A68" s="96"/>
    </row>
    <row r="69" spans="1:1" s="95" customFormat="1" x14ac:dyDescent="0.25">
      <c r="A69" s="96"/>
    </row>
    <row r="70" spans="1:1" s="95" customFormat="1" x14ac:dyDescent="0.25">
      <c r="A70" s="96"/>
    </row>
    <row r="71" spans="1:1" s="95" customFormat="1" x14ac:dyDescent="0.25">
      <c r="A71" s="96"/>
    </row>
    <row r="72" spans="1:1" s="95" customFormat="1" x14ac:dyDescent="0.25">
      <c r="A72" s="96"/>
    </row>
    <row r="73" spans="1:1" s="95" customFormat="1" x14ac:dyDescent="0.25">
      <c r="A73" s="96"/>
    </row>
    <row r="74" spans="1:1" s="95" customFormat="1" x14ac:dyDescent="0.25">
      <c r="A74" s="96"/>
    </row>
    <row r="75" spans="1:1" s="95" customFormat="1" x14ac:dyDescent="0.25">
      <c r="A75" s="96"/>
    </row>
    <row r="76" spans="1:1" s="95" customFormat="1" x14ac:dyDescent="0.25">
      <c r="A76" s="96"/>
    </row>
    <row r="77" spans="1:1" s="95" customFormat="1" x14ac:dyDescent="0.25">
      <c r="A77" s="96"/>
    </row>
    <row r="78" spans="1:1" s="95" customFormat="1" x14ac:dyDescent="0.25">
      <c r="A78" s="96"/>
    </row>
    <row r="79" spans="1:1" s="95" customFormat="1" x14ac:dyDescent="0.25">
      <c r="A79" s="96"/>
    </row>
    <row r="80" spans="1:1" s="95" customFormat="1" x14ac:dyDescent="0.25">
      <c r="A80" s="96"/>
    </row>
    <row r="81" spans="1:1" s="95" customFormat="1" x14ac:dyDescent="0.25">
      <c r="A81" s="96"/>
    </row>
    <row r="82" spans="1:1" s="95" customFormat="1" x14ac:dyDescent="0.25">
      <c r="A82" s="96"/>
    </row>
    <row r="83" spans="1:1" s="95" customFormat="1" x14ac:dyDescent="0.25">
      <c r="A83" s="96"/>
    </row>
    <row r="84" spans="1:1" s="95" customFormat="1" x14ac:dyDescent="0.25">
      <c r="A84" s="96"/>
    </row>
    <row r="85" spans="1:1" s="95" customFormat="1" x14ac:dyDescent="0.25">
      <c r="A85" s="96"/>
    </row>
    <row r="86" spans="1:1" s="95" customFormat="1" x14ac:dyDescent="0.25">
      <c r="A86" s="96"/>
    </row>
    <row r="87" spans="1:1" s="95" customFormat="1" x14ac:dyDescent="0.25">
      <c r="A87" s="96"/>
    </row>
    <row r="88" spans="1:1" s="95" customFormat="1" x14ac:dyDescent="0.25">
      <c r="A88" s="96"/>
    </row>
    <row r="89" spans="1:1" s="95" customFormat="1" x14ac:dyDescent="0.25">
      <c r="A89" s="96"/>
    </row>
    <row r="90" spans="1:1" s="95" customFormat="1" x14ac:dyDescent="0.25">
      <c r="A90" s="96"/>
    </row>
    <row r="91" spans="1:1" s="95" customFormat="1" x14ac:dyDescent="0.25">
      <c r="A91" s="96"/>
    </row>
    <row r="92" spans="1:1" s="95" customFormat="1" x14ac:dyDescent="0.25">
      <c r="A92" s="96"/>
    </row>
    <row r="93" spans="1:1" s="95" customFormat="1" x14ac:dyDescent="0.25">
      <c r="A93" s="96"/>
    </row>
    <row r="94" spans="1:1" s="95" customFormat="1" x14ac:dyDescent="0.25">
      <c r="A94" s="96"/>
    </row>
    <row r="95" spans="1:1" s="95" customFormat="1" x14ac:dyDescent="0.25">
      <c r="A95" s="96"/>
    </row>
    <row r="96" spans="1:1" s="95" customFormat="1" x14ac:dyDescent="0.25">
      <c r="A96" s="96"/>
    </row>
    <row r="97" spans="1:1" s="95" customFormat="1" x14ac:dyDescent="0.25">
      <c r="A97" s="96"/>
    </row>
    <row r="98" spans="1:1" s="95" customFormat="1" x14ac:dyDescent="0.25">
      <c r="A98" s="96"/>
    </row>
    <row r="99" spans="1:1" s="95" customFormat="1" x14ac:dyDescent="0.25">
      <c r="A99" s="96"/>
    </row>
    <row r="100" spans="1:1" s="95" customFormat="1" x14ac:dyDescent="0.25">
      <c r="A100" s="96"/>
    </row>
    <row r="101" spans="1:1" s="95" customFormat="1" x14ac:dyDescent="0.25">
      <c r="A101" s="96"/>
    </row>
    <row r="102" spans="1:1" s="95" customFormat="1" x14ac:dyDescent="0.25">
      <c r="A102" s="96"/>
    </row>
    <row r="103" spans="1:1" s="95" customFormat="1" x14ac:dyDescent="0.25">
      <c r="A103" s="96"/>
    </row>
    <row r="104" spans="1:1" s="95" customFormat="1" x14ac:dyDescent="0.25">
      <c r="A104" s="96"/>
    </row>
    <row r="105" spans="1:1" s="95" customFormat="1" x14ac:dyDescent="0.25">
      <c r="A105" s="96"/>
    </row>
    <row r="106" spans="1:1" s="95" customFormat="1" x14ac:dyDescent="0.25">
      <c r="A106" s="96"/>
    </row>
    <row r="107" spans="1:1" s="95" customFormat="1" x14ac:dyDescent="0.25">
      <c r="A107" s="96"/>
    </row>
    <row r="108" spans="1:1" s="95" customFormat="1" x14ac:dyDescent="0.25">
      <c r="A108" s="96"/>
    </row>
    <row r="109" spans="1:1" s="95" customFormat="1" x14ac:dyDescent="0.25">
      <c r="A109" s="96"/>
    </row>
    <row r="110" spans="1:1" s="95" customFormat="1" x14ac:dyDescent="0.25">
      <c r="A110" s="96"/>
    </row>
    <row r="111" spans="1:1" s="95" customFormat="1" x14ac:dyDescent="0.25">
      <c r="A111" s="96"/>
    </row>
    <row r="112" spans="1:1" s="95" customFormat="1" x14ac:dyDescent="0.25">
      <c r="A112" s="96"/>
    </row>
    <row r="113" spans="1:1" s="95" customFormat="1" x14ac:dyDescent="0.25">
      <c r="A113" s="96"/>
    </row>
    <row r="114" spans="1:1" s="95" customFormat="1" x14ac:dyDescent="0.25">
      <c r="A114" s="96"/>
    </row>
    <row r="115" spans="1:1" s="95" customFormat="1" x14ac:dyDescent="0.25">
      <c r="A115" s="96"/>
    </row>
    <row r="116" spans="1:1" s="95" customFormat="1" x14ac:dyDescent="0.25">
      <c r="A116" s="96"/>
    </row>
    <row r="117" spans="1:1" s="95" customFormat="1" x14ac:dyDescent="0.25">
      <c r="A117" s="96"/>
    </row>
    <row r="118" spans="1:1" s="95" customFormat="1" x14ac:dyDescent="0.25">
      <c r="A118" s="96"/>
    </row>
    <row r="119" spans="1:1" s="95" customFormat="1" x14ac:dyDescent="0.25">
      <c r="A119" s="96"/>
    </row>
    <row r="120" spans="1:1" s="95" customFormat="1" x14ac:dyDescent="0.25">
      <c r="A120" s="96"/>
    </row>
    <row r="121" spans="1:1" s="95" customFormat="1" x14ac:dyDescent="0.25">
      <c r="A121" s="96"/>
    </row>
    <row r="122" spans="1:1" s="95" customFormat="1" x14ac:dyDescent="0.25">
      <c r="A122" s="96"/>
    </row>
    <row r="123" spans="1:1" s="95" customFormat="1" x14ac:dyDescent="0.25">
      <c r="A123" s="96"/>
    </row>
    <row r="124" spans="1:1" s="95" customFormat="1" x14ac:dyDescent="0.25">
      <c r="A124" s="96"/>
    </row>
    <row r="125" spans="1:1" s="95" customFormat="1" x14ac:dyDescent="0.25">
      <c r="A125" s="96"/>
    </row>
    <row r="126" spans="1:1" s="95" customFormat="1" x14ac:dyDescent="0.25">
      <c r="A126" s="96"/>
    </row>
    <row r="127" spans="1:1" s="95" customFormat="1" x14ac:dyDescent="0.25">
      <c r="A127" s="96"/>
    </row>
    <row r="128" spans="1:1" s="95" customFormat="1" x14ac:dyDescent="0.25">
      <c r="A128" s="96"/>
    </row>
    <row r="129" spans="1:1" s="95" customFormat="1" x14ac:dyDescent="0.25">
      <c r="A129" s="96"/>
    </row>
    <row r="130" spans="1:1" s="95" customFormat="1" x14ac:dyDescent="0.25">
      <c r="A130" s="96"/>
    </row>
    <row r="131" spans="1:1" s="95" customFormat="1" x14ac:dyDescent="0.25">
      <c r="A131" s="96"/>
    </row>
    <row r="132" spans="1:1" s="95" customFormat="1" x14ac:dyDescent="0.25">
      <c r="A132" s="96"/>
    </row>
    <row r="133" spans="1:1" s="95" customFormat="1" x14ac:dyDescent="0.25">
      <c r="A133" s="96"/>
    </row>
    <row r="134" spans="1:1" s="95" customFormat="1" x14ac:dyDescent="0.25">
      <c r="A134" s="96"/>
    </row>
    <row r="135" spans="1:1" s="95" customFormat="1" x14ac:dyDescent="0.25">
      <c r="A135" s="96"/>
    </row>
    <row r="136" spans="1:1" s="95" customFormat="1" x14ac:dyDescent="0.25">
      <c r="A136" s="96"/>
    </row>
    <row r="137" spans="1:1" s="95" customFormat="1" x14ac:dyDescent="0.25">
      <c r="A137" s="96"/>
    </row>
    <row r="138" spans="1:1" s="95" customFormat="1" x14ac:dyDescent="0.25">
      <c r="A138" s="96"/>
    </row>
    <row r="139" spans="1:1" s="95" customFormat="1" x14ac:dyDescent="0.25">
      <c r="A139" s="96"/>
    </row>
    <row r="140" spans="1:1" s="95" customFormat="1" x14ac:dyDescent="0.25">
      <c r="A140" s="96"/>
    </row>
    <row r="141" spans="1:1" s="95" customFormat="1" x14ac:dyDescent="0.25">
      <c r="A141" s="96"/>
    </row>
    <row r="142" spans="1:1" s="95" customFormat="1" x14ac:dyDescent="0.25">
      <c r="A142" s="96"/>
    </row>
    <row r="143" spans="1:1" s="95" customFormat="1" x14ac:dyDescent="0.25">
      <c r="A143" s="96"/>
    </row>
    <row r="144" spans="1:1" s="95" customFormat="1" x14ac:dyDescent="0.25">
      <c r="A144" s="96"/>
    </row>
    <row r="145" spans="1:1" s="95" customFormat="1" x14ac:dyDescent="0.25">
      <c r="A145" s="96"/>
    </row>
    <row r="146" spans="1:1" s="95" customFormat="1" x14ac:dyDescent="0.25">
      <c r="A146" s="96"/>
    </row>
    <row r="147" spans="1:1" s="95" customFormat="1" x14ac:dyDescent="0.25">
      <c r="A147" s="96"/>
    </row>
    <row r="148" spans="1:1" s="95" customFormat="1" x14ac:dyDescent="0.25">
      <c r="A148" s="96"/>
    </row>
    <row r="149" spans="1:1" s="95" customFormat="1" x14ac:dyDescent="0.25">
      <c r="A149" s="96"/>
    </row>
    <row r="150" spans="1:1" s="95" customFormat="1" x14ac:dyDescent="0.25">
      <c r="A150" s="96"/>
    </row>
    <row r="151" spans="1:1" s="95" customFormat="1" x14ac:dyDescent="0.25">
      <c r="A151" s="96"/>
    </row>
    <row r="152" spans="1:1" s="95" customFormat="1" x14ac:dyDescent="0.25">
      <c r="A152" s="96"/>
    </row>
    <row r="153" spans="1:1" s="95" customFormat="1" x14ac:dyDescent="0.25">
      <c r="A153" s="96"/>
    </row>
    <row r="154" spans="1:1" s="95" customFormat="1" x14ac:dyDescent="0.25">
      <c r="A154" s="96"/>
    </row>
    <row r="155" spans="1:1" s="95" customFormat="1" x14ac:dyDescent="0.25">
      <c r="A155" s="96"/>
    </row>
    <row r="156" spans="1:1" s="95" customFormat="1" x14ac:dyDescent="0.25">
      <c r="A156" s="96"/>
    </row>
    <row r="157" spans="1:1" s="95" customFormat="1" x14ac:dyDescent="0.25">
      <c r="A157" s="96"/>
    </row>
    <row r="158" spans="1:1" s="95" customFormat="1" x14ac:dyDescent="0.25">
      <c r="A158" s="96"/>
    </row>
    <row r="159" spans="1:1" s="95" customFormat="1" x14ac:dyDescent="0.25">
      <c r="A159" s="96"/>
    </row>
    <row r="160" spans="1:1" s="95" customFormat="1" x14ac:dyDescent="0.25">
      <c r="A160" s="96"/>
    </row>
    <row r="161" spans="1:1" s="95" customFormat="1" x14ac:dyDescent="0.25">
      <c r="A161" s="96"/>
    </row>
    <row r="162" spans="1:1" s="95" customFormat="1" x14ac:dyDescent="0.25">
      <c r="A162" s="96"/>
    </row>
    <row r="163" spans="1:1" s="95" customFormat="1" x14ac:dyDescent="0.25">
      <c r="A163" s="96"/>
    </row>
    <row r="164" spans="1:1" s="95" customFormat="1" x14ac:dyDescent="0.25">
      <c r="A164" s="96"/>
    </row>
    <row r="165" spans="1:1" s="95" customFormat="1" x14ac:dyDescent="0.25">
      <c r="A165" s="96"/>
    </row>
    <row r="166" spans="1:1" s="95" customFormat="1" x14ac:dyDescent="0.25">
      <c r="A166" s="96"/>
    </row>
    <row r="167" spans="1:1" s="95" customFormat="1" x14ac:dyDescent="0.25">
      <c r="A167" s="96"/>
    </row>
    <row r="168" spans="1:1" s="95" customFormat="1" x14ac:dyDescent="0.25">
      <c r="A168" s="96"/>
    </row>
    <row r="169" spans="1:1" s="95" customFormat="1" x14ac:dyDescent="0.25">
      <c r="A169" s="96"/>
    </row>
    <row r="170" spans="1:1" s="95" customFormat="1" x14ac:dyDescent="0.25">
      <c r="A170" s="96"/>
    </row>
    <row r="171" spans="1:1" s="95" customFormat="1" x14ac:dyDescent="0.25">
      <c r="A171" s="96"/>
    </row>
    <row r="172" spans="1:1" s="95" customFormat="1" x14ac:dyDescent="0.25">
      <c r="A172" s="96"/>
    </row>
    <row r="173" spans="1:1" s="95" customFormat="1" x14ac:dyDescent="0.25">
      <c r="A173" s="96"/>
    </row>
    <row r="174" spans="1:1" s="95" customFormat="1" x14ac:dyDescent="0.25">
      <c r="A174" s="96"/>
    </row>
    <row r="175" spans="1:1" s="95" customFormat="1" x14ac:dyDescent="0.25">
      <c r="A175" s="96"/>
    </row>
    <row r="176" spans="1:1" s="95" customFormat="1" x14ac:dyDescent="0.25">
      <c r="A176" s="96"/>
    </row>
    <row r="177" spans="1:1" s="95" customFormat="1" x14ac:dyDescent="0.25">
      <c r="A177" s="96"/>
    </row>
    <row r="178" spans="1:1" s="95" customFormat="1" x14ac:dyDescent="0.25">
      <c r="A178" s="96"/>
    </row>
    <row r="179" spans="1:1" s="95" customFormat="1" x14ac:dyDescent="0.25">
      <c r="A179" s="96"/>
    </row>
    <row r="180" spans="1:1" s="95" customFormat="1" x14ac:dyDescent="0.25">
      <c r="A180" s="96"/>
    </row>
    <row r="181" spans="1:1" s="95" customFormat="1" x14ac:dyDescent="0.25">
      <c r="A181" s="96"/>
    </row>
    <row r="182" spans="1:1" s="95" customFormat="1" x14ac:dyDescent="0.25">
      <c r="A182" s="96"/>
    </row>
    <row r="183" spans="1:1" s="95" customFormat="1" x14ac:dyDescent="0.25">
      <c r="A183" s="96"/>
    </row>
    <row r="184" spans="1:1" s="95" customFormat="1" x14ac:dyDescent="0.25">
      <c r="A184" s="96"/>
    </row>
    <row r="185" spans="1:1" s="95" customFormat="1" x14ac:dyDescent="0.25">
      <c r="A185" s="96"/>
    </row>
    <row r="186" spans="1:1" s="95" customFormat="1" x14ac:dyDescent="0.25">
      <c r="A186" s="96"/>
    </row>
    <row r="187" spans="1:1" s="95" customFormat="1" x14ac:dyDescent="0.25">
      <c r="A187" s="96"/>
    </row>
    <row r="188" spans="1:1" s="95" customFormat="1" x14ac:dyDescent="0.25">
      <c r="A188" s="96"/>
    </row>
    <row r="189" spans="1:1" s="95" customFormat="1" x14ac:dyDescent="0.25">
      <c r="A189" s="96"/>
    </row>
    <row r="190" spans="1:1" s="95" customFormat="1" x14ac:dyDescent="0.25">
      <c r="A190" s="96"/>
    </row>
    <row r="191" spans="1:1" s="95" customFormat="1" x14ac:dyDescent="0.25">
      <c r="A191" s="96"/>
    </row>
    <row r="192" spans="1:1" s="95" customFormat="1" x14ac:dyDescent="0.25">
      <c r="A192" s="96"/>
    </row>
    <row r="193" spans="1:1" s="95" customFormat="1" x14ac:dyDescent="0.25">
      <c r="A193" s="96"/>
    </row>
    <row r="194" spans="1:1" s="95" customFormat="1" x14ac:dyDescent="0.25">
      <c r="A194" s="96"/>
    </row>
    <row r="195" spans="1:1" s="95" customFormat="1" x14ac:dyDescent="0.25">
      <c r="A195" s="96"/>
    </row>
    <row r="196" spans="1:1" s="95" customFormat="1" x14ac:dyDescent="0.25">
      <c r="A196" s="96"/>
    </row>
    <row r="197" spans="1:1" s="95" customFormat="1" x14ac:dyDescent="0.25">
      <c r="A197" s="96"/>
    </row>
    <row r="198" spans="1:1" s="95" customFormat="1" x14ac:dyDescent="0.25">
      <c r="A198" s="96"/>
    </row>
    <row r="199" spans="1:1" s="95" customFormat="1" x14ac:dyDescent="0.25">
      <c r="A199" s="96"/>
    </row>
    <row r="200" spans="1:1" s="95" customFormat="1" x14ac:dyDescent="0.25">
      <c r="A200" s="96"/>
    </row>
    <row r="201" spans="1:1" s="95" customFormat="1" x14ac:dyDescent="0.25">
      <c r="A201" s="96"/>
    </row>
    <row r="202" spans="1:1" s="95" customFormat="1" x14ac:dyDescent="0.25">
      <c r="A202" s="96"/>
    </row>
    <row r="203" spans="1:1" s="95" customFormat="1" x14ac:dyDescent="0.25">
      <c r="A203" s="96"/>
    </row>
    <row r="204" spans="1:1" s="95" customFormat="1" x14ac:dyDescent="0.25">
      <c r="A204" s="96"/>
    </row>
    <row r="205" spans="1:1" s="95" customFormat="1" x14ac:dyDescent="0.25">
      <c r="A205" s="96"/>
    </row>
    <row r="206" spans="1:1" s="95" customFormat="1" x14ac:dyDescent="0.25">
      <c r="A206" s="96"/>
    </row>
    <row r="207" spans="1:1" s="95" customFormat="1" x14ac:dyDescent="0.25">
      <c r="A207" s="96"/>
    </row>
    <row r="208" spans="1:1" s="95" customFormat="1" x14ac:dyDescent="0.25">
      <c r="A208" s="96"/>
    </row>
    <row r="209" spans="1:1" s="95" customFormat="1" x14ac:dyDescent="0.25">
      <c r="A209" s="96"/>
    </row>
    <row r="210" spans="1:1" s="95" customFormat="1" x14ac:dyDescent="0.25">
      <c r="A210" s="96"/>
    </row>
    <row r="211" spans="1:1" s="95" customFormat="1" x14ac:dyDescent="0.25">
      <c r="A211" s="96"/>
    </row>
    <row r="212" spans="1:1" s="95" customFormat="1" x14ac:dyDescent="0.25">
      <c r="A212" s="96"/>
    </row>
    <row r="213" spans="1:1" s="95" customFormat="1" x14ac:dyDescent="0.25">
      <c r="A213" s="96"/>
    </row>
    <row r="214" spans="1:1" s="95" customFormat="1" x14ac:dyDescent="0.25">
      <c r="A214" s="96"/>
    </row>
    <row r="215" spans="1:1" s="95" customFormat="1" x14ac:dyDescent="0.25">
      <c r="A215" s="96"/>
    </row>
    <row r="216" spans="1:1" s="95" customFormat="1" x14ac:dyDescent="0.25">
      <c r="A216" s="96"/>
    </row>
    <row r="217" spans="1:1" s="95" customFormat="1" x14ac:dyDescent="0.25">
      <c r="A217" s="96"/>
    </row>
    <row r="218" spans="1:1" s="95" customFormat="1" x14ac:dyDescent="0.25">
      <c r="A218" s="96"/>
    </row>
    <row r="219" spans="1:1" s="95" customFormat="1" x14ac:dyDescent="0.25">
      <c r="A219" s="96"/>
    </row>
    <row r="220" spans="1:1" s="95" customFormat="1" x14ac:dyDescent="0.25">
      <c r="A220" s="96"/>
    </row>
    <row r="221" spans="1:1" s="95" customFormat="1" x14ac:dyDescent="0.25">
      <c r="A221" s="96"/>
    </row>
    <row r="222" spans="1:1" s="95" customFormat="1" x14ac:dyDescent="0.25">
      <c r="A222" s="96"/>
    </row>
    <row r="223" spans="1:1" s="95" customFormat="1" x14ac:dyDescent="0.25">
      <c r="A223" s="96"/>
    </row>
    <row r="224" spans="1:1" s="95" customFormat="1" x14ac:dyDescent="0.25">
      <c r="A224" s="96"/>
    </row>
    <row r="225" spans="1:1" s="95" customFormat="1" x14ac:dyDescent="0.25">
      <c r="A225" s="96"/>
    </row>
    <row r="226" spans="1:1" s="95" customFormat="1" x14ac:dyDescent="0.25">
      <c r="A226" s="96"/>
    </row>
    <row r="227" spans="1:1" s="95" customFormat="1" x14ac:dyDescent="0.25">
      <c r="A227" s="96"/>
    </row>
    <row r="228" spans="1:1" s="95" customFormat="1" x14ac:dyDescent="0.25">
      <c r="A228" s="96"/>
    </row>
    <row r="229" spans="1:1" s="95" customFormat="1" x14ac:dyDescent="0.25">
      <c r="A229" s="96"/>
    </row>
    <row r="230" spans="1:1" s="95" customFormat="1" x14ac:dyDescent="0.25">
      <c r="A230" s="96"/>
    </row>
    <row r="231" spans="1:1" s="95" customFormat="1" x14ac:dyDescent="0.25">
      <c r="A231" s="96"/>
    </row>
    <row r="232" spans="1:1" s="95" customFormat="1" x14ac:dyDescent="0.25">
      <c r="A232" s="96"/>
    </row>
    <row r="233" spans="1:1" s="95" customFormat="1" x14ac:dyDescent="0.25">
      <c r="A233" s="96"/>
    </row>
    <row r="234" spans="1:1" s="95" customFormat="1" x14ac:dyDescent="0.25">
      <c r="A234" s="96"/>
    </row>
    <row r="235" spans="1:1" s="95" customFormat="1" x14ac:dyDescent="0.25">
      <c r="A235" s="96"/>
    </row>
    <row r="236" spans="1:1" s="95" customFormat="1" x14ac:dyDescent="0.25">
      <c r="A236" s="96"/>
    </row>
    <row r="237" spans="1:1" s="95" customFormat="1" x14ac:dyDescent="0.25">
      <c r="A237" s="96"/>
    </row>
    <row r="238" spans="1:1" s="95" customFormat="1" x14ac:dyDescent="0.25">
      <c r="A238" s="96"/>
    </row>
    <row r="239" spans="1:1" s="95" customFormat="1" x14ac:dyDescent="0.25">
      <c r="A239" s="96"/>
    </row>
    <row r="240" spans="1:1" s="95" customFormat="1" x14ac:dyDescent="0.25">
      <c r="A240" s="96"/>
    </row>
    <row r="241" spans="1:1" s="95" customFormat="1" x14ac:dyDescent="0.25">
      <c r="A241" s="96"/>
    </row>
    <row r="242" spans="1:1" s="95" customFormat="1" x14ac:dyDescent="0.25">
      <c r="A242" s="96"/>
    </row>
    <row r="243" spans="1:1" s="95" customFormat="1" x14ac:dyDescent="0.25">
      <c r="A243" s="96"/>
    </row>
    <row r="244" spans="1:1" s="95" customFormat="1" x14ac:dyDescent="0.25">
      <c r="A244" s="96"/>
    </row>
    <row r="245" spans="1:1" s="95" customFormat="1" x14ac:dyDescent="0.25">
      <c r="A245" s="96"/>
    </row>
    <row r="246" spans="1:1" s="95" customFormat="1" x14ac:dyDescent="0.25">
      <c r="A246" s="96"/>
    </row>
    <row r="247" spans="1:1" s="95" customFormat="1" x14ac:dyDescent="0.25">
      <c r="A247" s="96"/>
    </row>
    <row r="248" spans="1:1" s="95" customFormat="1" x14ac:dyDescent="0.25">
      <c r="A248" s="96"/>
    </row>
    <row r="249" spans="1:1" s="95" customFormat="1" x14ac:dyDescent="0.25">
      <c r="A249" s="96"/>
    </row>
    <row r="250" spans="1:1" s="95" customFormat="1" x14ac:dyDescent="0.25">
      <c r="A250" s="96"/>
    </row>
    <row r="251" spans="1:1" s="95" customFormat="1" x14ac:dyDescent="0.25">
      <c r="A251" s="96"/>
    </row>
    <row r="252" spans="1:1" s="95" customFormat="1" x14ac:dyDescent="0.25">
      <c r="A252" s="96"/>
    </row>
    <row r="253" spans="1:1" s="95" customFormat="1" x14ac:dyDescent="0.25">
      <c r="A253" s="96"/>
    </row>
    <row r="254" spans="1:1" s="95" customFormat="1" x14ac:dyDescent="0.25">
      <c r="A254" s="96"/>
    </row>
    <row r="255" spans="1:1" s="95" customFormat="1" x14ac:dyDescent="0.25">
      <c r="A255" s="96"/>
    </row>
    <row r="256" spans="1:1" s="95" customFormat="1" x14ac:dyDescent="0.25">
      <c r="A256" s="96"/>
    </row>
    <row r="257" spans="1:1" s="95" customFormat="1" x14ac:dyDescent="0.25">
      <c r="A257" s="96"/>
    </row>
    <row r="258" spans="1:1" s="95" customFormat="1" x14ac:dyDescent="0.25">
      <c r="A258" s="96"/>
    </row>
    <row r="259" spans="1:1" s="95" customFormat="1" x14ac:dyDescent="0.25">
      <c r="A259" s="96"/>
    </row>
    <row r="260" spans="1:1" s="95" customFormat="1" x14ac:dyDescent="0.25">
      <c r="A260" s="96"/>
    </row>
    <row r="261" spans="1:1" s="95" customFormat="1" x14ac:dyDescent="0.25">
      <c r="A261" s="96"/>
    </row>
    <row r="262" spans="1:1" s="95" customFormat="1" x14ac:dyDescent="0.25">
      <c r="A262" s="96"/>
    </row>
    <row r="263" spans="1:1" s="95" customFormat="1" x14ac:dyDescent="0.25">
      <c r="A263" s="96"/>
    </row>
    <row r="264" spans="1:1" s="95" customFormat="1" x14ac:dyDescent="0.25">
      <c r="A264" s="96"/>
    </row>
    <row r="265" spans="1:1" s="95" customFormat="1" x14ac:dyDescent="0.25">
      <c r="A265" s="96"/>
    </row>
    <row r="266" spans="1:1" s="95" customFormat="1" x14ac:dyDescent="0.25">
      <c r="A266" s="96"/>
    </row>
    <row r="267" spans="1:1" s="95" customFormat="1" x14ac:dyDescent="0.25">
      <c r="A267" s="96"/>
    </row>
    <row r="268" spans="1:1" s="95" customFormat="1" x14ac:dyDescent="0.25">
      <c r="A268" s="96"/>
    </row>
    <row r="269" spans="1:1" s="95" customFormat="1" x14ac:dyDescent="0.25">
      <c r="A269" s="96"/>
    </row>
    <row r="270" spans="1:1" s="95" customFormat="1" x14ac:dyDescent="0.25">
      <c r="A270" s="96"/>
    </row>
    <row r="271" spans="1:1" s="95" customFormat="1" x14ac:dyDescent="0.25">
      <c r="A271" s="96"/>
    </row>
    <row r="272" spans="1:1" s="95" customFormat="1" x14ac:dyDescent="0.25">
      <c r="A272" s="96"/>
    </row>
    <row r="273" spans="1:1" s="95" customFormat="1" x14ac:dyDescent="0.25">
      <c r="A273" s="96"/>
    </row>
    <row r="274" spans="1:1" s="95" customFormat="1" x14ac:dyDescent="0.25">
      <c r="A274" s="96"/>
    </row>
    <row r="275" spans="1:1" s="95" customFormat="1" x14ac:dyDescent="0.25">
      <c r="A275" s="96"/>
    </row>
    <row r="276" spans="1:1" s="95" customFormat="1" x14ac:dyDescent="0.25">
      <c r="A276" s="96"/>
    </row>
    <row r="277" spans="1:1" s="95" customFormat="1" x14ac:dyDescent="0.25">
      <c r="A277" s="96"/>
    </row>
    <row r="278" spans="1:1" s="95" customFormat="1" x14ac:dyDescent="0.25">
      <c r="A278" s="96"/>
    </row>
    <row r="279" spans="1:1" s="95" customFormat="1" x14ac:dyDescent="0.25">
      <c r="A279" s="96"/>
    </row>
    <row r="280" spans="1:1" s="95" customFormat="1" x14ac:dyDescent="0.25">
      <c r="A280" s="96"/>
    </row>
    <row r="281" spans="1:1" s="95" customFormat="1" x14ac:dyDescent="0.25">
      <c r="A281" s="96"/>
    </row>
    <row r="282" spans="1:1" s="95" customFormat="1" x14ac:dyDescent="0.25">
      <c r="A282" s="96"/>
    </row>
    <row r="283" spans="1:1" s="95" customFormat="1" x14ac:dyDescent="0.25">
      <c r="A283" s="96"/>
    </row>
    <row r="284" spans="1:1" s="95" customFormat="1" x14ac:dyDescent="0.25">
      <c r="A284" s="96"/>
    </row>
    <row r="285" spans="1:1" s="95" customFormat="1" x14ac:dyDescent="0.25">
      <c r="A285" s="96"/>
    </row>
    <row r="286" spans="1:1" s="95" customFormat="1" x14ac:dyDescent="0.25">
      <c r="A286" s="96"/>
    </row>
    <row r="287" spans="1:1" s="95" customFormat="1" x14ac:dyDescent="0.25">
      <c r="A287" s="96"/>
    </row>
    <row r="288" spans="1:1" s="95" customFormat="1" x14ac:dyDescent="0.25">
      <c r="A288" s="96"/>
    </row>
    <row r="289" spans="1:1" s="95" customFormat="1" x14ac:dyDescent="0.25">
      <c r="A289" s="96"/>
    </row>
    <row r="290" spans="1:1" s="95" customFormat="1" x14ac:dyDescent="0.25">
      <c r="A290" s="96"/>
    </row>
    <row r="291" spans="1:1" s="95" customFormat="1" x14ac:dyDescent="0.25">
      <c r="A291" s="96"/>
    </row>
    <row r="292" spans="1:1" s="95" customFormat="1" x14ac:dyDescent="0.25">
      <c r="A292" s="96"/>
    </row>
    <row r="293" spans="1:1" s="95" customFormat="1" x14ac:dyDescent="0.25">
      <c r="A293" s="96"/>
    </row>
    <row r="294" spans="1:1" s="95" customFormat="1" x14ac:dyDescent="0.25">
      <c r="A294" s="96"/>
    </row>
    <row r="295" spans="1:1" s="95" customFormat="1" x14ac:dyDescent="0.25">
      <c r="A295" s="96"/>
    </row>
    <row r="296" spans="1:1" s="95" customFormat="1" x14ac:dyDescent="0.25">
      <c r="A296" s="96"/>
    </row>
    <row r="297" spans="1:1" s="95" customFormat="1" x14ac:dyDescent="0.25">
      <c r="A297" s="96"/>
    </row>
    <row r="298" spans="1:1" s="95" customFormat="1" x14ac:dyDescent="0.25">
      <c r="A298" s="96"/>
    </row>
    <row r="299" spans="1:1" s="95" customFormat="1" x14ac:dyDescent="0.25">
      <c r="A299" s="96"/>
    </row>
    <row r="300" spans="1:1" s="95" customFormat="1" x14ac:dyDescent="0.25">
      <c r="A300" s="96"/>
    </row>
    <row r="301" spans="1:1" s="95" customFormat="1" x14ac:dyDescent="0.25">
      <c r="A301" s="96"/>
    </row>
    <row r="302" spans="1:1" s="95" customFormat="1" x14ac:dyDescent="0.25">
      <c r="A302" s="96"/>
    </row>
    <row r="303" spans="1:1" s="95" customFormat="1" x14ac:dyDescent="0.25">
      <c r="A303" s="96"/>
    </row>
    <row r="304" spans="1:1" s="95" customFormat="1" x14ac:dyDescent="0.25">
      <c r="A304" s="96"/>
    </row>
    <row r="305" spans="1:1" s="95" customFormat="1" x14ac:dyDescent="0.25">
      <c r="A305" s="96"/>
    </row>
    <row r="306" spans="1:1" s="95" customFormat="1" x14ac:dyDescent="0.25">
      <c r="A306" s="96"/>
    </row>
    <row r="307" spans="1:1" s="95" customFormat="1" x14ac:dyDescent="0.25">
      <c r="A307" s="96"/>
    </row>
    <row r="308" spans="1:1" s="95" customFormat="1" x14ac:dyDescent="0.25">
      <c r="A308" s="96"/>
    </row>
    <row r="309" spans="1:1" s="95" customFormat="1" x14ac:dyDescent="0.25">
      <c r="A309" s="96"/>
    </row>
    <row r="310" spans="1:1" s="95" customFormat="1" x14ac:dyDescent="0.25">
      <c r="A310" s="96"/>
    </row>
    <row r="311" spans="1:1" s="95" customFormat="1" x14ac:dyDescent="0.25">
      <c r="A311" s="96"/>
    </row>
    <row r="312" spans="1:1" s="95" customFormat="1" x14ac:dyDescent="0.25">
      <c r="A312" s="96"/>
    </row>
    <row r="313" spans="1:1" s="95" customFormat="1" x14ac:dyDescent="0.25">
      <c r="A313" s="96"/>
    </row>
    <row r="314" spans="1:1" s="95" customFormat="1" x14ac:dyDescent="0.25">
      <c r="A314" s="96"/>
    </row>
    <row r="315" spans="1:1" s="95" customFormat="1" x14ac:dyDescent="0.25">
      <c r="A315" s="96"/>
    </row>
    <row r="316" spans="1:1" s="95" customFormat="1" x14ac:dyDescent="0.25">
      <c r="A316" s="96"/>
    </row>
    <row r="317" spans="1:1" s="95" customFormat="1" x14ac:dyDescent="0.25">
      <c r="A317" s="96"/>
    </row>
    <row r="318" spans="1:1" s="95" customFormat="1" x14ac:dyDescent="0.25">
      <c r="A318" s="96"/>
    </row>
    <row r="319" spans="1:1" s="95" customFormat="1" x14ac:dyDescent="0.25">
      <c r="A319" s="96"/>
    </row>
    <row r="320" spans="1:1" s="95" customFormat="1" x14ac:dyDescent="0.25">
      <c r="A320" s="96"/>
    </row>
    <row r="321" spans="1:1" s="95" customFormat="1" x14ac:dyDescent="0.25">
      <c r="A321" s="96"/>
    </row>
    <row r="322" spans="1:1" s="95" customFormat="1" x14ac:dyDescent="0.25">
      <c r="A322" s="96"/>
    </row>
    <row r="323" spans="1:1" s="95" customFormat="1" x14ac:dyDescent="0.25">
      <c r="A323" s="96"/>
    </row>
    <row r="324" spans="1:1" s="95" customFormat="1" x14ac:dyDescent="0.25">
      <c r="A324" s="96"/>
    </row>
    <row r="325" spans="1:1" s="95" customFormat="1" x14ac:dyDescent="0.25">
      <c r="A325" s="96"/>
    </row>
    <row r="326" spans="1:1" s="95" customFormat="1" x14ac:dyDescent="0.25">
      <c r="A326" s="96"/>
    </row>
    <row r="327" spans="1:1" s="95" customFormat="1" x14ac:dyDescent="0.25">
      <c r="A327" s="96"/>
    </row>
    <row r="328" spans="1:1" s="95" customFormat="1" x14ac:dyDescent="0.25">
      <c r="A328" s="96"/>
    </row>
    <row r="329" spans="1:1" s="95" customFormat="1" x14ac:dyDescent="0.25">
      <c r="A329" s="96"/>
    </row>
    <row r="330" spans="1:1" s="95" customFormat="1" x14ac:dyDescent="0.25">
      <c r="A330" s="96"/>
    </row>
    <row r="331" spans="1:1" s="95" customFormat="1" x14ac:dyDescent="0.25">
      <c r="A331" s="96"/>
    </row>
    <row r="332" spans="1:1" s="95" customFormat="1" x14ac:dyDescent="0.25">
      <c r="A332" s="96"/>
    </row>
    <row r="333" spans="1:1" s="95" customFormat="1" x14ac:dyDescent="0.25">
      <c r="A333" s="96"/>
    </row>
    <row r="334" spans="1:1" s="95" customFormat="1" x14ac:dyDescent="0.25">
      <c r="A334" s="96"/>
    </row>
    <row r="335" spans="1:1" s="95" customFormat="1" x14ac:dyDescent="0.25">
      <c r="A335" s="96"/>
    </row>
    <row r="336" spans="1:1" s="95" customFormat="1" x14ac:dyDescent="0.25">
      <c r="A336" s="96"/>
    </row>
    <row r="337" spans="1:1" s="95" customFormat="1" x14ac:dyDescent="0.25">
      <c r="A337" s="96"/>
    </row>
    <row r="338" spans="1:1" s="95" customFormat="1" x14ac:dyDescent="0.25">
      <c r="A338" s="96"/>
    </row>
    <row r="339" spans="1:1" s="95" customFormat="1" x14ac:dyDescent="0.25">
      <c r="A339" s="96"/>
    </row>
    <row r="340" spans="1:1" s="95" customFormat="1" x14ac:dyDescent="0.25">
      <c r="A340" s="96"/>
    </row>
    <row r="341" spans="1:1" s="95" customFormat="1" x14ac:dyDescent="0.25">
      <c r="A341" s="96"/>
    </row>
    <row r="342" spans="1:1" s="95" customFormat="1" x14ac:dyDescent="0.25">
      <c r="A342" s="96"/>
    </row>
    <row r="343" spans="1:1" s="95" customFormat="1" x14ac:dyDescent="0.25">
      <c r="A343" s="96"/>
    </row>
    <row r="344" spans="1:1" s="95" customFormat="1" x14ac:dyDescent="0.25">
      <c r="A344" s="96"/>
    </row>
    <row r="345" spans="1:1" s="95" customFormat="1" x14ac:dyDescent="0.25">
      <c r="A345" s="96"/>
    </row>
    <row r="346" spans="1:1" s="95" customFormat="1" x14ac:dyDescent="0.25">
      <c r="A346" s="96"/>
    </row>
    <row r="347" spans="1:1" s="95" customFormat="1" x14ac:dyDescent="0.25">
      <c r="A347" s="96"/>
    </row>
    <row r="348" spans="1:1" s="95" customFormat="1" x14ac:dyDescent="0.25">
      <c r="A348" s="96"/>
    </row>
    <row r="349" spans="1:1" s="95" customFormat="1" x14ac:dyDescent="0.25">
      <c r="A349" s="96"/>
    </row>
    <row r="350" spans="1:1" s="95" customFormat="1" x14ac:dyDescent="0.25">
      <c r="A350" s="96"/>
    </row>
    <row r="351" spans="1:1" s="95" customFormat="1" x14ac:dyDescent="0.25">
      <c r="A351" s="96"/>
    </row>
    <row r="352" spans="1:1" s="95" customFormat="1" x14ac:dyDescent="0.25">
      <c r="A352" s="96"/>
    </row>
    <row r="353" spans="1:1" s="95" customFormat="1" x14ac:dyDescent="0.25">
      <c r="A353" s="96"/>
    </row>
    <row r="354" spans="1:1" s="95" customFormat="1" x14ac:dyDescent="0.25">
      <c r="A354" s="96"/>
    </row>
    <row r="355" spans="1:1" s="95" customFormat="1" x14ac:dyDescent="0.25">
      <c r="A355" s="96"/>
    </row>
    <row r="356" spans="1:1" s="95" customFormat="1" x14ac:dyDescent="0.25">
      <c r="A356" s="96"/>
    </row>
    <row r="357" spans="1:1" s="95" customFormat="1" x14ac:dyDescent="0.25">
      <c r="A357" s="96"/>
    </row>
    <row r="358" spans="1:1" s="95" customFormat="1" x14ac:dyDescent="0.25">
      <c r="A358" s="96"/>
    </row>
    <row r="359" spans="1:1" s="95" customFormat="1" x14ac:dyDescent="0.25">
      <c r="A359" s="96"/>
    </row>
    <row r="360" spans="1:1" s="95" customFormat="1" x14ac:dyDescent="0.25">
      <c r="A360" s="96"/>
    </row>
    <row r="361" spans="1:1" s="95" customFormat="1" x14ac:dyDescent="0.25">
      <c r="A361" s="96"/>
    </row>
    <row r="362" spans="1:1" s="95" customFormat="1" x14ac:dyDescent="0.25">
      <c r="A362" s="96"/>
    </row>
    <row r="363" spans="1:1" s="95" customFormat="1" x14ac:dyDescent="0.25">
      <c r="A363" s="96"/>
    </row>
    <row r="364" spans="1:1" s="95" customFormat="1" x14ac:dyDescent="0.25">
      <c r="A364" s="96"/>
    </row>
    <row r="365" spans="1:1" s="95" customFormat="1" x14ac:dyDescent="0.25">
      <c r="A365" s="96"/>
    </row>
    <row r="366" spans="1:1" s="95" customFormat="1" x14ac:dyDescent="0.25">
      <c r="A366" s="96"/>
    </row>
    <row r="367" spans="1:1" s="95" customFormat="1" x14ac:dyDescent="0.25">
      <c r="A367" s="96"/>
    </row>
    <row r="368" spans="1:1" s="95" customFormat="1" x14ac:dyDescent="0.25">
      <c r="A368" s="96"/>
    </row>
    <row r="369" spans="1:1" s="95" customFormat="1" x14ac:dyDescent="0.25">
      <c r="A369" s="96"/>
    </row>
    <row r="370" spans="1:1" s="95" customFormat="1" x14ac:dyDescent="0.25">
      <c r="A370" s="96"/>
    </row>
    <row r="371" spans="1:1" s="95" customFormat="1" x14ac:dyDescent="0.25">
      <c r="A371" s="96"/>
    </row>
    <row r="372" spans="1:1" s="95" customFormat="1" x14ac:dyDescent="0.25">
      <c r="A372" s="96"/>
    </row>
    <row r="373" spans="1:1" s="95" customFormat="1" x14ac:dyDescent="0.25">
      <c r="A373" s="96"/>
    </row>
    <row r="374" spans="1:1" s="95" customFormat="1" x14ac:dyDescent="0.25">
      <c r="A374" s="96"/>
    </row>
    <row r="375" spans="1:1" s="95" customFormat="1" x14ac:dyDescent="0.25">
      <c r="A375" s="96"/>
    </row>
    <row r="376" spans="1:1" s="95" customFormat="1" x14ac:dyDescent="0.25">
      <c r="A376" s="96"/>
    </row>
    <row r="377" spans="1:1" s="95" customFormat="1" x14ac:dyDescent="0.25">
      <c r="A377" s="96"/>
    </row>
    <row r="378" spans="1:1" s="95" customFormat="1" x14ac:dyDescent="0.25">
      <c r="A378" s="96"/>
    </row>
    <row r="379" spans="1:1" s="95" customFormat="1" x14ac:dyDescent="0.25">
      <c r="A379" s="96"/>
    </row>
    <row r="380" spans="1:1" s="95" customFormat="1" x14ac:dyDescent="0.25">
      <c r="A380" s="96"/>
    </row>
    <row r="381" spans="1:1" s="95" customFormat="1" x14ac:dyDescent="0.25">
      <c r="A381" s="96"/>
    </row>
    <row r="382" spans="1:1" s="95" customFormat="1" x14ac:dyDescent="0.25">
      <c r="A382" s="96"/>
    </row>
    <row r="383" spans="1:1" s="95" customFormat="1" x14ac:dyDescent="0.25">
      <c r="A383" s="96"/>
    </row>
    <row r="384" spans="1:1" s="95" customFormat="1" x14ac:dyDescent="0.25">
      <c r="A384" s="96"/>
    </row>
    <row r="385" spans="1:1" s="95" customFormat="1" x14ac:dyDescent="0.25">
      <c r="A385" s="96"/>
    </row>
    <row r="386" spans="1:1" s="95" customFormat="1" x14ac:dyDescent="0.25">
      <c r="A386" s="96"/>
    </row>
    <row r="387" spans="1:1" s="95" customFormat="1" x14ac:dyDescent="0.25">
      <c r="A387" s="96"/>
    </row>
    <row r="388" spans="1:1" s="95" customFormat="1" x14ac:dyDescent="0.25">
      <c r="A388" s="96"/>
    </row>
    <row r="389" spans="1:1" s="95" customFormat="1" x14ac:dyDescent="0.25">
      <c r="A389" s="96"/>
    </row>
    <row r="390" spans="1:1" s="95" customFormat="1" x14ac:dyDescent="0.25">
      <c r="A390" s="96"/>
    </row>
    <row r="391" spans="1:1" s="95" customFormat="1" x14ac:dyDescent="0.25">
      <c r="A391" s="96"/>
    </row>
    <row r="392" spans="1:1" s="95" customFormat="1" x14ac:dyDescent="0.25">
      <c r="A392" s="96"/>
    </row>
    <row r="393" spans="1:1" s="95" customFormat="1" x14ac:dyDescent="0.25">
      <c r="A393" s="96"/>
    </row>
    <row r="394" spans="1:1" s="95" customFormat="1" x14ac:dyDescent="0.25">
      <c r="A394" s="96"/>
    </row>
    <row r="395" spans="1:1" s="95" customFormat="1" x14ac:dyDescent="0.25">
      <c r="A395" s="96"/>
    </row>
    <row r="396" spans="1:1" s="95" customFormat="1" x14ac:dyDescent="0.25">
      <c r="A396" s="96"/>
    </row>
    <row r="397" spans="1:1" s="95" customFormat="1" x14ac:dyDescent="0.25">
      <c r="A397" s="96"/>
    </row>
    <row r="398" spans="1:1" s="95" customFormat="1" x14ac:dyDescent="0.25">
      <c r="A398" s="96"/>
    </row>
    <row r="399" spans="1:1" s="95" customFormat="1" x14ac:dyDescent="0.25">
      <c r="A399" s="96"/>
    </row>
    <row r="400" spans="1:1" s="95" customFormat="1" x14ac:dyDescent="0.25">
      <c r="A400" s="96"/>
    </row>
    <row r="401" spans="1:1" s="95" customFormat="1" x14ac:dyDescent="0.25">
      <c r="A401" s="96"/>
    </row>
    <row r="402" spans="1:1" s="95" customFormat="1" x14ac:dyDescent="0.25">
      <c r="A402" s="96"/>
    </row>
    <row r="403" spans="1:1" s="95" customFormat="1" x14ac:dyDescent="0.25">
      <c r="A403" s="96"/>
    </row>
    <row r="404" spans="1:1" s="95" customFormat="1" x14ac:dyDescent="0.25">
      <c r="A404" s="96"/>
    </row>
    <row r="405" spans="1:1" s="95" customFormat="1" x14ac:dyDescent="0.25">
      <c r="A405" s="96"/>
    </row>
    <row r="406" spans="1:1" s="95" customFormat="1" x14ac:dyDescent="0.25">
      <c r="A406" s="96"/>
    </row>
    <row r="407" spans="1:1" s="95" customFormat="1" x14ac:dyDescent="0.25">
      <c r="A407" s="96"/>
    </row>
    <row r="408" spans="1:1" s="95" customFormat="1" x14ac:dyDescent="0.25">
      <c r="A408" s="96"/>
    </row>
    <row r="409" spans="1:1" s="95" customFormat="1" x14ac:dyDescent="0.25">
      <c r="A409" s="96"/>
    </row>
    <row r="410" spans="1:1" s="95" customFormat="1" x14ac:dyDescent="0.25">
      <c r="A410" s="96"/>
    </row>
    <row r="411" spans="1:1" s="95" customFormat="1" x14ac:dyDescent="0.25">
      <c r="A411" s="96"/>
    </row>
    <row r="412" spans="1:1" s="95" customFormat="1" x14ac:dyDescent="0.25">
      <c r="A412" s="96"/>
    </row>
    <row r="413" spans="1:1" s="95" customFormat="1" x14ac:dyDescent="0.25">
      <c r="A413" s="96"/>
    </row>
    <row r="414" spans="1:1" s="95" customFormat="1" x14ac:dyDescent="0.25">
      <c r="A414" s="96"/>
    </row>
    <row r="415" spans="1:1" s="95" customFormat="1" x14ac:dyDescent="0.25">
      <c r="A415" s="96"/>
    </row>
    <row r="416" spans="1:1" s="95" customFormat="1" x14ac:dyDescent="0.25">
      <c r="A416" s="96"/>
    </row>
    <row r="417" spans="1:1" s="95" customFormat="1" x14ac:dyDescent="0.25">
      <c r="A417" s="96"/>
    </row>
    <row r="418" spans="1:1" s="95" customFormat="1" x14ac:dyDescent="0.25">
      <c r="A418" s="96"/>
    </row>
    <row r="419" spans="1:1" s="95" customFormat="1" x14ac:dyDescent="0.25">
      <c r="A419" s="96"/>
    </row>
    <row r="420" spans="1:1" s="95" customFormat="1" x14ac:dyDescent="0.25">
      <c r="A420" s="96"/>
    </row>
    <row r="421" spans="1:1" s="95" customFormat="1" x14ac:dyDescent="0.25">
      <c r="A421" s="96"/>
    </row>
    <row r="422" spans="1:1" s="95" customFormat="1" x14ac:dyDescent="0.25">
      <c r="A422" s="96"/>
    </row>
    <row r="423" spans="1:1" s="95" customFormat="1" x14ac:dyDescent="0.25">
      <c r="A423" s="96"/>
    </row>
    <row r="424" spans="1:1" s="95" customFormat="1" x14ac:dyDescent="0.25">
      <c r="A424" s="96"/>
    </row>
    <row r="425" spans="1:1" s="95" customFormat="1" x14ac:dyDescent="0.25">
      <c r="A425" s="96"/>
    </row>
    <row r="426" spans="1:1" s="95" customFormat="1" x14ac:dyDescent="0.25">
      <c r="A426" s="96"/>
    </row>
    <row r="427" spans="1:1" s="95" customFormat="1" x14ac:dyDescent="0.25">
      <c r="A427" s="96"/>
    </row>
    <row r="428" spans="1:1" s="95" customFormat="1" x14ac:dyDescent="0.25">
      <c r="A428" s="96"/>
    </row>
    <row r="429" spans="1:1" s="95" customFormat="1" x14ac:dyDescent="0.25">
      <c r="A429" s="96"/>
    </row>
    <row r="430" spans="1:1" s="95" customFormat="1" x14ac:dyDescent="0.25">
      <c r="A430" s="96"/>
    </row>
    <row r="431" spans="1:1" s="95" customFormat="1" x14ac:dyDescent="0.25">
      <c r="A431" s="96"/>
    </row>
    <row r="432" spans="1:1" s="95" customFormat="1" x14ac:dyDescent="0.25">
      <c r="A432" s="96"/>
    </row>
    <row r="433" spans="1:1" s="95" customFormat="1" x14ac:dyDescent="0.25">
      <c r="A433" s="96"/>
    </row>
    <row r="434" spans="1:1" s="95" customFormat="1" x14ac:dyDescent="0.25">
      <c r="A434" s="96"/>
    </row>
    <row r="435" spans="1:1" s="95" customFormat="1" x14ac:dyDescent="0.25">
      <c r="A435" s="96"/>
    </row>
    <row r="436" spans="1:1" s="95" customFormat="1" x14ac:dyDescent="0.25">
      <c r="A436" s="96"/>
    </row>
    <row r="437" spans="1:1" s="95" customFormat="1" x14ac:dyDescent="0.25">
      <c r="A437" s="96"/>
    </row>
    <row r="438" spans="1:1" s="95" customFormat="1" x14ac:dyDescent="0.25">
      <c r="A438" s="96"/>
    </row>
    <row r="439" spans="1:1" s="95" customFormat="1" x14ac:dyDescent="0.25">
      <c r="A439" s="96"/>
    </row>
    <row r="440" spans="1:1" s="95" customFormat="1" x14ac:dyDescent="0.25">
      <c r="A440" s="96"/>
    </row>
    <row r="441" spans="1:1" s="95" customFormat="1" x14ac:dyDescent="0.25">
      <c r="A441" s="96"/>
    </row>
    <row r="442" spans="1:1" s="95" customFormat="1" x14ac:dyDescent="0.25">
      <c r="A442" s="96"/>
    </row>
    <row r="443" spans="1:1" s="95" customFormat="1" x14ac:dyDescent="0.25">
      <c r="A443" s="96"/>
    </row>
    <row r="444" spans="1:1" s="95" customFormat="1" x14ac:dyDescent="0.25">
      <c r="A444" s="96"/>
    </row>
    <row r="445" spans="1:1" s="95" customFormat="1" x14ac:dyDescent="0.25">
      <c r="A445" s="96"/>
    </row>
    <row r="446" spans="1:1" s="95" customFormat="1" x14ac:dyDescent="0.25">
      <c r="A446" s="96"/>
    </row>
    <row r="447" spans="1:1" s="95" customFormat="1" x14ac:dyDescent="0.25">
      <c r="A447" s="96"/>
    </row>
    <row r="448" spans="1:1" s="95" customFormat="1" x14ac:dyDescent="0.25">
      <c r="A448" s="96"/>
    </row>
    <row r="449" spans="1:1" s="95" customFormat="1" x14ac:dyDescent="0.25">
      <c r="A449" s="96"/>
    </row>
    <row r="450" spans="1:1" s="95" customFormat="1" x14ac:dyDescent="0.25">
      <c r="A450" s="96"/>
    </row>
    <row r="451" spans="1:1" s="95" customFormat="1" x14ac:dyDescent="0.25">
      <c r="A451" s="96"/>
    </row>
    <row r="452" spans="1:1" s="95" customFormat="1" x14ac:dyDescent="0.25">
      <c r="A452" s="96"/>
    </row>
    <row r="453" spans="1:1" s="95" customFormat="1" x14ac:dyDescent="0.25">
      <c r="A453" s="96"/>
    </row>
    <row r="454" spans="1:1" s="95" customFormat="1" x14ac:dyDescent="0.25">
      <c r="A454" s="96"/>
    </row>
    <row r="455" spans="1:1" s="95" customFormat="1" x14ac:dyDescent="0.25">
      <c r="A455" s="96"/>
    </row>
    <row r="456" spans="1:1" s="95" customFormat="1" x14ac:dyDescent="0.25">
      <c r="A456" s="96"/>
    </row>
    <row r="457" spans="1:1" s="95" customFormat="1" x14ac:dyDescent="0.25">
      <c r="A457" s="96"/>
    </row>
    <row r="458" spans="1:1" s="95" customFormat="1" x14ac:dyDescent="0.25">
      <c r="A458" s="96"/>
    </row>
    <row r="459" spans="1:1" s="95" customFormat="1" x14ac:dyDescent="0.25">
      <c r="A459" s="96"/>
    </row>
    <row r="460" spans="1:1" s="95" customFormat="1" x14ac:dyDescent="0.25">
      <c r="A460" s="96"/>
    </row>
    <row r="461" spans="1:1" s="95" customFormat="1" x14ac:dyDescent="0.25">
      <c r="A461" s="96"/>
    </row>
    <row r="462" spans="1:1" s="95" customFormat="1" x14ac:dyDescent="0.25">
      <c r="A462" s="96"/>
    </row>
    <row r="463" spans="1:1" s="95" customFormat="1" x14ac:dyDescent="0.25">
      <c r="A463" s="96"/>
    </row>
    <row r="464" spans="1:1" s="95" customFormat="1" x14ac:dyDescent="0.25">
      <c r="A464" s="96"/>
    </row>
    <row r="465" spans="1:1" s="95" customFormat="1" x14ac:dyDescent="0.25">
      <c r="A465" s="96"/>
    </row>
    <row r="466" spans="1:1" s="95" customFormat="1" x14ac:dyDescent="0.25">
      <c r="A466" s="96"/>
    </row>
    <row r="467" spans="1:1" s="95" customFormat="1" x14ac:dyDescent="0.25">
      <c r="A467" s="96"/>
    </row>
    <row r="468" spans="1:1" s="95" customFormat="1" x14ac:dyDescent="0.25">
      <c r="A468" s="96"/>
    </row>
    <row r="469" spans="1:1" s="95" customFormat="1" x14ac:dyDescent="0.25">
      <c r="A469" s="96"/>
    </row>
    <row r="470" spans="1:1" s="95" customFormat="1" x14ac:dyDescent="0.25">
      <c r="A470" s="96"/>
    </row>
    <row r="471" spans="1:1" s="95" customFormat="1" x14ac:dyDescent="0.25">
      <c r="A471" s="96"/>
    </row>
    <row r="472" spans="1:1" s="95" customFormat="1" x14ac:dyDescent="0.25">
      <c r="A472" s="96"/>
    </row>
    <row r="473" spans="1:1" s="95" customFormat="1" x14ac:dyDescent="0.25">
      <c r="A473" s="96"/>
    </row>
    <row r="474" spans="1:1" s="95" customFormat="1" x14ac:dyDescent="0.25">
      <c r="A474" s="96"/>
    </row>
    <row r="475" spans="1:1" s="95" customFormat="1" x14ac:dyDescent="0.25">
      <c r="A475" s="96"/>
    </row>
    <row r="476" spans="1:1" s="95" customFormat="1" x14ac:dyDescent="0.25">
      <c r="A476" s="96"/>
    </row>
    <row r="477" spans="1:1" s="95" customFormat="1" x14ac:dyDescent="0.25">
      <c r="A477" s="96"/>
    </row>
    <row r="478" spans="1:1" s="95" customFormat="1" x14ac:dyDescent="0.25">
      <c r="A478" s="96"/>
    </row>
    <row r="479" spans="1:1" s="95" customFormat="1" x14ac:dyDescent="0.25">
      <c r="A479" s="96"/>
    </row>
    <row r="480" spans="1:1" s="95" customFormat="1" x14ac:dyDescent="0.25">
      <c r="A480" s="96"/>
    </row>
    <row r="481" spans="1:1" s="95" customFormat="1" x14ac:dyDescent="0.25">
      <c r="A481" s="96"/>
    </row>
    <row r="482" spans="1:1" s="95" customFormat="1" x14ac:dyDescent="0.25">
      <c r="A482" s="96"/>
    </row>
    <row r="483" spans="1:1" s="95" customFormat="1" x14ac:dyDescent="0.25">
      <c r="A483" s="96"/>
    </row>
    <row r="484" spans="1:1" s="95" customFormat="1" x14ac:dyDescent="0.25">
      <c r="A484" s="96"/>
    </row>
    <row r="485" spans="1:1" s="95" customFormat="1" x14ac:dyDescent="0.25">
      <c r="A485" s="96"/>
    </row>
    <row r="486" spans="1:1" s="95" customFormat="1" x14ac:dyDescent="0.25">
      <c r="A486" s="96"/>
    </row>
    <row r="487" spans="1:1" s="95" customFormat="1" x14ac:dyDescent="0.25">
      <c r="A487" s="96"/>
    </row>
    <row r="488" spans="1:1" s="95" customFormat="1" x14ac:dyDescent="0.25">
      <c r="A488" s="96"/>
    </row>
    <row r="489" spans="1:1" s="95" customFormat="1" x14ac:dyDescent="0.25">
      <c r="A489" s="96"/>
    </row>
    <row r="490" spans="1:1" s="95" customFormat="1" x14ac:dyDescent="0.25">
      <c r="A490" s="96"/>
    </row>
    <row r="491" spans="1:1" s="95" customFormat="1" x14ac:dyDescent="0.25">
      <c r="A491" s="96"/>
    </row>
    <row r="492" spans="1:1" s="95" customFormat="1" x14ac:dyDescent="0.25">
      <c r="A492" s="96"/>
    </row>
    <row r="493" spans="1:1" s="95" customFormat="1" x14ac:dyDescent="0.25">
      <c r="A493" s="96"/>
    </row>
    <row r="494" spans="1:1" s="95" customFormat="1" x14ac:dyDescent="0.25">
      <c r="A494" s="96"/>
    </row>
    <row r="495" spans="1:1" s="95" customFormat="1" x14ac:dyDescent="0.25">
      <c r="A495" s="96"/>
    </row>
    <row r="496" spans="1:1" s="95" customFormat="1" x14ac:dyDescent="0.25">
      <c r="A496" s="96"/>
    </row>
    <row r="497" spans="1:1" s="95" customFormat="1" x14ac:dyDescent="0.25">
      <c r="A497" s="96"/>
    </row>
    <row r="498" spans="1:1" s="95" customFormat="1" x14ac:dyDescent="0.25">
      <c r="A498" s="96"/>
    </row>
    <row r="499" spans="1:1" s="95" customFormat="1" x14ac:dyDescent="0.25">
      <c r="A499" s="96"/>
    </row>
    <row r="500" spans="1:1" s="95" customFormat="1" x14ac:dyDescent="0.25">
      <c r="A500" s="96"/>
    </row>
    <row r="501" spans="1:1" s="95" customFormat="1" x14ac:dyDescent="0.25">
      <c r="A501" s="96"/>
    </row>
    <row r="502" spans="1:1" s="95" customFormat="1" x14ac:dyDescent="0.25">
      <c r="A502" s="96"/>
    </row>
    <row r="503" spans="1:1" s="95" customFormat="1" x14ac:dyDescent="0.25">
      <c r="A503" s="96"/>
    </row>
    <row r="504" spans="1:1" s="95" customFormat="1" x14ac:dyDescent="0.25">
      <c r="A504" s="96"/>
    </row>
    <row r="505" spans="1:1" s="95" customFormat="1" x14ac:dyDescent="0.25">
      <c r="A505" s="96"/>
    </row>
    <row r="506" spans="1:1" s="95" customFormat="1" x14ac:dyDescent="0.25">
      <c r="A506" s="96"/>
    </row>
    <row r="507" spans="1:1" s="95" customFormat="1" x14ac:dyDescent="0.25">
      <c r="A507" s="96"/>
    </row>
    <row r="508" spans="1:1" s="95" customFormat="1" x14ac:dyDescent="0.25">
      <c r="A508" s="96"/>
    </row>
    <row r="509" spans="1:1" s="95" customFormat="1" x14ac:dyDescent="0.25">
      <c r="A509" s="96"/>
    </row>
    <row r="510" spans="1:1" s="95" customFormat="1" x14ac:dyDescent="0.25">
      <c r="A510" s="96"/>
    </row>
    <row r="511" spans="1:1" s="95" customFormat="1" x14ac:dyDescent="0.25">
      <c r="A511" s="96"/>
    </row>
    <row r="512" spans="1:1" s="95" customFormat="1" x14ac:dyDescent="0.25">
      <c r="A512" s="96"/>
    </row>
    <row r="513" spans="1:1" s="95" customFormat="1" x14ac:dyDescent="0.25">
      <c r="A513" s="96"/>
    </row>
    <row r="514" spans="1:1" s="95" customFormat="1" x14ac:dyDescent="0.25">
      <c r="A514" s="96"/>
    </row>
    <row r="515" spans="1:1" s="95" customFormat="1" x14ac:dyDescent="0.25">
      <c r="A515" s="96"/>
    </row>
    <row r="516" spans="1:1" s="95" customFormat="1" x14ac:dyDescent="0.25">
      <c r="A516" s="96"/>
    </row>
    <row r="517" spans="1:1" s="95" customFormat="1" x14ac:dyDescent="0.25">
      <c r="A517" s="96"/>
    </row>
    <row r="518" spans="1:1" s="95" customFormat="1" x14ac:dyDescent="0.25">
      <c r="A518" s="96"/>
    </row>
    <row r="519" spans="1:1" s="95" customFormat="1" x14ac:dyDescent="0.25">
      <c r="A519" s="96"/>
    </row>
    <row r="520" spans="1:1" s="95" customFormat="1" x14ac:dyDescent="0.25">
      <c r="A520" s="96"/>
    </row>
    <row r="521" spans="1:1" s="95" customFormat="1" x14ac:dyDescent="0.25">
      <c r="A521" s="96"/>
    </row>
    <row r="522" spans="1:1" s="95" customFormat="1" x14ac:dyDescent="0.25">
      <c r="A522" s="96"/>
    </row>
    <row r="523" spans="1:1" s="95" customFormat="1" x14ac:dyDescent="0.25">
      <c r="A523" s="96"/>
    </row>
    <row r="524" spans="1:1" s="95" customFormat="1" x14ac:dyDescent="0.25">
      <c r="A524" s="96"/>
    </row>
    <row r="525" spans="1:1" s="95" customFormat="1" x14ac:dyDescent="0.25">
      <c r="A525" s="96"/>
    </row>
    <row r="526" spans="1:1" s="95" customFormat="1" x14ac:dyDescent="0.25">
      <c r="A526" s="96"/>
    </row>
    <row r="527" spans="1:1" s="95" customFormat="1" x14ac:dyDescent="0.25">
      <c r="A527" s="96"/>
    </row>
    <row r="528" spans="1:1" s="95" customFormat="1" x14ac:dyDescent="0.25">
      <c r="A528" s="96"/>
    </row>
    <row r="529" spans="1:1" s="95" customFormat="1" x14ac:dyDescent="0.25">
      <c r="A529" s="96"/>
    </row>
    <row r="530" spans="1:1" s="95" customFormat="1" x14ac:dyDescent="0.25">
      <c r="A530" s="96"/>
    </row>
    <row r="531" spans="1:1" s="95" customFormat="1" x14ac:dyDescent="0.25">
      <c r="A531" s="96"/>
    </row>
    <row r="532" spans="1:1" s="95" customFormat="1" x14ac:dyDescent="0.25">
      <c r="A532" s="96"/>
    </row>
    <row r="533" spans="1:1" s="95" customFormat="1" x14ac:dyDescent="0.25">
      <c r="A533" s="96"/>
    </row>
    <row r="534" spans="1:1" s="95" customFormat="1" x14ac:dyDescent="0.25">
      <c r="A534" s="96"/>
    </row>
    <row r="535" spans="1:1" s="95" customFormat="1" x14ac:dyDescent="0.25">
      <c r="A535" s="96"/>
    </row>
    <row r="536" spans="1:1" s="95" customFormat="1" x14ac:dyDescent="0.25">
      <c r="A536" s="96"/>
    </row>
    <row r="537" spans="1:1" s="95" customFormat="1" x14ac:dyDescent="0.25">
      <c r="A537" s="96"/>
    </row>
    <row r="538" spans="1:1" s="95" customFormat="1" x14ac:dyDescent="0.25">
      <c r="A538" s="96"/>
    </row>
    <row r="539" spans="1:1" s="95" customFormat="1" x14ac:dyDescent="0.25">
      <c r="A539" s="96"/>
    </row>
    <row r="540" spans="1:1" s="95" customFormat="1" x14ac:dyDescent="0.25">
      <c r="A540" s="96"/>
    </row>
    <row r="541" spans="1:1" s="95" customFormat="1" x14ac:dyDescent="0.25">
      <c r="A541" s="96"/>
    </row>
    <row r="542" spans="1:1" s="95" customFormat="1" x14ac:dyDescent="0.25">
      <c r="A542" s="96"/>
    </row>
    <row r="543" spans="1:1" s="95" customFormat="1" x14ac:dyDescent="0.25">
      <c r="A543" s="96"/>
    </row>
    <row r="544" spans="1:1" s="95" customFormat="1" x14ac:dyDescent="0.25">
      <c r="A544" s="96"/>
    </row>
    <row r="545" spans="1:1" s="95" customFormat="1" x14ac:dyDescent="0.25">
      <c r="A545" s="96"/>
    </row>
    <row r="546" spans="1:1" s="95" customFormat="1" x14ac:dyDescent="0.25">
      <c r="A546" s="96"/>
    </row>
    <row r="547" spans="1:1" s="95" customFormat="1" x14ac:dyDescent="0.25">
      <c r="A547" s="96"/>
    </row>
    <row r="548" spans="1:1" s="95" customFormat="1" x14ac:dyDescent="0.25">
      <c r="A548" s="96"/>
    </row>
    <row r="549" spans="1:1" s="95" customFormat="1" x14ac:dyDescent="0.25">
      <c r="A549" s="96"/>
    </row>
    <row r="550" spans="1:1" s="95" customFormat="1" x14ac:dyDescent="0.25">
      <c r="A550" s="96"/>
    </row>
    <row r="551" spans="1:1" s="95" customFormat="1" x14ac:dyDescent="0.25">
      <c r="A551" s="96"/>
    </row>
    <row r="552" spans="1:1" s="95" customFormat="1" x14ac:dyDescent="0.25">
      <c r="A552" s="96"/>
    </row>
    <row r="553" spans="1:1" s="95" customFormat="1" x14ac:dyDescent="0.25">
      <c r="A553" s="96"/>
    </row>
    <row r="554" spans="1:1" s="95" customFormat="1" x14ac:dyDescent="0.25">
      <c r="A554" s="96"/>
    </row>
    <row r="555" spans="1:1" s="95" customFormat="1" x14ac:dyDescent="0.25">
      <c r="A555" s="96"/>
    </row>
    <row r="556" spans="1:1" s="95" customFormat="1" x14ac:dyDescent="0.25">
      <c r="A556" s="96"/>
    </row>
    <row r="557" spans="1:1" s="95" customFormat="1" x14ac:dyDescent="0.25">
      <c r="A557" s="96"/>
    </row>
    <row r="558" spans="1:1" s="95" customFormat="1" x14ac:dyDescent="0.25">
      <c r="A558" s="96"/>
    </row>
    <row r="559" spans="1:1" s="95" customFormat="1" x14ac:dyDescent="0.25">
      <c r="A559" s="96"/>
    </row>
    <row r="560" spans="1:1" s="95" customFormat="1" x14ac:dyDescent="0.25">
      <c r="A560" s="96"/>
    </row>
    <row r="561" spans="1:1" s="95" customFormat="1" x14ac:dyDescent="0.25">
      <c r="A561" s="96"/>
    </row>
    <row r="562" spans="1:1" s="95" customFormat="1" x14ac:dyDescent="0.25">
      <c r="A562" s="96"/>
    </row>
    <row r="563" spans="1:1" s="95" customFormat="1" x14ac:dyDescent="0.25">
      <c r="A563" s="96"/>
    </row>
    <row r="564" spans="1:1" s="95" customFormat="1" x14ac:dyDescent="0.25">
      <c r="A564" s="96"/>
    </row>
    <row r="565" spans="1:1" s="95" customFormat="1" x14ac:dyDescent="0.25">
      <c r="A565" s="96"/>
    </row>
    <row r="566" spans="1:1" s="95" customFormat="1" x14ac:dyDescent="0.25">
      <c r="A566" s="96"/>
    </row>
    <row r="567" spans="1:1" s="95" customFormat="1" x14ac:dyDescent="0.25">
      <c r="A567" s="96"/>
    </row>
    <row r="568" spans="1:1" s="95" customFormat="1" x14ac:dyDescent="0.25">
      <c r="A568" s="96"/>
    </row>
    <row r="569" spans="1:1" s="95" customFormat="1" x14ac:dyDescent="0.25">
      <c r="A569" s="96"/>
    </row>
    <row r="570" spans="1:1" s="95" customFormat="1" x14ac:dyDescent="0.25">
      <c r="A570" s="96"/>
    </row>
    <row r="571" spans="1:1" s="95" customFormat="1" x14ac:dyDescent="0.25">
      <c r="A571" s="96"/>
    </row>
    <row r="572" spans="1:1" s="95" customFormat="1" x14ac:dyDescent="0.25">
      <c r="A572" s="96"/>
    </row>
    <row r="573" spans="1:1" s="95" customFormat="1" x14ac:dyDescent="0.25">
      <c r="A573" s="96"/>
    </row>
    <row r="574" spans="1:1" s="95" customFormat="1" x14ac:dyDescent="0.25">
      <c r="A574" s="96"/>
    </row>
    <row r="575" spans="1:1" s="95" customFormat="1" x14ac:dyDescent="0.25">
      <c r="A575" s="96"/>
    </row>
    <row r="576" spans="1:1" s="95" customFormat="1" x14ac:dyDescent="0.25">
      <c r="A576" s="96"/>
    </row>
    <row r="577" spans="1:1" s="95" customFormat="1" x14ac:dyDescent="0.25">
      <c r="A577" s="96"/>
    </row>
    <row r="578" spans="1:1" s="95" customFormat="1" x14ac:dyDescent="0.25">
      <c r="A578" s="96"/>
    </row>
    <row r="579" spans="1:1" s="95" customFormat="1" x14ac:dyDescent="0.25">
      <c r="A579" s="96"/>
    </row>
    <row r="580" spans="1:1" s="95" customFormat="1" x14ac:dyDescent="0.25">
      <c r="A580" s="96"/>
    </row>
    <row r="581" spans="1:1" s="95" customFormat="1" x14ac:dyDescent="0.25">
      <c r="A581" s="96"/>
    </row>
    <row r="582" spans="1:1" s="95" customFormat="1" x14ac:dyDescent="0.25">
      <c r="A582" s="96"/>
    </row>
    <row r="583" spans="1:1" s="95" customFormat="1" x14ac:dyDescent="0.25">
      <c r="A583" s="96"/>
    </row>
    <row r="584" spans="1:1" s="95" customFormat="1" x14ac:dyDescent="0.25">
      <c r="A584" s="96"/>
    </row>
    <row r="585" spans="1:1" s="95" customFormat="1" x14ac:dyDescent="0.25">
      <c r="A585" s="96"/>
    </row>
    <row r="586" spans="1:1" s="95" customFormat="1" x14ac:dyDescent="0.25">
      <c r="A586" s="96"/>
    </row>
    <row r="587" spans="1:1" s="95" customFormat="1" x14ac:dyDescent="0.25">
      <c r="A587" s="96"/>
    </row>
    <row r="588" spans="1:1" s="95" customFormat="1" x14ac:dyDescent="0.25">
      <c r="A588" s="96"/>
    </row>
    <row r="589" spans="1:1" s="95" customFormat="1" x14ac:dyDescent="0.25">
      <c r="A589" s="96"/>
    </row>
    <row r="590" spans="1:1" s="95" customFormat="1" x14ac:dyDescent="0.25">
      <c r="A590" s="96"/>
    </row>
    <row r="591" spans="1:1" s="95" customFormat="1" x14ac:dyDescent="0.25">
      <c r="A591" s="96"/>
    </row>
    <row r="592" spans="1:1" s="95" customFormat="1" x14ac:dyDescent="0.25">
      <c r="A592" s="96"/>
    </row>
    <row r="593" spans="1:1" s="95" customFormat="1" x14ac:dyDescent="0.25">
      <c r="A593" s="96"/>
    </row>
    <row r="594" spans="1:1" s="95" customFormat="1" x14ac:dyDescent="0.25">
      <c r="A594" s="96"/>
    </row>
    <row r="595" spans="1:1" s="95" customFormat="1" x14ac:dyDescent="0.25">
      <c r="A595" s="96"/>
    </row>
    <row r="596" spans="1:1" s="95" customFormat="1" x14ac:dyDescent="0.25">
      <c r="A596" s="96"/>
    </row>
    <row r="597" spans="1:1" s="95" customFormat="1" x14ac:dyDescent="0.25">
      <c r="A597" s="96"/>
    </row>
    <row r="598" spans="1:1" s="95" customFormat="1" x14ac:dyDescent="0.25">
      <c r="A598" s="96"/>
    </row>
    <row r="599" spans="1:1" s="95" customFormat="1" x14ac:dyDescent="0.25">
      <c r="A599" s="96"/>
    </row>
    <row r="600" spans="1:1" s="95" customFormat="1" x14ac:dyDescent="0.25">
      <c r="A600" s="96"/>
    </row>
    <row r="601" spans="1:1" s="95" customFormat="1" x14ac:dyDescent="0.25">
      <c r="A601" s="96"/>
    </row>
    <row r="602" spans="1:1" s="95" customFormat="1" x14ac:dyDescent="0.25">
      <c r="A602" s="96"/>
    </row>
    <row r="603" spans="1:1" s="95" customFormat="1" x14ac:dyDescent="0.25">
      <c r="A603" s="96"/>
    </row>
    <row r="604" spans="1:1" s="95" customFormat="1" x14ac:dyDescent="0.25">
      <c r="A604" s="96"/>
    </row>
    <row r="605" spans="1:1" s="95" customFormat="1" x14ac:dyDescent="0.25">
      <c r="A605" s="96"/>
    </row>
    <row r="606" spans="1:1" s="95" customFormat="1" x14ac:dyDescent="0.25">
      <c r="A606" s="96"/>
    </row>
    <row r="607" spans="1:1" s="95" customFormat="1" x14ac:dyDescent="0.25">
      <c r="A607" s="96"/>
    </row>
    <row r="608" spans="1:1" s="95" customFormat="1" x14ac:dyDescent="0.25">
      <c r="A608" s="96"/>
    </row>
    <row r="609" spans="1:1" s="95" customFormat="1" x14ac:dyDescent="0.25">
      <c r="A609" s="96"/>
    </row>
    <row r="610" spans="1:1" s="95" customFormat="1" x14ac:dyDescent="0.25">
      <c r="A610" s="96"/>
    </row>
    <row r="611" spans="1:1" s="95" customFormat="1" x14ac:dyDescent="0.25">
      <c r="A611" s="96"/>
    </row>
    <row r="612" spans="1:1" s="95" customFormat="1" x14ac:dyDescent="0.25">
      <c r="A612" s="96"/>
    </row>
    <row r="613" spans="1:1" s="95" customFormat="1" x14ac:dyDescent="0.25">
      <c r="A613" s="96"/>
    </row>
    <row r="614" spans="1:1" s="95" customFormat="1" x14ac:dyDescent="0.25">
      <c r="A614" s="96"/>
    </row>
    <row r="615" spans="1:1" s="95" customFormat="1" x14ac:dyDescent="0.25">
      <c r="A615" s="96"/>
    </row>
    <row r="616" spans="1:1" s="95" customFormat="1" x14ac:dyDescent="0.25">
      <c r="A616" s="96"/>
    </row>
    <row r="617" spans="1:1" s="95" customFormat="1" x14ac:dyDescent="0.25">
      <c r="A617" s="96"/>
    </row>
    <row r="618" spans="1:1" s="95" customFormat="1" x14ac:dyDescent="0.25">
      <c r="A618" s="96"/>
    </row>
    <row r="619" spans="1:1" s="95" customFormat="1" x14ac:dyDescent="0.25">
      <c r="A619" s="96"/>
    </row>
    <row r="620" spans="1:1" s="95" customFormat="1" x14ac:dyDescent="0.25">
      <c r="A620" s="96"/>
    </row>
    <row r="621" spans="1:1" s="95" customFormat="1" x14ac:dyDescent="0.25">
      <c r="A621" s="96"/>
    </row>
    <row r="622" spans="1:1" s="95" customFormat="1" x14ac:dyDescent="0.25">
      <c r="A622" s="96"/>
    </row>
    <row r="623" spans="1:1" s="95" customFormat="1" x14ac:dyDescent="0.25">
      <c r="A623" s="96"/>
    </row>
    <row r="624" spans="1:1" s="95" customFormat="1" x14ac:dyDescent="0.25">
      <c r="A624" s="96"/>
    </row>
    <row r="625" spans="1:1" s="95" customFormat="1" x14ac:dyDescent="0.25">
      <c r="A625" s="96"/>
    </row>
    <row r="626" spans="1:1" s="95" customFormat="1" x14ac:dyDescent="0.25">
      <c r="A626" s="96"/>
    </row>
    <row r="627" spans="1:1" s="95" customFormat="1" x14ac:dyDescent="0.25">
      <c r="A627" s="96"/>
    </row>
    <row r="628" spans="1:1" s="95" customFormat="1" x14ac:dyDescent="0.25">
      <c r="A628" s="96"/>
    </row>
    <row r="629" spans="1:1" s="95" customFormat="1" x14ac:dyDescent="0.25">
      <c r="A629" s="96"/>
    </row>
    <row r="630" spans="1:1" s="95" customFormat="1" x14ac:dyDescent="0.25">
      <c r="A630" s="96"/>
    </row>
    <row r="631" spans="1:1" s="95" customFormat="1" x14ac:dyDescent="0.25">
      <c r="A631" s="96"/>
    </row>
    <row r="632" spans="1:1" s="95" customFormat="1" x14ac:dyDescent="0.25">
      <c r="A632" s="96"/>
    </row>
    <row r="633" spans="1:1" s="95" customFormat="1" x14ac:dyDescent="0.25">
      <c r="A633" s="96"/>
    </row>
    <row r="634" spans="1:1" s="95" customFormat="1" x14ac:dyDescent="0.25">
      <c r="A634" s="96"/>
    </row>
    <row r="635" spans="1:1" s="95" customFormat="1" x14ac:dyDescent="0.25">
      <c r="A635" s="96"/>
    </row>
    <row r="636" spans="1:1" s="95" customFormat="1" x14ac:dyDescent="0.25">
      <c r="A636" s="96"/>
    </row>
    <row r="637" spans="1:1" s="95" customFormat="1" x14ac:dyDescent="0.25">
      <c r="A637" s="96"/>
    </row>
    <row r="638" spans="1:1" s="95" customFormat="1" x14ac:dyDescent="0.25">
      <c r="A638" s="96"/>
    </row>
    <row r="639" spans="1:1" s="95" customFormat="1" x14ac:dyDescent="0.25">
      <c r="A639" s="96"/>
    </row>
    <row r="640" spans="1:1" s="95" customFormat="1" x14ac:dyDescent="0.25">
      <c r="A640" s="96"/>
    </row>
    <row r="641" spans="1:1" s="95" customFormat="1" x14ac:dyDescent="0.25">
      <c r="A641" s="96"/>
    </row>
    <row r="642" spans="1:1" s="95" customFormat="1" x14ac:dyDescent="0.25">
      <c r="A642" s="96"/>
    </row>
    <row r="643" spans="1:1" s="95" customFormat="1" x14ac:dyDescent="0.25">
      <c r="A643" s="96"/>
    </row>
    <row r="644" spans="1:1" s="95" customFormat="1" x14ac:dyDescent="0.25">
      <c r="A644" s="96"/>
    </row>
    <row r="645" spans="1:1" s="95" customFormat="1" x14ac:dyDescent="0.25">
      <c r="A645" s="96"/>
    </row>
    <row r="646" spans="1:1" s="95" customFormat="1" x14ac:dyDescent="0.25">
      <c r="A646" s="96"/>
    </row>
    <row r="647" spans="1:1" s="95" customFormat="1" x14ac:dyDescent="0.25">
      <c r="A647" s="96"/>
    </row>
    <row r="648" spans="1:1" s="95" customFormat="1" x14ac:dyDescent="0.25">
      <c r="A648" s="96"/>
    </row>
    <row r="649" spans="1:1" s="95" customFormat="1" x14ac:dyDescent="0.25">
      <c r="A649" s="96"/>
    </row>
    <row r="650" spans="1:1" s="95" customFormat="1" x14ac:dyDescent="0.25">
      <c r="A650" s="96"/>
    </row>
    <row r="651" spans="1:1" s="95" customFormat="1" x14ac:dyDescent="0.25">
      <c r="A651" s="96"/>
    </row>
    <row r="652" spans="1:1" s="95" customFormat="1" x14ac:dyDescent="0.25">
      <c r="A652" s="96"/>
    </row>
    <row r="653" spans="1:1" s="95" customFormat="1" x14ac:dyDescent="0.25">
      <c r="A653" s="96"/>
    </row>
    <row r="654" spans="1:1" s="95" customFormat="1" x14ac:dyDescent="0.25">
      <c r="A654" s="96"/>
    </row>
    <row r="655" spans="1:1" s="95" customFormat="1" x14ac:dyDescent="0.25">
      <c r="A655" s="96"/>
    </row>
    <row r="656" spans="1:1" s="95" customFormat="1" x14ac:dyDescent="0.25">
      <c r="A656" s="96"/>
    </row>
    <row r="657" spans="1:1" s="95" customFormat="1" x14ac:dyDescent="0.25">
      <c r="A657" s="96"/>
    </row>
    <row r="658" spans="1:1" s="95" customFormat="1" x14ac:dyDescent="0.25">
      <c r="A658" s="96"/>
    </row>
    <row r="659" spans="1:1" s="95" customFormat="1" x14ac:dyDescent="0.25">
      <c r="A659" s="96"/>
    </row>
    <row r="660" spans="1:1" s="95" customFormat="1" x14ac:dyDescent="0.25">
      <c r="A660" s="96"/>
    </row>
    <row r="661" spans="1:1" s="95" customFormat="1" x14ac:dyDescent="0.25">
      <c r="A661" s="96"/>
    </row>
    <row r="662" spans="1:1" s="95" customFormat="1" x14ac:dyDescent="0.25">
      <c r="A662" s="96"/>
    </row>
    <row r="663" spans="1:1" s="95" customFormat="1" x14ac:dyDescent="0.25">
      <c r="A663" s="96"/>
    </row>
    <row r="664" spans="1:1" s="95" customFormat="1" x14ac:dyDescent="0.25">
      <c r="A664" s="96"/>
    </row>
    <row r="665" spans="1:1" s="95" customFormat="1" x14ac:dyDescent="0.25">
      <c r="A665" s="96"/>
    </row>
    <row r="666" spans="1:1" s="95" customFormat="1" x14ac:dyDescent="0.25">
      <c r="A666" s="96"/>
    </row>
    <row r="667" spans="1:1" s="95" customFormat="1" x14ac:dyDescent="0.25">
      <c r="A667" s="96"/>
    </row>
    <row r="668" spans="1:1" s="95" customFormat="1" x14ac:dyDescent="0.25">
      <c r="A668" s="96"/>
    </row>
    <row r="669" spans="1:1" s="95" customFormat="1" x14ac:dyDescent="0.25">
      <c r="A669" s="96"/>
    </row>
    <row r="670" spans="1:1" s="95" customFormat="1" x14ac:dyDescent="0.25">
      <c r="A670" s="96"/>
    </row>
    <row r="671" spans="1:1" s="95" customFormat="1" x14ac:dyDescent="0.25">
      <c r="A671" s="96"/>
    </row>
    <row r="672" spans="1:1" s="95" customFormat="1" x14ac:dyDescent="0.25">
      <c r="A672" s="96"/>
    </row>
    <row r="673" spans="1:1" s="95" customFormat="1" x14ac:dyDescent="0.25">
      <c r="A673" s="96"/>
    </row>
    <row r="674" spans="1:1" s="95" customFormat="1" x14ac:dyDescent="0.25">
      <c r="A674" s="96"/>
    </row>
    <row r="675" spans="1:1" s="95" customFormat="1" x14ac:dyDescent="0.25">
      <c r="A675" s="96"/>
    </row>
    <row r="676" spans="1:1" s="95" customFormat="1" x14ac:dyDescent="0.25">
      <c r="A676" s="96"/>
    </row>
    <row r="677" spans="1:1" s="95" customFormat="1" x14ac:dyDescent="0.25">
      <c r="A677" s="96"/>
    </row>
    <row r="678" spans="1:1" s="95" customFormat="1" x14ac:dyDescent="0.25">
      <c r="A678" s="96"/>
    </row>
    <row r="679" spans="1:1" s="95" customFormat="1" x14ac:dyDescent="0.25">
      <c r="A679" s="96"/>
    </row>
    <row r="680" spans="1:1" s="95" customFormat="1" x14ac:dyDescent="0.25">
      <c r="A680" s="96"/>
    </row>
    <row r="681" spans="1:1" s="95" customFormat="1" x14ac:dyDescent="0.25">
      <c r="A681" s="96"/>
    </row>
    <row r="682" spans="1:1" s="95" customFormat="1" x14ac:dyDescent="0.25">
      <c r="A682" s="96"/>
    </row>
    <row r="683" spans="1:1" s="95" customFormat="1" x14ac:dyDescent="0.25">
      <c r="A683" s="96"/>
    </row>
    <row r="684" spans="1:1" s="95" customFormat="1" x14ac:dyDescent="0.25">
      <c r="A684" s="96"/>
    </row>
    <row r="685" spans="1:1" s="95" customFormat="1" x14ac:dyDescent="0.25">
      <c r="A685" s="96"/>
    </row>
    <row r="686" spans="1:1" s="95" customFormat="1" x14ac:dyDescent="0.25">
      <c r="A686" s="96"/>
    </row>
    <row r="687" spans="1:1" s="95" customFormat="1" x14ac:dyDescent="0.25">
      <c r="A687" s="96"/>
    </row>
    <row r="688" spans="1:1" s="95" customFormat="1" x14ac:dyDescent="0.25">
      <c r="A688" s="96"/>
    </row>
    <row r="689" spans="1:1" s="95" customFormat="1" x14ac:dyDescent="0.25">
      <c r="A689" s="96"/>
    </row>
    <row r="690" spans="1:1" s="95" customFormat="1" x14ac:dyDescent="0.25">
      <c r="A690" s="96"/>
    </row>
    <row r="691" spans="1:1" s="95" customFormat="1" x14ac:dyDescent="0.25">
      <c r="A691" s="96"/>
    </row>
    <row r="692" spans="1:1" s="95" customFormat="1" x14ac:dyDescent="0.25">
      <c r="A692" s="96"/>
    </row>
    <row r="693" spans="1:1" s="95" customFormat="1" x14ac:dyDescent="0.25">
      <c r="A693" s="96"/>
    </row>
    <row r="694" spans="1:1" s="95" customFormat="1" x14ac:dyDescent="0.25">
      <c r="A694" s="96"/>
    </row>
    <row r="695" spans="1:1" s="95" customFormat="1" x14ac:dyDescent="0.25">
      <c r="A695" s="96"/>
    </row>
    <row r="696" spans="1:1" s="95" customFormat="1" x14ac:dyDescent="0.25">
      <c r="A696" s="96"/>
    </row>
    <row r="697" spans="1:1" s="95" customFormat="1" x14ac:dyDescent="0.25">
      <c r="A697" s="96"/>
    </row>
    <row r="698" spans="1:1" s="95" customFormat="1" x14ac:dyDescent="0.25">
      <c r="A698" s="96"/>
    </row>
    <row r="699" spans="1:1" s="95" customFormat="1" x14ac:dyDescent="0.25">
      <c r="A699" s="96"/>
    </row>
    <row r="700" spans="1:1" s="95" customFormat="1" x14ac:dyDescent="0.25">
      <c r="A700" s="96"/>
    </row>
    <row r="701" spans="1:1" s="95" customFormat="1" x14ac:dyDescent="0.25">
      <c r="A701" s="96"/>
    </row>
    <row r="702" spans="1:1" s="95" customFormat="1" x14ac:dyDescent="0.25">
      <c r="A702" s="96"/>
    </row>
    <row r="703" spans="1:1" s="95" customFormat="1" x14ac:dyDescent="0.25">
      <c r="A703" s="96"/>
    </row>
    <row r="704" spans="1:1" s="95" customFormat="1" x14ac:dyDescent="0.25">
      <c r="A704" s="96"/>
    </row>
    <row r="705" spans="1:1" s="95" customFormat="1" x14ac:dyDescent="0.25">
      <c r="A705" s="96"/>
    </row>
    <row r="706" spans="1:1" s="95" customFormat="1" x14ac:dyDescent="0.25">
      <c r="A706" s="96"/>
    </row>
    <row r="707" spans="1:1" s="95" customFormat="1" x14ac:dyDescent="0.25">
      <c r="A707" s="96"/>
    </row>
    <row r="708" spans="1:1" s="95" customFormat="1" x14ac:dyDescent="0.25">
      <c r="A708" s="96"/>
    </row>
    <row r="709" spans="1:1" s="95" customFormat="1" x14ac:dyDescent="0.25">
      <c r="A709" s="96"/>
    </row>
    <row r="710" spans="1:1" s="95" customFormat="1" x14ac:dyDescent="0.25">
      <c r="A710" s="96"/>
    </row>
    <row r="711" spans="1:1" s="95" customFormat="1" x14ac:dyDescent="0.25">
      <c r="A711" s="96"/>
    </row>
    <row r="712" spans="1:1" s="95" customFormat="1" x14ac:dyDescent="0.25">
      <c r="A712" s="96"/>
    </row>
    <row r="713" spans="1:1" s="95" customFormat="1" x14ac:dyDescent="0.25">
      <c r="A713" s="96"/>
    </row>
    <row r="714" spans="1:1" s="95" customFormat="1" x14ac:dyDescent="0.25">
      <c r="A714" s="96"/>
    </row>
    <row r="715" spans="1:1" s="95" customFormat="1" x14ac:dyDescent="0.25">
      <c r="A715" s="96"/>
    </row>
    <row r="716" spans="1:1" s="95" customFormat="1" x14ac:dyDescent="0.25">
      <c r="A716" s="96"/>
    </row>
    <row r="717" spans="1:1" s="95" customFormat="1" x14ac:dyDescent="0.25">
      <c r="A717" s="96"/>
    </row>
    <row r="718" spans="1:1" s="95" customFormat="1" x14ac:dyDescent="0.25">
      <c r="A718" s="96"/>
    </row>
    <row r="719" spans="1:1" s="95" customFormat="1" x14ac:dyDescent="0.25">
      <c r="A719" s="96"/>
    </row>
    <row r="720" spans="1:1" s="95" customFormat="1" x14ac:dyDescent="0.25">
      <c r="A720" s="96"/>
    </row>
    <row r="721" spans="1:1" s="95" customFormat="1" x14ac:dyDescent="0.25">
      <c r="A721" s="96"/>
    </row>
    <row r="722" spans="1:1" s="95" customFormat="1" x14ac:dyDescent="0.25">
      <c r="A722" s="96"/>
    </row>
    <row r="723" spans="1:1" s="95" customFormat="1" x14ac:dyDescent="0.25">
      <c r="A723" s="96"/>
    </row>
    <row r="724" spans="1:1" s="95" customFormat="1" x14ac:dyDescent="0.25">
      <c r="A724" s="96"/>
    </row>
    <row r="725" spans="1:1" s="95" customFormat="1" x14ac:dyDescent="0.25">
      <c r="A725" s="96"/>
    </row>
    <row r="726" spans="1:1" s="95" customFormat="1" x14ac:dyDescent="0.25">
      <c r="A726" s="96"/>
    </row>
    <row r="727" spans="1:1" s="95" customFormat="1" x14ac:dyDescent="0.25">
      <c r="A727" s="96"/>
    </row>
    <row r="728" spans="1:1" s="95" customFormat="1" x14ac:dyDescent="0.25">
      <c r="A728" s="96"/>
    </row>
    <row r="729" spans="1:1" s="95" customFormat="1" x14ac:dyDescent="0.25">
      <c r="A729" s="96"/>
    </row>
    <row r="730" spans="1:1" s="95" customFormat="1" x14ac:dyDescent="0.25">
      <c r="A730" s="96"/>
    </row>
    <row r="731" spans="1:1" s="95" customFormat="1" x14ac:dyDescent="0.25">
      <c r="A731" s="96"/>
    </row>
    <row r="732" spans="1:1" s="95" customFormat="1" x14ac:dyDescent="0.25">
      <c r="A732" s="96"/>
    </row>
    <row r="733" spans="1:1" s="95" customFormat="1" x14ac:dyDescent="0.25">
      <c r="A733" s="96"/>
    </row>
    <row r="734" spans="1:1" s="95" customFormat="1" x14ac:dyDescent="0.25">
      <c r="A734" s="96"/>
    </row>
    <row r="735" spans="1:1" s="95" customFormat="1" x14ac:dyDescent="0.25">
      <c r="A735" s="96"/>
    </row>
    <row r="736" spans="1:1" s="95" customFormat="1" x14ac:dyDescent="0.25">
      <c r="A736" s="96"/>
    </row>
    <row r="737" spans="1:1" s="95" customFormat="1" x14ac:dyDescent="0.25">
      <c r="A737" s="96"/>
    </row>
    <row r="738" spans="1:1" s="95" customFormat="1" x14ac:dyDescent="0.25">
      <c r="A738" s="96"/>
    </row>
    <row r="739" spans="1:1" s="95" customFormat="1" x14ac:dyDescent="0.25">
      <c r="A739" s="96"/>
    </row>
    <row r="740" spans="1:1" s="95" customFormat="1" x14ac:dyDescent="0.25">
      <c r="A740" s="96"/>
    </row>
    <row r="741" spans="1:1" s="95" customFormat="1" x14ac:dyDescent="0.25">
      <c r="A741" s="96"/>
    </row>
    <row r="742" spans="1:1" s="95" customFormat="1" x14ac:dyDescent="0.25">
      <c r="A742" s="96"/>
    </row>
    <row r="743" spans="1:1" s="95" customFormat="1" x14ac:dyDescent="0.25">
      <c r="A743" s="96"/>
    </row>
    <row r="744" spans="1:1" s="95" customFormat="1" x14ac:dyDescent="0.25">
      <c r="A744" s="96"/>
    </row>
    <row r="745" spans="1:1" s="95" customFormat="1" x14ac:dyDescent="0.25">
      <c r="A745" s="96"/>
    </row>
    <row r="746" spans="1:1" s="95" customFormat="1" x14ac:dyDescent="0.25">
      <c r="A746" s="96"/>
    </row>
    <row r="747" spans="1:1" s="95" customFormat="1" x14ac:dyDescent="0.25">
      <c r="A747" s="96"/>
    </row>
    <row r="748" spans="1:1" s="95" customFormat="1" x14ac:dyDescent="0.25">
      <c r="A748" s="96"/>
    </row>
    <row r="749" spans="1:1" s="95" customFormat="1" x14ac:dyDescent="0.25">
      <c r="A749" s="96"/>
    </row>
    <row r="750" spans="1:1" s="95" customFormat="1" x14ac:dyDescent="0.25">
      <c r="A750" s="96"/>
    </row>
    <row r="751" spans="1:1" s="95" customFormat="1" x14ac:dyDescent="0.25">
      <c r="A751" s="96"/>
    </row>
    <row r="752" spans="1:1" s="95" customFormat="1" x14ac:dyDescent="0.25">
      <c r="A752" s="96"/>
    </row>
    <row r="753" spans="1:1" s="95" customFormat="1" x14ac:dyDescent="0.25">
      <c r="A753" s="96"/>
    </row>
    <row r="754" spans="1:1" s="95" customFormat="1" x14ac:dyDescent="0.25">
      <c r="A754" s="96"/>
    </row>
    <row r="755" spans="1:1" s="95" customFormat="1" x14ac:dyDescent="0.25">
      <c r="A755" s="96"/>
    </row>
    <row r="756" spans="1:1" s="95" customFormat="1" x14ac:dyDescent="0.25">
      <c r="A756" s="96"/>
    </row>
    <row r="757" spans="1:1" s="95" customFormat="1" x14ac:dyDescent="0.25">
      <c r="A757" s="96"/>
    </row>
    <row r="758" spans="1:1" s="95" customFormat="1" x14ac:dyDescent="0.25">
      <c r="A758" s="96"/>
    </row>
    <row r="759" spans="1:1" s="95" customFormat="1" x14ac:dyDescent="0.25">
      <c r="A759" s="96"/>
    </row>
    <row r="760" spans="1:1" s="95" customFormat="1" x14ac:dyDescent="0.25">
      <c r="A760" s="96"/>
    </row>
    <row r="761" spans="1:1" s="95" customFormat="1" x14ac:dyDescent="0.25">
      <c r="A761" s="96"/>
    </row>
    <row r="762" spans="1:1" s="95" customFormat="1" x14ac:dyDescent="0.25">
      <c r="A762" s="96"/>
    </row>
    <row r="763" spans="1:1" s="95" customFormat="1" x14ac:dyDescent="0.25">
      <c r="A763" s="96"/>
    </row>
    <row r="764" spans="1:1" s="95" customFormat="1" x14ac:dyDescent="0.25">
      <c r="A764" s="96"/>
    </row>
    <row r="765" spans="1:1" s="95" customFormat="1" x14ac:dyDescent="0.25">
      <c r="A765" s="96"/>
    </row>
    <row r="766" spans="1:1" s="95" customFormat="1" x14ac:dyDescent="0.25">
      <c r="A766" s="96"/>
    </row>
    <row r="767" spans="1:1" s="95" customFormat="1" x14ac:dyDescent="0.25">
      <c r="A767" s="96"/>
    </row>
    <row r="768" spans="1:1" s="95" customFormat="1" x14ac:dyDescent="0.25">
      <c r="A768" s="96"/>
    </row>
    <row r="769" spans="1:1" s="95" customFormat="1" x14ac:dyDescent="0.25">
      <c r="A769" s="96"/>
    </row>
    <row r="770" spans="1:1" s="95" customFormat="1" x14ac:dyDescent="0.25">
      <c r="A770" s="96"/>
    </row>
    <row r="771" spans="1:1" s="95" customFormat="1" x14ac:dyDescent="0.25">
      <c r="A771" s="96"/>
    </row>
    <row r="772" spans="1:1" s="95" customFormat="1" x14ac:dyDescent="0.25">
      <c r="A772" s="96"/>
    </row>
    <row r="773" spans="1:1" s="95" customFormat="1" x14ac:dyDescent="0.25">
      <c r="A773" s="96"/>
    </row>
    <row r="774" spans="1:1" s="95" customFormat="1" x14ac:dyDescent="0.25">
      <c r="A774" s="96"/>
    </row>
    <row r="775" spans="1:1" s="95" customFormat="1" x14ac:dyDescent="0.25">
      <c r="A775" s="96"/>
    </row>
    <row r="776" spans="1:1" s="95" customFormat="1" x14ac:dyDescent="0.25">
      <c r="A776" s="96"/>
    </row>
    <row r="777" spans="1:1" s="95" customFormat="1" x14ac:dyDescent="0.25">
      <c r="A777" s="96"/>
    </row>
    <row r="778" spans="1:1" s="95" customFormat="1" x14ac:dyDescent="0.25">
      <c r="A778" s="96"/>
    </row>
    <row r="779" spans="1:1" s="95" customFormat="1" x14ac:dyDescent="0.25">
      <c r="A779" s="96"/>
    </row>
    <row r="780" spans="1:1" s="95" customFormat="1" x14ac:dyDescent="0.25">
      <c r="A780" s="96"/>
    </row>
    <row r="781" spans="1:1" s="95" customFormat="1" x14ac:dyDescent="0.25">
      <c r="A781" s="96"/>
    </row>
    <row r="782" spans="1:1" s="95" customFormat="1" x14ac:dyDescent="0.25">
      <c r="A782" s="96"/>
    </row>
    <row r="783" spans="1:1" s="95" customFormat="1" x14ac:dyDescent="0.25">
      <c r="A783" s="96"/>
    </row>
    <row r="784" spans="1:1" s="95" customFormat="1" x14ac:dyDescent="0.25">
      <c r="A784" s="96"/>
    </row>
    <row r="785" spans="1:1" s="95" customFormat="1" x14ac:dyDescent="0.25">
      <c r="A785" s="96"/>
    </row>
    <row r="786" spans="1:1" s="95" customFormat="1" x14ac:dyDescent="0.25">
      <c r="A786" s="96"/>
    </row>
    <row r="787" spans="1:1" s="95" customFormat="1" x14ac:dyDescent="0.25">
      <c r="A787" s="96"/>
    </row>
    <row r="788" spans="1:1" s="95" customFormat="1" x14ac:dyDescent="0.25">
      <c r="A788" s="96"/>
    </row>
    <row r="789" spans="1:1" s="95" customFormat="1" x14ac:dyDescent="0.25">
      <c r="A789" s="96"/>
    </row>
    <row r="790" spans="1:1" s="95" customFormat="1" x14ac:dyDescent="0.25">
      <c r="A790" s="96"/>
    </row>
    <row r="791" spans="1:1" s="95" customFormat="1" x14ac:dyDescent="0.25">
      <c r="A791" s="96"/>
    </row>
    <row r="792" spans="1:1" s="95" customFormat="1" x14ac:dyDescent="0.25">
      <c r="A792" s="96"/>
    </row>
    <row r="793" spans="1:1" s="95" customFormat="1" x14ac:dyDescent="0.25">
      <c r="A793" s="96"/>
    </row>
    <row r="794" spans="1:1" s="95" customFormat="1" x14ac:dyDescent="0.25">
      <c r="A794" s="96"/>
    </row>
    <row r="795" spans="1:1" s="95" customFormat="1" x14ac:dyDescent="0.25">
      <c r="A795" s="96"/>
    </row>
    <row r="796" spans="1:1" s="95" customFormat="1" x14ac:dyDescent="0.25">
      <c r="A796" s="96"/>
    </row>
    <row r="797" spans="1:1" s="95" customFormat="1" x14ac:dyDescent="0.25">
      <c r="A797" s="96"/>
    </row>
    <row r="798" spans="1:1" s="95" customFormat="1" x14ac:dyDescent="0.25">
      <c r="A798" s="96"/>
    </row>
    <row r="799" spans="1:1" s="95" customFormat="1" x14ac:dyDescent="0.25">
      <c r="A799" s="96"/>
    </row>
    <row r="800" spans="1:1" s="95" customFormat="1" x14ac:dyDescent="0.25">
      <c r="A800" s="96"/>
    </row>
    <row r="801" spans="1:1" s="95" customFormat="1" x14ac:dyDescent="0.25">
      <c r="A801" s="96"/>
    </row>
    <row r="802" spans="1:1" s="95" customFormat="1" x14ac:dyDescent="0.25">
      <c r="A802" s="96"/>
    </row>
    <row r="803" spans="1:1" s="95" customFormat="1" x14ac:dyDescent="0.25">
      <c r="A803" s="96"/>
    </row>
    <row r="804" spans="1:1" s="95" customFormat="1" x14ac:dyDescent="0.25">
      <c r="A804" s="96"/>
    </row>
    <row r="805" spans="1:1" s="95" customFormat="1" x14ac:dyDescent="0.25">
      <c r="A805" s="96"/>
    </row>
    <row r="806" spans="1:1" s="95" customFormat="1" x14ac:dyDescent="0.25">
      <c r="A806" s="96"/>
    </row>
    <row r="807" spans="1:1" s="95" customFormat="1" x14ac:dyDescent="0.25">
      <c r="A807" s="96"/>
    </row>
    <row r="808" spans="1:1" s="95" customFormat="1" x14ac:dyDescent="0.25">
      <c r="A808" s="96"/>
    </row>
    <row r="809" spans="1:1" s="95" customFormat="1" x14ac:dyDescent="0.25">
      <c r="A809" s="96"/>
    </row>
    <row r="810" spans="1:1" s="95" customFormat="1" x14ac:dyDescent="0.25">
      <c r="A810" s="96"/>
    </row>
    <row r="811" spans="1:1" s="95" customFormat="1" x14ac:dyDescent="0.25">
      <c r="A811" s="96"/>
    </row>
    <row r="812" spans="1:1" s="95" customFormat="1" x14ac:dyDescent="0.25">
      <c r="A812" s="96"/>
    </row>
    <row r="813" spans="1:1" s="95" customFormat="1" x14ac:dyDescent="0.25">
      <c r="A813" s="96"/>
    </row>
    <row r="814" spans="1:1" s="95" customFormat="1" x14ac:dyDescent="0.25">
      <c r="A814" s="96"/>
    </row>
    <row r="815" spans="1:1" s="95" customFormat="1" x14ac:dyDescent="0.25">
      <c r="A815" s="96"/>
    </row>
    <row r="816" spans="1:1" s="95" customFormat="1" x14ac:dyDescent="0.25">
      <c r="A816" s="96"/>
    </row>
    <row r="817" spans="1:1" s="95" customFormat="1" x14ac:dyDescent="0.25">
      <c r="A817" s="96"/>
    </row>
    <row r="818" spans="1:1" s="95" customFormat="1" x14ac:dyDescent="0.25">
      <c r="A818" s="96"/>
    </row>
    <row r="819" spans="1:1" s="95" customFormat="1" x14ac:dyDescent="0.25">
      <c r="A819" s="96"/>
    </row>
    <row r="820" spans="1:1" s="95" customFormat="1" x14ac:dyDescent="0.25">
      <c r="A820" s="96"/>
    </row>
    <row r="821" spans="1:1" s="95" customFormat="1" x14ac:dyDescent="0.25">
      <c r="A821" s="96"/>
    </row>
    <row r="822" spans="1:1" s="95" customFormat="1" x14ac:dyDescent="0.25">
      <c r="A822" s="96"/>
    </row>
    <row r="823" spans="1:1" s="95" customFormat="1" x14ac:dyDescent="0.25">
      <c r="A823" s="96"/>
    </row>
    <row r="824" spans="1:1" s="95" customFormat="1" x14ac:dyDescent="0.25">
      <c r="A824" s="96"/>
    </row>
    <row r="825" spans="1:1" s="95" customFormat="1" x14ac:dyDescent="0.25">
      <c r="A825" s="96"/>
    </row>
    <row r="826" spans="1:1" s="95" customFormat="1" x14ac:dyDescent="0.25">
      <c r="A826" s="96"/>
    </row>
    <row r="827" spans="1:1" s="95" customFormat="1" x14ac:dyDescent="0.25">
      <c r="A827" s="96"/>
    </row>
    <row r="828" spans="1:1" s="95" customFormat="1" x14ac:dyDescent="0.25">
      <c r="A828" s="96"/>
    </row>
    <row r="829" spans="1:1" s="95" customFormat="1" x14ac:dyDescent="0.25">
      <c r="A829" s="96"/>
    </row>
    <row r="830" spans="1:1" s="95" customFormat="1" x14ac:dyDescent="0.25">
      <c r="A830" s="96"/>
    </row>
    <row r="831" spans="1:1" s="95" customFormat="1" x14ac:dyDescent="0.25">
      <c r="A831" s="96"/>
    </row>
    <row r="832" spans="1:1" s="95" customFormat="1" x14ac:dyDescent="0.25">
      <c r="A832" s="96"/>
    </row>
    <row r="833" spans="1:1" s="95" customFormat="1" x14ac:dyDescent="0.25">
      <c r="A833" s="96"/>
    </row>
    <row r="834" spans="1:1" s="95" customFormat="1" x14ac:dyDescent="0.25">
      <c r="A834" s="96"/>
    </row>
    <row r="835" spans="1:1" s="95" customFormat="1" x14ac:dyDescent="0.25">
      <c r="A835" s="96"/>
    </row>
    <row r="836" spans="1:1" s="95" customFormat="1" x14ac:dyDescent="0.25">
      <c r="A836" s="96"/>
    </row>
    <row r="837" spans="1:1" s="95" customFormat="1" x14ac:dyDescent="0.25">
      <c r="A837" s="96"/>
    </row>
    <row r="838" spans="1:1" s="95" customFormat="1" x14ac:dyDescent="0.25">
      <c r="A838" s="96"/>
    </row>
    <row r="839" spans="1:1" s="95" customFormat="1" x14ac:dyDescent="0.25">
      <c r="A839" s="96"/>
    </row>
    <row r="840" spans="1:1" s="95" customFormat="1" x14ac:dyDescent="0.25">
      <c r="A840" s="96"/>
    </row>
    <row r="841" spans="1:1" s="95" customFormat="1" x14ac:dyDescent="0.25">
      <c r="A841" s="96"/>
    </row>
    <row r="842" spans="1:1" s="95" customFormat="1" x14ac:dyDescent="0.25">
      <c r="A842" s="96"/>
    </row>
    <row r="843" spans="1:1" s="95" customFormat="1" x14ac:dyDescent="0.25">
      <c r="A843" s="96"/>
    </row>
    <row r="844" spans="1:1" s="95" customFormat="1" x14ac:dyDescent="0.25">
      <c r="A844" s="96"/>
    </row>
    <row r="845" spans="1:1" s="95" customFormat="1" x14ac:dyDescent="0.25">
      <c r="A845" s="96"/>
    </row>
    <row r="846" spans="1:1" s="95" customFormat="1" x14ac:dyDescent="0.25">
      <c r="A846" s="96"/>
    </row>
    <row r="847" spans="1:1" s="95" customFormat="1" x14ac:dyDescent="0.25">
      <c r="A847" s="96"/>
    </row>
    <row r="848" spans="1:1" s="95" customFormat="1" x14ac:dyDescent="0.25">
      <c r="A848" s="96"/>
    </row>
    <row r="849" spans="1:1" s="95" customFormat="1" x14ac:dyDescent="0.25">
      <c r="A849" s="96"/>
    </row>
    <row r="850" spans="1:1" s="95" customFormat="1" x14ac:dyDescent="0.25">
      <c r="A850" s="96"/>
    </row>
    <row r="851" spans="1:1" s="95" customFormat="1" x14ac:dyDescent="0.25">
      <c r="A851" s="96"/>
    </row>
    <row r="852" spans="1:1" s="95" customFormat="1" x14ac:dyDescent="0.25">
      <c r="A852" s="96"/>
    </row>
    <row r="853" spans="1:1" s="95" customFormat="1" x14ac:dyDescent="0.25">
      <c r="A853" s="96"/>
    </row>
    <row r="854" spans="1:1" s="95" customFormat="1" x14ac:dyDescent="0.25">
      <c r="A854" s="96"/>
    </row>
    <row r="855" spans="1:1" s="95" customFormat="1" x14ac:dyDescent="0.25">
      <c r="A855" s="96"/>
    </row>
    <row r="856" spans="1:1" s="95" customFormat="1" x14ac:dyDescent="0.25">
      <c r="A856" s="96"/>
    </row>
    <row r="857" spans="1:1" s="95" customFormat="1" x14ac:dyDescent="0.25">
      <c r="A857" s="96"/>
    </row>
    <row r="858" spans="1:1" s="95" customFormat="1" x14ac:dyDescent="0.25">
      <c r="A858" s="96"/>
    </row>
    <row r="859" spans="1:1" s="95" customFormat="1" x14ac:dyDescent="0.25">
      <c r="A859" s="96"/>
    </row>
    <row r="860" spans="1:1" s="95" customFormat="1" x14ac:dyDescent="0.25">
      <c r="A860" s="96"/>
    </row>
    <row r="861" spans="1:1" s="95" customFormat="1" x14ac:dyDescent="0.25">
      <c r="A861" s="96"/>
    </row>
    <row r="862" spans="1:1" s="95" customFormat="1" x14ac:dyDescent="0.25">
      <c r="A862" s="96"/>
    </row>
    <row r="863" spans="1:1" s="95" customFormat="1" x14ac:dyDescent="0.25">
      <c r="A863" s="96"/>
    </row>
    <row r="864" spans="1:1" s="95" customFormat="1" x14ac:dyDescent="0.25">
      <c r="A864" s="96"/>
    </row>
    <row r="865" spans="1:1" s="95" customFormat="1" x14ac:dyDescent="0.25">
      <c r="A865" s="96"/>
    </row>
    <row r="866" spans="1:1" s="95" customFormat="1" x14ac:dyDescent="0.25">
      <c r="A866" s="96"/>
    </row>
    <row r="867" spans="1:1" s="95" customFormat="1" x14ac:dyDescent="0.25">
      <c r="A867" s="96"/>
    </row>
    <row r="868" spans="1:1" s="95" customFormat="1" x14ac:dyDescent="0.25">
      <c r="A868" s="96"/>
    </row>
    <row r="869" spans="1:1" s="95" customFormat="1" x14ac:dyDescent="0.25">
      <c r="A869" s="96"/>
    </row>
    <row r="870" spans="1:1" s="95" customFormat="1" x14ac:dyDescent="0.25">
      <c r="A870" s="96"/>
    </row>
    <row r="871" spans="1:1" s="95" customFormat="1" x14ac:dyDescent="0.25">
      <c r="A871" s="96"/>
    </row>
    <row r="872" spans="1:1" s="95" customFormat="1" x14ac:dyDescent="0.25">
      <c r="A872" s="96"/>
    </row>
    <row r="873" spans="1:1" s="95" customFormat="1" x14ac:dyDescent="0.25">
      <c r="A873" s="96"/>
    </row>
    <row r="874" spans="1:1" s="95" customFormat="1" x14ac:dyDescent="0.25">
      <c r="A874" s="96"/>
    </row>
    <row r="875" spans="1:1" s="95" customFormat="1" x14ac:dyDescent="0.25">
      <c r="A875" s="96"/>
    </row>
    <row r="876" spans="1:1" s="95" customFormat="1" x14ac:dyDescent="0.25">
      <c r="A876" s="96"/>
    </row>
    <row r="877" spans="1:1" s="95" customFormat="1" x14ac:dyDescent="0.25">
      <c r="A877" s="96"/>
    </row>
    <row r="878" spans="1:1" s="95" customFormat="1" x14ac:dyDescent="0.25">
      <c r="A878" s="96"/>
    </row>
    <row r="879" spans="1:1" s="95" customFormat="1" x14ac:dyDescent="0.25">
      <c r="A879" s="96"/>
    </row>
    <row r="880" spans="1:1" s="95" customFormat="1" x14ac:dyDescent="0.25">
      <c r="A880" s="96"/>
    </row>
    <row r="881" spans="1:1" s="95" customFormat="1" x14ac:dyDescent="0.25">
      <c r="A881" s="96"/>
    </row>
    <row r="882" spans="1:1" s="95" customFormat="1" x14ac:dyDescent="0.25">
      <c r="A882" s="96"/>
    </row>
    <row r="883" spans="1:1" s="95" customFormat="1" x14ac:dyDescent="0.25">
      <c r="A883" s="96"/>
    </row>
    <row r="884" spans="1:1" s="95" customFormat="1" x14ac:dyDescent="0.25">
      <c r="A884" s="96"/>
    </row>
    <row r="885" spans="1:1" s="95" customFormat="1" x14ac:dyDescent="0.25">
      <c r="A885" s="96"/>
    </row>
    <row r="886" spans="1:1" s="95" customFormat="1" x14ac:dyDescent="0.25">
      <c r="A886" s="96"/>
    </row>
    <row r="887" spans="1:1" s="95" customFormat="1" x14ac:dyDescent="0.25">
      <c r="A887" s="96"/>
    </row>
    <row r="888" spans="1:1" s="95" customFormat="1" x14ac:dyDescent="0.25">
      <c r="A888" s="96"/>
    </row>
    <row r="889" spans="1:1" s="95" customFormat="1" x14ac:dyDescent="0.25">
      <c r="A889" s="96"/>
    </row>
    <row r="890" spans="1:1" s="95" customFormat="1" x14ac:dyDescent="0.25">
      <c r="A890" s="96"/>
    </row>
    <row r="891" spans="1:1" s="95" customFormat="1" x14ac:dyDescent="0.25">
      <c r="A891" s="96"/>
    </row>
    <row r="892" spans="1:1" s="95" customFormat="1" x14ac:dyDescent="0.25">
      <c r="A892" s="96"/>
    </row>
    <row r="893" spans="1:1" s="95" customFormat="1" x14ac:dyDescent="0.25">
      <c r="A893" s="96"/>
    </row>
    <row r="894" spans="1:1" s="95" customFormat="1" x14ac:dyDescent="0.25">
      <c r="A894" s="96"/>
    </row>
    <row r="895" spans="1:1" s="95" customFormat="1" x14ac:dyDescent="0.25">
      <c r="A895" s="96"/>
    </row>
    <row r="896" spans="1:1" s="95" customFormat="1" x14ac:dyDescent="0.25">
      <c r="A896" s="96"/>
    </row>
    <row r="897" spans="1:1" s="95" customFormat="1" x14ac:dyDescent="0.25">
      <c r="A897" s="96"/>
    </row>
    <row r="898" spans="1:1" s="95" customFormat="1" x14ac:dyDescent="0.25">
      <c r="A898" s="96"/>
    </row>
    <row r="899" spans="1:1" s="95" customFormat="1" x14ac:dyDescent="0.25">
      <c r="A899" s="96"/>
    </row>
    <row r="900" spans="1:1" s="95" customFormat="1" x14ac:dyDescent="0.25">
      <c r="A900" s="96"/>
    </row>
    <row r="901" spans="1:1" s="95" customFormat="1" x14ac:dyDescent="0.25">
      <c r="A901" s="96"/>
    </row>
    <row r="902" spans="1:1" s="95" customFormat="1" x14ac:dyDescent="0.25">
      <c r="A902" s="96"/>
    </row>
    <row r="903" spans="1:1" s="95" customFormat="1" x14ac:dyDescent="0.25">
      <c r="A903" s="96"/>
    </row>
    <row r="904" spans="1:1" s="95" customFormat="1" x14ac:dyDescent="0.25">
      <c r="A904" s="96"/>
    </row>
    <row r="905" spans="1:1" s="95" customFormat="1" x14ac:dyDescent="0.25">
      <c r="A905" s="96"/>
    </row>
    <row r="906" spans="1:1" s="95" customFormat="1" x14ac:dyDescent="0.25">
      <c r="A906" s="96"/>
    </row>
    <row r="907" spans="1:1" s="95" customFormat="1" x14ac:dyDescent="0.25">
      <c r="A907" s="96"/>
    </row>
    <row r="908" spans="1:1" s="95" customFormat="1" x14ac:dyDescent="0.25">
      <c r="A908" s="96"/>
    </row>
    <row r="909" spans="1:1" s="95" customFormat="1" x14ac:dyDescent="0.25">
      <c r="A909" s="96"/>
    </row>
    <row r="910" spans="1:1" s="95" customFormat="1" x14ac:dyDescent="0.25">
      <c r="A910" s="96"/>
    </row>
    <row r="911" spans="1:1" s="95" customFormat="1" x14ac:dyDescent="0.25">
      <c r="A911" s="96"/>
    </row>
    <row r="912" spans="1:1" s="95" customFormat="1" x14ac:dyDescent="0.25">
      <c r="A912" s="96"/>
    </row>
    <row r="913" spans="1:1" s="95" customFormat="1" x14ac:dyDescent="0.25">
      <c r="A913" s="96"/>
    </row>
    <row r="914" spans="1:1" s="95" customFormat="1" x14ac:dyDescent="0.25">
      <c r="A914" s="96"/>
    </row>
    <row r="915" spans="1:1" s="95" customFormat="1" x14ac:dyDescent="0.25">
      <c r="A915" s="96"/>
    </row>
    <row r="916" spans="1:1" s="95" customFormat="1" x14ac:dyDescent="0.25">
      <c r="A916" s="96"/>
    </row>
    <row r="917" spans="1:1" s="95" customFormat="1" x14ac:dyDescent="0.25">
      <c r="A917" s="96"/>
    </row>
    <row r="918" spans="1:1" s="95" customFormat="1" x14ac:dyDescent="0.25">
      <c r="A918" s="96"/>
    </row>
    <row r="919" spans="1:1" s="95" customFormat="1" x14ac:dyDescent="0.25">
      <c r="A919" s="96"/>
    </row>
    <row r="920" spans="1:1" s="95" customFormat="1" x14ac:dyDescent="0.25">
      <c r="A920" s="96"/>
    </row>
    <row r="921" spans="1:1" s="95" customFormat="1" x14ac:dyDescent="0.25">
      <c r="A921" s="96"/>
    </row>
    <row r="922" spans="1:1" s="95" customFormat="1" x14ac:dyDescent="0.25">
      <c r="A922" s="96"/>
    </row>
    <row r="923" spans="1:1" s="95" customFormat="1" x14ac:dyDescent="0.25">
      <c r="A923" s="96"/>
    </row>
    <row r="924" spans="1:1" s="95" customFormat="1" x14ac:dyDescent="0.25">
      <c r="A924" s="96"/>
    </row>
    <row r="925" spans="1:1" s="95" customFormat="1" x14ac:dyDescent="0.25">
      <c r="A925" s="96"/>
    </row>
    <row r="926" spans="1:1" s="95" customFormat="1" x14ac:dyDescent="0.25">
      <c r="A926" s="96"/>
    </row>
    <row r="927" spans="1:1" s="95" customFormat="1" x14ac:dyDescent="0.25">
      <c r="A927" s="96"/>
    </row>
    <row r="928" spans="1:1" s="95" customFormat="1" x14ac:dyDescent="0.25">
      <c r="A928" s="96"/>
    </row>
    <row r="929" spans="1:1" s="95" customFormat="1" x14ac:dyDescent="0.25">
      <c r="A929" s="96"/>
    </row>
    <row r="930" spans="1:1" s="95" customFormat="1" x14ac:dyDescent="0.25">
      <c r="A930" s="96"/>
    </row>
    <row r="931" spans="1:1" s="95" customFormat="1" x14ac:dyDescent="0.25">
      <c r="A931" s="96"/>
    </row>
    <row r="932" spans="1:1" s="95" customFormat="1" x14ac:dyDescent="0.25">
      <c r="A932" s="96"/>
    </row>
    <row r="933" spans="1:1" s="95" customFormat="1" x14ac:dyDescent="0.25">
      <c r="A933" s="96"/>
    </row>
    <row r="934" spans="1:1" s="95" customFormat="1" x14ac:dyDescent="0.25">
      <c r="A934" s="96"/>
    </row>
    <row r="935" spans="1:1" s="95" customFormat="1" x14ac:dyDescent="0.25">
      <c r="A935" s="96"/>
    </row>
    <row r="936" spans="1:1" s="95" customFormat="1" x14ac:dyDescent="0.25">
      <c r="A936" s="96"/>
    </row>
    <row r="937" spans="1:1" s="95" customFormat="1" x14ac:dyDescent="0.25">
      <c r="A937" s="96"/>
    </row>
    <row r="938" spans="1:1" s="95" customFormat="1" x14ac:dyDescent="0.25">
      <c r="A938" s="96"/>
    </row>
    <row r="939" spans="1:1" s="95" customFormat="1" x14ac:dyDescent="0.25">
      <c r="A939" s="96"/>
    </row>
    <row r="940" spans="1:1" s="95" customFormat="1" x14ac:dyDescent="0.25">
      <c r="A940" s="96"/>
    </row>
    <row r="941" spans="1:1" s="95" customFormat="1" x14ac:dyDescent="0.25">
      <c r="A941" s="96"/>
    </row>
    <row r="942" spans="1:1" s="95" customFormat="1" x14ac:dyDescent="0.25">
      <c r="A942" s="96"/>
    </row>
    <row r="943" spans="1:1" s="95" customFormat="1" x14ac:dyDescent="0.25">
      <c r="A943" s="96"/>
    </row>
    <row r="944" spans="1:1" s="95" customFormat="1" x14ac:dyDescent="0.25">
      <c r="A944" s="96"/>
    </row>
    <row r="945" spans="1:1" s="95" customFormat="1" x14ac:dyDescent="0.25">
      <c r="A945" s="96"/>
    </row>
    <row r="946" spans="1:1" s="95" customFormat="1" x14ac:dyDescent="0.25">
      <c r="A946" s="96"/>
    </row>
    <row r="947" spans="1:1" s="95" customFormat="1" x14ac:dyDescent="0.25">
      <c r="A947" s="96"/>
    </row>
    <row r="948" spans="1:1" s="95" customFormat="1" x14ac:dyDescent="0.25">
      <c r="A948" s="96"/>
    </row>
    <row r="949" spans="1:1" s="95" customFormat="1" x14ac:dyDescent="0.25">
      <c r="A949" s="96"/>
    </row>
    <row r="950" spans="1:1" s="95" customFormat="1" x14ac:dyDescent="0.25">
      <c r="A950" s="96"/>
    </row>
    <row r="951" spans="1:1" s="95" customFormat="1" x14ac:dyDescent="0.25">
      <c r="A951" s="96"/>
    </row>
    <row r="952" spans="1:1" s="95" customFormat="1" x14ac:dyDescent="0.25">
      <c r="A952" s="96"/>
    </row>
    <row r="953" spans="1:1" s="95" customFormat="1" x14ac:dyDescent="0.25">
      <c r="A953" s="96"/>
    </row>
    <row r="954" spans="1:1" s="95" customFormat="1" x14ac:dyDescent="0.25">
      <c r="A954" s="96"/>
    </row>
    <row r="955" spans="1:1" s="95" customFormat="1" x14ac:dyDescent="0.25">
      <c r="A955" s="96"/>
    </row>
    <row r="956" spans="1:1" s="95" customFormat="1" x14ac:dyDescent="0.25">
      <c r="A956" s="96"/>
    </row>
    <row r="957" spans="1:1" s="95" customFormat="1" x14ac:dyDescent="0.25">
      <c r="A957" s="96"/>
    </row>
    <row r="958" spans="1:1" s="95" customFormat="1" x14ac:dyDescent="0.25">
      <c r="A958" s="96"/>
    </row>
    <row r="959" spans="1:1" s="95" customFormat="1" x14ac:dyDescent="0.25">
      <c r="A959" s="96"/>
    </row>
    <row r="960" spans="1:1" s="95" customFormat="1" x14ac:dyDescent="0.25">
      <c r="A960" s="96"/>
    </row>
    <row r="961" spans="1:1" s="95" customFormat="1" x14ac:dyDescent="0.25">
      <c r="A961" s="96"/>
    </row>
    <row r="962" spans="1:1" s="95" customFormat="1" x14ac:dyDescent="0.25">
      <c r="A962" s="96"/>
    </row>
    <row r="963" spans="1:1" s="95" customFormat="1" x14ac:dyDescent="0.25">
      <c r="A963" s="96"/>
    </row>
    <row r="964" spans="1:1" s="95" customFormat="1" x14ac:dyDescent="0.25">
      <c r="A964" s="96"/>
    </row>
    <row r="965" spans="1:1" s="95" customFormat="1" x14ac:dyDescent="0.25">
      <c r="A965" s="96"/>
    </row>
    <row r="966" spans="1:1" s="95" customFormat="1" x14ac:dyDescent="0.25">
      <c r="A966" s="96"/>
    </row>
    <row r="967" spans="1:1" s="95" customFormat="1" x14ac:dyDescent="0.25">
      <c r="A967" s="96"/>
    </row>
    <row r="968" spans="1:1" s="95" customFormat="1" x14ac:dyDescent="0.25">
      <c r="A968" s="96"/>
    </row>
    <row r="969" spans="1:1" s="95" customFormat="1" x14ac:dyDescent="0.25">
      <c r="A969" s="96"/>
    </row>
    <row r="970" spans="1:1" s="95" customFormat="1" x14ac:dyDescent="0.25">
      <c r="A970" s="96"/>
    </row>
    <row r="971" spans="1:1" s="95" customFormat="1" x14ac:dyDescent="0.25">
      <c r="A971" s="96"/>
    </row>
    <row r="972" spans="1:1" s="95" customFormat="1" x14ac:dyDescent="0.25">
      <c r="A972" s="96"/>
    </row>
    <row r="973" spans="1:1" s="95" customFormat="1" x14ac:dyDescent="0.25">
      <c r="A973" s="96"/>
    </row>
    <row r="974" spans="1:1" s="95" customFormat="1" x14ac:dyDescent="0.25">
      <c r="A974" s="96"/>
    </row>
    <row r="975" spans="1:1" s="95" customFormat="1" x14ac:dyDescent="0.25">
      <c r="A975" s="96"/>
    </row>
    <row r="976" spans="1:1" s="95" customFormat="1" x14ac:dyDescent="0.25">
      <c r="A976" s="96"/>
    </row>
    <row r="977" spans="1:1" s="95" customFormat="1" x14ac:dyDescent="0.25">
      <c r="A977" s="96"/>
    </row>
    <row r="978" spans="1:1" s="95" customFormat="1" x14ac:dyDescent="0.25">
      <c r="A978" s="96"/>
    </row>
    <row r="979" spans="1:1" s="95" customFormat="1" x14ac:dyDescent="0.25">
      <c r="A979" s="96"/>
    </row>
    <row r="980" spans="1:1" s="95" customFormat="1" x14ac:dyDescent="0.25">
      <c r="A980" s="96"/>
    </row>
    <row r="981" spans="1:1" s="95" customFormat="1" x14ac:dyDescent="0.25">
      <c r="A981" s="96"/>
    </row>
    <row r="982" spans="1:1" s="95" customFormat="1" x14ac:dyDescent="0.25">
      <c r="A982" s="96"/>
    </row>
    <row r="983" spans="1:1" s="95" customFormat="1" x14ac:dyDescent="0.25">
      <c r="A983" s="96"/>
    </row>
    <row r="984" spans="1:1" s="95" customFormat="1" x14ac:dyDescent="0.25">
      <c r="A984" s="96"/>
    </row>
    <row r="985" spans="1:1" s="95" customFormat="1" x14ac:dyDescent="0.25">
      <c r="A985" s="96"/>
    </row>
    <row r="986" spans="1:1" s="95" customFormat="1" x14ac:dyDescent="0.25">
      <c r="A986" s="96"/>
    </row>
    <row r="987" spans="1:1" s="95" customFormat="1" x14ac:dyDescent="0.25">
      <c r="A987" s="96"/>
    </row>
    <row r="988" spans="1:1" s="95" customFormat="1" x14ac:dyDescent="0.25">
      <c r="A988" s="96"/>
    </row>
    <row r="989" spans="1:1" s="95" customFormat="1" x14ac:dyDescent="0.25">
      <c r="A989" s="96"/>
    </row>
    <row r="990" spans="1:1" s="95" customFormat="1" x14ac:dyDescent="0.25">
      <c r="A990" s="96"/>
    </row>
    <row r="991" spans="1:1" s="95" customFormat="1" x14ac:dyDescent="0.25">
      <c r="A991" s="96"/>
    </row>
    <row r="992" spans="1:1" s="95" customFormat="1" x14ac:dyDescent="0.25">
      <c r="A992" s="96"/>
    </row>
    <row r="993" spans="1:1" s="95" customFormat="1" x14ac:dyDescent="0.25">
      <c r="A993" s="96"/>
    </row>
    <row r="994" spans="1:1" s="95" customFormat="1" x14ac:dyDescent="0.25">
      <c r="A994" s="96"/>
    </row>
    <row r="995" spans="1:1" s="95" customFormat="1" x14ac:dyDescent="0.25">
      <c r="A995" s="96"/>
    </row>
    <row r="996" spans="1:1" s="95" customFormat="1" x14ac:dyDescent="0.25">
      <c r="A996" s="96"/>
    </row>
    <row r="997" spans="1:1" s="95" customFormat="1" x14ac:dyDescent="0.25">
      <c r="A997" s="96"/>
    </row>
    <row r="998" spans="1:1" s="95" customFormat="1" x14ac:dyDescent="0.25">
      <c r="A998" s="96"/>
    </row>
    <row r="999" spans="1:1" s="95" customFormat="1" x14ac:dyDescent="0.25">
      <c r="A999" s="96"/>
    </row>
    <row r="1000" spans="1:1" s="95" customFormat="1" x14ac:dyDescent="0.25">
      <c r="A1000" s="96"/>
    </row>
    <row r="1001" spans="1:1" s="95" customFormat="1" x14ac:dyDescent="0.25">
      <c r="A1001" s="96"/>
    </row>
    <row r="1002" spans="1:1" s="95" customFormat="1" x14ac:dyDescent="0.25">
      <c r="A1002" s="96"/>
    </row>
    <row r="1003" spans="1:1" s="95" customFormat="1" x14ac:dyDescent="0.25">
      <c r="A1003" s="96"/>
    </row>
    <row r="1004" spans="1:1" s="95" customFormat="1" x14ac:dyDescent="0.25">
      <c r="A1004" s="96"/>
    </row>
    <row r="1005" spans="1:1" s="95" customFormat="1" x14ac:dyDescent="0.25">
      <c r="A1005" s="96"/>
    </row>
    <row r="1006" spans="1:1" s="95" customFormat="1" x14ac:dyDescent="0.25">
      <c r="A1006" s="96"/>
    </row>
    <row r="1007" spans="1:1" s="95" customFormat="1" x14ac:dyDescent="0.25">
      <c r="A1007" s="96"/>
    </row>
    <row r="1008" spans="1:1" s="95" customFormat="1" x14ac:dyDescent="0.25">
      <c r="A1008" s="96"/>
    </row>
    <row r="1009" spans="1:1" s="95" customFormat="1" x14ac:dyDescent="0.25">
      <c r="A1009" s="96"/>
    </row>
    <row r="1010" spans="1:1" s="95" customFormat="1" x14ac:dyDescent="0.25">
      <c r="A1010" s="96"/>
    </row>
    <row r="1011" spans="1:1" s="95" customFormat="1" x14ac:dyDescent="0.25">
      <c r="A1011" s="96"/>
    </row>
    <row r="1012" spans="1:1" s="95" customFormat="1" x14ac:dyDescent="0.25">
      <c r="A1012" s="96"/>
    </row>
    <row r="1013" spans="1:1" s="95" customFormat="1" x14ac:dyDescent="0.25">
      <c r="A1013" s="96"/>
    </row>
    <row r="1014" spans="1:1" s="95" customFormat="1" x14ac:dyDescent="0.25">
      <c r="A1014" s="96"/>
    </row>
    <row r="1015" spans="1:1" s="95" customFormat="1" x14ac:dyDescent="0.25">
      <c r="A1015" s="96"/>
    </row>
    <row r="1016" spans="1:1" s="95" customFormat="1" x14ac:dyDescent="0.25">
      <c r="A1016" s="96"/>
    </row>
    <row r="1017" spans="1:1" s="95" customFormat="1" x14ac:dyDescent="0.25">
      <c r="A1017" s="96"/>
    </row>
    <row r="1018" spans="1:1" s="95" customFormat="1" x14ac:dyDescent="0.25">
      <c r="A1018" s="96"/>
    </row>
    <row r="1019" spans="1:1" s="95" customFormat="1" x14ac:dyDescent="0.25">
      <c r="A1019" s="96"/>
    </row>
    <row r="1020" spans="1:1" s="95" customFormat="1" x14ac:dyDescent="0.25">
      <c r="A1020" s="96"/>
    </row>
    <row r="1021" spans="1:1" s="95" customFormat="1" x14ac:dyDescent="0.25">
      <c r="A1021" s="96"/>
    </row>
    <row r="1022" spans="1:1" s="95" customFormat="1" x14ac:dyDescent="0.25">
      <c r="A1022" s="96"/>
    </row>
    <row r="1023" spans="1:1" s="95" customFormat="1" x14ac:dyDescent="0.25">
      <c r="A1023" s="96"/>
    </row>
    <row r="1024" spans="1:1" s="95" customFormat="1" x14ac:dyDescent="0.25">
      <c r="A1024" s="96"/>
    </row>
    <row r="1025" spans="1:1" s="95" customFormat="1" x14ac:dyDescent="0.25">
      <c r="A1025" s="96"/>
    </row>
    <row r="1026" spans="1:1" s="95" customFormat="1" x14ac:dyDescent="0.25">
      <c r="A1026" s="96"/>
    </row>
    <row r="1027" spans="1:1" s="95" customFormat="1" x14ac:dyDescent="0.25">
      <c r="A1027" s="96"/>
    </row>
    <row r="1028" spans="1:1" s="95" customFormat="1" x14ac:dyDescent="0.25">
      <c r="A1028" s="96"/>
    </row>
    <row r="1029" spans="1:1" s="95" customFormat="1" x14ac:dyDescent="0.25">
      <c r="A1029" s="96"/>
    </row>
    <row r="1030" spans="1:1" s="95" customFormat="1" x14ac:dyDescent="0.25">
      <c r="A1030" s="96"/>
    </row>
    <row r="1031" spans="1:1" s="95" customFormat="1" x14ac:dyDescent="0.25">
      <c r="A1031" s="96"/>
    </row>
    <row r="1032" spans="1:1" s="95" customFormat="1" x14ac:dyDescent="0.25">
      <c r="A1032" s="96"/>
    </row>
    <row r="1033" spans="1:1" s="95" customFormat="1" x14ac:dyDescent="0.25">
      <c r="A1033" s="96"/>
    </row>
    <row r="1034" spans="1:1" s="95" customFormat="1" x14ac:dyDescent="0.25">
      <c r="A1034" s="96"/>
    </row>
    <row r="1035" spans="1:1" s="95" customFormat="1" x14ac:dyDescent="0.25">
      <c r="A1035" s="96"/>
    </row>
    <row r="1036" spans="1:1" s="95" customFormat="1" x14ac:dyDescent="0.25">
      <c r="A1036" s="96"/>
    </row>
    <row r="1037" spans="1:1" s="95" customFormat="1" x14ac:dyDescent="0.25">
      <c r="A1037" s="96"/>
    </row>
    <row r="1038" spans="1:1" s="95" customFormat="1" x14ac:dyDescent="0.25">
      <c r="A1038" s="96"/>
    </row>
    <row r="1039" spans="1:1" s="95" customFormat="1" x14ac:dyDescent="0.25">
      <c r="A1039" s="96"/>
    </row>
    <row r="1040" spans="1:1" s="95" customFormat="1" x14ac:dyDescent="0.25">
      <c r="A1040" s="96"/>
    </row>
    <row r="1041" spans="1:1" s="95" customFormat="1" x14ac:dyDescent="0.25">
      <c r="A1041" s="96"/>
    </row>
    <row r="1042" spans="1:1" s="95" customFormat="1" x14ac:dyDescent="0.25">
      <c r="A1042" s="96"/>
    </row>
    <row r="1043" spans="1:1" s="95" customFormat="1" x14ac:dyDescent="0.25">
      <c r="A1043" s="96"/>
    </row>
    <row r="1044" spans="1:1" s="95" customFormat="1" x14ac:dyDescent="0.25">
      <c r="A1044" s="96"/>
    </row>
    <row r="1045" spans="1:1" s="95" customFormat="1" x14ac:dyDescent="0.25">
      <c r="A1045" s="96"/>
    </row>
    <row r="1046" spans="1:1" s="95" customFormat="1" x14ac:dyDescent="0.25">
      <c r="A1046" s="96"/>
    </row>
    <row r="1047" spans="1:1" s="95" customFormat="1" x14ac:dyDescent="0.25">
      <c r="A1047" s="96"/>
    </row>
    <row r="1048" spans="1:1" s="95" customFormat="1" x14ac:dyDescent="0.25">
      <c r="A1048" s="96"/>
    </row>
    <row r="1049" spans="1:1" s="95" customFormat="1" x14ac:dyDescent="0.25">
      <c r="A1049" s="96"/>
    </row>
    <row r="1050" spans="1:1" s="95" customFormat="1" x14ac:dyDescent="0.25">
      <c r="A1050" s="96"/>
    </row>
    <row r="1051" spans="1:1" s="95" customFormat="1" x14ac:dyDescent="0.25">
      <c r="A1051" s="96"/>
    </row>
    <row r="1052" spans="1:1" s="95" customFormat="1" x14ac:dyDescent="0.25">
      <c r="A1052" s="96"/>
    </row>
    <row r="1053" spans="1:1" s="95" customFormat="1" x14ac:dyDescent="0.25">
      <c r="A1053" s="96"/>
    </row>
    <row r="1054" spans="1:1" s="95" customFormat="1" x14ac:dyDescent="0.25">
      <c r="A1054" s="96"/>
    </row>
    <row r="1055" spans="1:1" s="95" customFormat="1" x14ac:dyDescent="0.25">
      <c r="A1055" s="96"/>
    </row>
    <row r="1056" spans="1:1" s="95" customFormat="1" x14ac:dyDescent="0.25">
      <c r="A1056" s="96"/>
    </row>
    <row r="1057" spans="1:1" s="95" customFormat="1" x14ac:dyDescent="0.25">
      <c r="A1057" s="96"/>
    </row>
    <row r="1058" spans="1:1" s="95" customFormat="1" x14ac:dyDescent="0.25">
      <c r="A1058" s="96"/>
    </row>
    <row r="1059" spans="1:1" s="95" customFormat="1" x14ac:dyDescent="0.25">
      <c r="A1059" s="96"/>
    </row>
    <row r="1060" spans="1:1" s="95" customFormat="1" x14ac:dyDescent="0.25">
      <c r="A1060" s="96"/>
    </row>
    <row r="1061" spans="1:1" s="95" customFormat="1" x14ac:dyDescent="0.25">
      <c r="A1061" s="96"/>
    </row>
    <row r="1062" spans="1:1" s="95" customFormat="1" x14ac:dyDescent="0.25">
      <c r="A1062" s="96"/>
    </row>
    <row r="1063" spans="1:1" s="95" customFormat="1" x14ac:dyDescent="0.25">
      <c r="A1063" s="96"/>
    </row>
    <row r="1064" spans="1:1" s="95" customFormat="1" x14ac:dyDescent="0.25">
      <c r="A1064" s="96"/>
    </row>
    <row r="1065" spans="1:1" s="95" customFormat="1" x14ac:dyDescent="0.25">
      <c r="A1065" s="96"/>
    </row>
    <row r="1066" spans="1:1" s="95" customFormat="1" x14ac:dyDescent="0.25">
      <c r="A1066" s="96"/>
    </row>
    <row r="1067" spans="1:1" s="95" customFormat="1" x14ac:dyDescent="0.25">
      <c r="A1067" s="96"/>
    </row>
    <row r="1068" spans="1:1" s="95" customFormat="1" x14ac:dyDescent="0.25">
      <c r="A1068" s="96"/>
    </row>
    <row r="1069" spans="1:1" s="95" customFormat="1" x14ac:dyDescent="0.25">
      <c r="A1069" s="96"/>
    </row>
    <row r="1070" spans="1:1" s="95" customFormat="1" x14ac:dyDescent="0.25">
      <c r="A1070" s="96"/>
    </row>
    <row r="1071" spans="1:1" s="95" customFormat="1" x14ac:dyDescent="0.25">
      <c r="A1071" s="96"/>
    </row>
    <row r="1072" spans="1:1" s="95" customFormat="1" x14ac:dyDescent="0.25">
      <c r="A1072" s="96"/>
    </row>
    <row r="1073" spans="1:1" s="95" customFormat="1" x14ac:dyDescent="0.25">
      <c r="A1073" s="96"/>
    </row>
    <row r="1074" spans="1:1" s="95" customFormat="1" x14ac:dyDescent="0.25">
      <c r="A1074" s="96"/>
    </row>
    <row r="1075" spans="1:1" s="95" customFormat="1" x14ac:dyDescent="0.25">
      <c r="A1075" s="96"/>
    </row>
    <row r="1076" spans="1:1" s="95" customFormat="1" x14ac:dyDescent="0.25">
      <c r="A1076" s="96"/>
    </row>
    <row r="1077" spans="1:1" s="95" customFormat="1" x14ac:dyDescent="0.25">
      <c r="A1077" s="96"/>
    </row>
    <row r="1078" spans="1:1" s="95" customFormat="1" x14ac:dyDescent="0.25">
      <c r="A1078" s="96"/>
    </row>
    <row r="1079" spans="1:1" s="95" customFormat="1" x14ac:dyDescent="0.25">
      <c r="A1079" s="96"/>
    </row>
    <row r="1080" spans="1:1" s="95" customFormat="1" x14ac:dyDescent="0.25">
      <c r="A1080" s="96"/>
    </row>
    <row r="1081" spans="1:1" s="95" customFormat="1" x14ac:dyDescent="0.25">
      <c r="A1081" s="96"/>
    </row>
    <row r="1082" spans="1:1" s="95" customFormat="1" x14ac:dyDescent="0.25">
      <c r="A1082" s="96"/>
    </row>
    <row r="1083" spans="1:1" s="95" customFormat="1" x14ac:dyDescent="0.25">
      <c r="A1083" s="96"/>
    </row>
    <row r="1084" spans="1:1" s="95" customFormat="1" x14ac:dyDescent="0.25">
      <c r="A1084" s="96"/>
    </row>
    <row r="1085" spans="1:1" s="95" customFormat="1" x14ac:dyDescent="0.25">
      <c r="A1085" s="96"/>
    </row>
    <row r="1086" spans="1:1" s="95" customFormat="1" x14ac:dyDescent="0.25">
      <c r="A1086" s="96"/>
    </row>
    <row r="1087" spans="1:1" s="95" customFormat="1" x14ac:dyDescent="0.25">
      <c r="A1087" s="96"/>
    </row>
    <row r="1088" spans="1:1" s="95" customFormat="1" x14ac:dyDescent="0.25">
      <c r="A1088" s="96"/>
    </row>
    <row r="1089" spans="1:1" s="95" customFormat="1" x14ac:dyDescent="0.25">
      <c r="A1089" s="96"/>
    </row>
    <row r="1090" spans="1:1" s="95" customFormat="1" x14ac:dyDescent="0.25">
      <c r="A1090" s="96"/>
    </row>
    <row r="1091" spans="1:1" s="95" customFormat="1" x14ac:dyDescent="0.25">
      <c r="A1091" s="96"/>
    </row>
    <row r="1092" spans="1:1" s="95" customFormat="1" x14ac:dyDescent="0.25">
      <c r="A1092" s="96"/>
    </row>
    <row r="1093" spans="1:1" s="95" customFormat="1" x14ac:dyDescent="0.25">
      <c r="A1093" s="96"/>
    </row>
    <row r="1094" spans="1:1" s="95" customFormat="1" x14ac:dyDescent="0.25">
      <c r="A1094" s="96"/>
    </row>
    <row r="1095" spans="1:1" s="95" customFormat="1" x14ac:dyDescent="0.25">
      <c r="A1095" s="96"/>
    </row>
    <row r="1096" spans="1:1" s="95" customFormat="1" x14ac:dyDescent="0.25">
      <c r="A1096" s="96"/>
    </row>
    <row r="1097" spans="1:1" s="95" customFormat="1" x14ac:dyDescent="0.25">
      <c r="A1097" s="96"/>
    </row>
    <row r="1098" spans="1:1" s="95" customFormat="1" x14ac:dyDescent="0.25">
      <c r="A1098" s="96"/>
    </row>
    <row r="1099" spans="1:1" s="95" customFormat="1" x14ac:dyDescent="0.25">
      <c r="A1099" s="96"/>
    </row>
    <row r="1100" spans="1:1" s="95" customFormat="1" x14ac:dyDescent="0.25">
      <c r="A1100" s="96"/>
    </row>
    <row r="1101" spans="1:1" s="95" customFormat="1" x14ac:dyDescent="0.25">
      <c r="A1101" s="96"/>
    </row>
    <row r="1102" spans="1:1" s="95" customFormat="1" x14ac:dyDescent="0.25">
      <c r="A1102" s="96"/>
    </row>
    <row r="1103" spans="1:1" s="95" customFormat="1" x14ac:dyDescent="0.25">
      <c r="A1103" s="96"/>
    </row>
    <row r="1104" spans="1:1" s="95" customFormat="1" x14ac:dyDescent="0.25">
      <c r="A1104" s="96"/>
    </row>
    <row r="1105" spans="1:1" s="95" customFormat="1" x14ac:dyDescent="0.25">
      <c r="A1105" s="96"/>
    </row>
    <row r="1106" spans="1:1" s="95" customFormat="1" x14ac:dyDescent="0.25">
      <c r="A1106" s="96"/>
    </row>
    <row r="1107" spans="1:1" s="95" customFormat="1" x14ac:dyDescent="0.25">
      <c r="A1107" s="96"/>
    </row>
    <row r="1108" spans="1:1" s="95" customFormat="1" x14ac:dyDescent="0.25">
      <c r="A1108" s="96"/>
    </row>
    <row r="1109" spans="1:1" s="95" customFormat="1" x14ac:dyDescent="0.25">
      <c r="A1109" s="96"/>
    </row>
    <row r="1110" spans="1:1" s="95" customFormat="1" x14ac:dyDescent="0.25">
      <c r="A1110" s="96"/>
    </row>
    <row r="1111" spans="1:1" s="95" customFormat="1" x14ac:dyDescent="0.25">
      <c r="A1111" s="96"/>
    </row>
    <row r="1112" spans="1:1" s="95" customFormat="1" x14ac:dyDescent="0.25">
      <c r="A1112" s="96"/>
    </row>
    <row r="1113" spans="1:1" s="95" customFormat="1" x14ac:dyDescent="0.25">
      <c r="A1113" s="96"/>
    </row>
    <row r="1114" spans="1:1" s="95" customFormat="1" x14ac:dyDescent="0.25">
      <c r="A1114" s="96"/>
    </row>
    <row r="1115" spans="1:1" s="95" customFormat="1" x14ac:dyDescent="0.25">
      <c r="A1115" s="96"/>
    </row>
    <row r="1116" spans="1:1" s="95" customFormat="1" x14ac:dyDescent="0.25">
      <c r="A1116" s="96"/>
    </row>
    <row r="1117" spans="1:1" s="95" customFormat="1" x14ac:dyDescent="0.25">
      <c r="A1117" s="96"/>
    </row>
    <row r="1118" spans="1:1" s="95" customFormat="1" x14ac:dyDescent="0.25">
      <c r="A1118" s="96"/>
    </row>
    <row r="1119" spans="1:1" s="95" customFormat="1" x14ac:dyDescent="0.25">
      <c r="A1119" s="96"/>
    </row>
    <row r="1120" spans="1:1" s="95" customFormat="1" x14ac:dyDescent="0.25">
      <c r="A1120" s="96"/>
    </row>
    <row r="1121" spans="1:1" s="95" customFormat="1" x14ac:dyDescent="0.25">
      <c r="A1121" s="96"/>
    </row>
    <row r="1122" spans="1:1" s="95" customFormat="1" x14ac:dyDescent="0.25">
      <c r="A1122" s="96"/>
    </row>
    <row r="1123" spans="1:1" s="95" customFormat="1" x14ac:dyDescent="0.25">
      <c r="A1123" s="96"/>
    </row>
    <row r="1124" spans="1:1" s="95" customFormat="1" x14ac:dyDescent="0.25">
      <c r="A1124" s="96"/>
    </row>
    <row r="1125" spans="1:1" s="95" customFormat="1" x14ac:dyDescent="0.25">
      <c r="A1125" s="96"/>
    </row>
    <row r="1126" spans="1:1" s="95" customFormat="1" x14ac:dyDescent="0.25">
      <c r="A1126" s="96"/>
    </row>
    <row r="1127" spans="1:1" s="95" customFormat="1" x14ac:dyDescent="0.25">
      <c r="A1127" s="96"/>
    </row>
    <row r="1128" spans="1:1" s="95" customFormat="1" x14ac:dyDescent="0.25">
      <c r="A1128" s="96"/>
    </row>
    <row r="1129" spans="1:1" s="95" customFormat="1" x14ac:dyDescent="0.25">
      <c r="A1129" s="96"/>
    </row>
    <row r="1130" spans="1:1" s="95" customFormat="1" x14ac:dyDescent="0.25">
      <c r="A1130" s="96"/>
    </row>
    <row r="1131" spans="1:1" s="95" customFormat="1" x14ac:dyDescent="0.25">
      <c r="A1131" s="96"/>
    </row>
    <row r="1132" spans="1:1" s="95" customFormat="1" x14ac:dyDescent="0.25">
      <c r="A1132" s="96"/>
    </row>
    <row r="1133" spans="1:1" s="95" customFormat="1" x14ac:dyDescent="0.25">
      <c r="A1133" s="96"/>
    </row>
    <row r="1134" spans="1:1" s="95" customFormat="1" x14ac:dyDescent="0.25">
      <c r="A1134" s="96"/>
    </row>
    <row r="1135" spans="1:1" s="95" customFormat="1" x14ac:dyDescent="0.25">
      <c r="A1135" s="96"/>
    </row>
    <row r="1136" spans="1:1" s="95" customFormat="1" x14ac:dyDescent="0.25">
      <c r="A1136" s="96"/>
    </row>
    <row r="1137" spans="1:1" s="95" customFormat="1" x14ac:dyDescent="0.25">
      <c r="A1137" s="96"/>
    </row>
    <row r="1138" spans="1:1" s="95" customFormat="1" x14ac:dyDescent="0.25">
      <c r="A1138" s="96"/>
    </row>
    <row r="1139" spans="1:1" s="95" customFormat="1" x14ac:dyDescent="0.25">
      <c r="A1139" s="96"/>
    </row>
    <row r="1140" spans="1:1" s="95" customFormat="1" x14ac:dyDescent="0.25">
      <c r="A1140" s="96"/>
    </row>
    <row r="1141" spans="1:1" s="95" customFormat="1" x14ac:dyDescent="0.25">
      <c r="A1141" s="96"/>
    </row>
    <row r="1142" spans="1:1" s="95" customFormat="1" x14ac:dyDescent="0.25">
      <c r="A1142" s="96"/>
    </row>
    <row r="1143" spans="1:1" s="95" customFormat="1" x14ac:dyDescent="0.25">
      <c r="A1143" s="96"/>
    </row>
    <row r="1144" spans="1:1" s="95" customFormat="1" x14ac:dyDescent="0.25">
      <c r="A1144" s="96"/>
    </row>
    <row r="1145" spans="1:1" s="95" customFormat="1" x14ac:dyDescent="0.25">
      <c r="A1145" s="96"/>
    </row>
    <row r="1146" spans="1:1" s="95" customFormat="1" x14ac:dyDescent="0.25">
      <c r="A1146" s="96"/>
    </row>
    <row r="1147" spans="1:1" s="95" customFormat="1" x14ac:dyDescent="0.25">
      <c r="A1147" s="96"/>
    </row>
    <row r="1148" spans="1:1" s="95" customFormat="1" x14ac:dyDescent="0.25">
      <c r="A1148" s="96"/>
    </row>
    <row r="1149" spans="1:1" s="95" customFormat="1" x14ac:dyDescent="0.25">
      <c r="A1149" s="96"/>
    </row>
    <row r="1150" spans="1:1" s="95" customFormat="1" x14ac:dyDescent="0.25">
      <c r="A1150" s="96"/>
    </row>
    <row r="1151" spans="1:1" s="95" customFormat="1" x14ac:dyDescent="0.25">
      <c r="A1151" s="96"/>
    </row>
    <row r="1152" spans="1:1" s="95" customFormat="1" x14ac:dyDescent="0.25">
      <c r="A1152" s="96"/>
    </row>
    <row r="1153" spans="1:1" s="95" customFormat="1" x14ac:dyDescent="0.25">
      <c r="A1153" s="96"/>
    </row>
    <row r="1154" spans="1:1" s="95" customFormat="1" x14ac:dyDescent="0.25">
      <c r="A1154" s="96"/>
    </row>
    <row r="1155" spans="1:1" s="95" customFormat="1" x14ac:dyDescent="0.25">
      <c r="A1155" s="96"/>
    </row>
    <row r="1156" spans="1:1" s="95" customFormat="1" x14ac:dyDescent="0.25">
      <c r="A1156" s="96"/>
    </row>
    <row r="1157" spans="1:1" s="95" customFormat="1" x14ac:dyDescent="0.25">
      <c r="A1157" s="96"/>
    </row>
    <row r="1158" spans="1:1" s="95" customFormat="1" x14ac:dyDescent="0.25">
      <c r="A1158" s="96"/>
    </row>
    <row r="1159" spans="1:1" s="95" customFormat="1" x14ac:dyDescent="0.25">
      <c r="A1159" s="96"/>
    </row>
    <row r="1160" spans="1:1" s="95" customFormat="1" x14ac:dyDescent="0.25">
      <c r="A1160" s="96"/>
    </row>
    <row r="1161" spans="1:1" s="95" customFormat="1" x14ac:dyDescent="0.25">
      <c r="A1161" s="96"/>
    </row>
    <row r="1162" spans="1:1" s="95" customFormat="1" x14ac:dyDescent="0.25">
      <c r="A1162" s="96"/>
    </row>
    <row r="1163" spans="1:1" s="95" customFormat="1" x14ac:dyDescent="0.25">
      <c r="A1163" s="96"/>
    </row>
    <row r="1164" spans="1:1" s="95" customFormat="1" x14ac:dyDescent="0.25">
      <c r="A1164" s="96"/>
    </row>
    <row r="1165" spans="1:1" s="95" customFormat="1" x14ac:dyDescent="0.25">
      <c r="A1165" s="96"/>
    </row>
    <row r="1166" spans="1:1" s="95" customFormat="1" x14ac:dyDescent="0.25">
      <c r="A1166" s="96"/>
    </row>
    <row r="1167" spans="1:1" s="95" customFormat="1" x14ac:dyDescent="0.25">
      <c r="A1167" s="96"/>
    </row>
    <row r="1168" spans="1:1" s="95" customFormat="1" x14ac:dyDescent="0.25">
      <c r="A1168" s="96"/>
    </row>
    <row r="1169" spans="1:1" s="95" customFormat="1" x14ac:dyDescent="0.25">
      <c r="A1169" s="96"/>
    </row>
    <row r="1170" spans="1:1" s="95" customFormat="1" x14ac:dyDescent="0.25">
      <c r="A1170" s="96"/>
    </row>
    <row r="1171" spans="1:1" s="95" customFormat="1" x14ac:dyDescent="0.25">
      <c r="A1171" s="96"/>
    </row>
    <row r="1172" spans="1:1" s="95" customFormat="1" x14ac:dyDescent="0.25">
      <c r="A1172" s="96"/>
    </row>
    <row r="1173" spans="1:1" s="95" customFormat="1" x14ac:dyDescent="0.25">
      <c r="A1173" s="96"/>
    </row>
    <row r="1174" spans="1:1" s="95" customFormat="1" x14ac:dyDescent="0.25">
      <c r="A1174" s="96"/>
    </row>
    <row r="1175" spans="1:1" s="95" customFormat="1" x14ac:dyDescent="0.25">
      <c r="A1175" s="96"/>
    </row>
    <row r="1176" spans="1:1" s="95" customFormat="1" x14ac:dyDescent="0.25">
      <c r="A1176" s="96"/>
    </row>
    <row r="1177" spans="1:1" s="95" customFormat="1" x14ac:dyDescent="0.25">
      <c r="A1177" s="96"/>
    </row>
    <row r="1178" spans="1:1" s="95" customFormat="1" x14ac:dyDescent="0.25">
      <c r="A1178" s="96"/>
    </row>
    <row r="1179" spans="1:1" s="95" customFormat="1" x14ac:dyDescent="0.25">
      <c r="A1179" s="96"/>
    </row>
    <row r="1180" spans="1:1" s="95" customFormat="1" x14ac:dyDescent="0.25">
      <c r="A1180" s="96"/>
    </row>
    <row r="1181" spans="1:1" s="95" customFormat="1" x14ac:dyDescent="0.25">
      <c r="A1181" s="96"/>
    </row>
    <row r="1182" spans="1:1" s="95" customFormat="1" x14ac:dyDescent="0.25">
      <c r="A1182" s="96"/>
    </row>
    <row r="1183" spans="1:1" s="95" customFormat="1" x14ac:dyDescent="0.25">
      <c r="A1183" s="96"/>
    </row>
    <row r="1184" spans="1:1" s="95" customFormat="1" x14ac:dyDescent="0.25">
      <c r="A1184" s="96"/>
    </row>
    <row r="1185" spans="1:1" s="95" customFormat="1" x14ac:dyDescent="0.25">
      <c r="A1185" s="96"/>
    </row>
    <row r="1186" spans="1:1" s="95" customFormat="1" x14ac:dyDescent="0.25">
      <c r="A1186" s="96"/>
    </row>
    <row r="1187" spans="1:1" s="95" customFormat="1" x14ac:dyDescent="0.25">
      <c r="A1187" s="96"/>
    </row>
    <row r="1188" spans="1:1" s="95" customFormat="1" x14ac:dyDescent="0.25">
      <c r="A1188" s="96"/>
    </row>
    <row r="1189" spans="1:1" s="95" customFormat="1" x14ac:dyDescent="0.25">
      <c r="A1189" s="96"/>
    </row>
    <row r="1190" spans="1:1" s="95" customFormat="1" x14ac:dyDescent="0.25">
      <c r="A1190" s="96"/>
    </row>
    <row r="1191" spans="1:1" s="95" customFormat="1" x14ac:dyDescent="0.25">
      <c r="A1191" s="96"/>
    </row>
    <row r="1192" spans="1:1" s="95" customFormat="1" x14ac:dyDescent="0.25">
      <c r="A1192" s="96"/>
    </row>
    <row r="1193" spans="1:1" s="95" customFormat="1" x14ac:dyDescent="0.25">
      <c r="A1193" s="96"/>
    </row>
    <row r="1194" spans="1:1" s="95" customFormat="1" x14ac:dyDescent="0.25">
      <c r="A1194" s="96"/>
    </row>
    <row r="1195" spans="1:1" s="95" customFormat="1" x14ac:dyDescent="0.25">
      <c r="A1195" s="96"/>
    </row>
    <row r="1196" spans="1:1" s="95" customFormat="1" x14ac:dyDescent="0.25">
      <c r="A1196" s="96"/>
    </row>
    <row r="1197" spans="1:1" s="95" customFormat="1" x14ac:dyDescent="0.25">
      <c r="A1197" s="96"/>
    </row>
    <row r="1198" spans="1:1" s="95" customFormat="1" x14ac:dyDescent="0.25">
      <c r="A1198" s="96"/>
    </row>
    <row r="1199" spans="1:1" s="95" customFormat="1" x14ac:dyDescent="0.25">
      <c r="A1199" s="96"/>
    </row>
    <row r="1200" spans="1:1" s="95" customFormat="1" x14ac:dyDescent="0.25">
      <c r="A1200" s="96"/>
    </row>
    <row r="1201" spans="1:1" s="95" customFormat="1" x14ac:dyDescent="0.25">
      <c r="A1201" s="96"/>
    </row>
    <row r="1202" spans="1:1" s="95" customFormat="1" x14ac:dyDescent="0.25">
      <c r="A1202" s="96"/>
    </row>
    <row r="1203" spans="1:1" s="95" customFormat="1" x14ac:dyDescent="0.25">
      <c r="A1203" s="96"/>
    </row>
    <row r="1204" spans="1:1" s="95" customFormat="1" x14ac:dyDescent="0.25">
      <c r="A1204" s="96"/>
    </row>
    <row r="1205" spans="1:1" s="95" customFormat="1" x14ac:dyDescent="0.25">
      <c r="A1205" s="96"/>
    </row>
    <row r="1206" spans="1:1" s="95" customFormat="1" x14ac:dyDescent="0.25">
      <c r="A1206" s="96"/>
    </row>
    <row r="1207" spans="1:1" s="95" customFormat="1" x14ac:dyDescent="0.25">
      <c r="A1207" s="96"/>
    </row>
    <row r="1208" spans="1:1" s="95" customFormat="1" x14ac:dyDescent="0.25">
      <c r="A1208" s="96"/>
    </row>
    <row r="1209" spans="1:1" s="95" customFormat="1" x14ac:dyDescent="0.25">
      <c r="A1209" s="96"/>
    </row>
    <row r="1210" spans="1:1" s="95" customFormat="1" x14ac:dyDescent="0.25">
      <c r="A1210" s="96"/>
    </row>
    <row r="1211" spans="1:1" s="95" customFormat="1" x14ac:dyDescent="0.25">
      <c r="A1211" s="96"/>
    </row>
    <row r="1212" spans="1:1" s="95" customFormat="1" x14ac:dyDescent="0.25">
      <c r="A1212" s="96"/>
    </row>
    <row r="1213" spans="1:1" s="95" customFormat="1" x14ac:dyDescent="0.25">
      <c r="A1213" s="96"/>
    </row>
    <row r="1214" spans="1:1" s="95" customFormat="1" x14ac:dyDescent="0.25">
      <c r="A1214" s="96"/>
    </row>
    <row r="1215" spans="1:1" s="95" customFormat="1" x14ac:dyDescent="0.25">
      <c r="A1215" s="96"/>
    </row>
    <row r="1216" spans="1:1" s="95" customFormat="1" x14ac:dyDescent="0.25">
      <c r="A1216" s="96"/>
    </row>
    <row r="1217" spans="1:1" s="95" customFormat="1" x14ac:dyDescent="0.25">
      <c r="A1217" s="96"/>
    </row>
    <row r="1218" spans="1:1" s="95" customFormat="1" x14ac:dyDescent="0.25">
      <c r="A1218" s="96"/>
    </row>
    <row r="1219" spans="1:1" s="95" customFormat="1" x14ac:dyDescent="0.25">
      <c r="A1219" s="96"/>
    </row>
    <row r="1220" spans="1:1" s="95" customFormat="1" x14ac:dyDescent="0.25">
      <c r="A1220" s="96"/>
    </row>
    <row r="1221" spans="1:1" s="95" customFormat="1" x14ac:dyDescent="0.25">
      <c r="A1221" s="96"/>
    </row>
    <row r="1222" spans="1:1" s="95" customFormat="1" x14ac:dyDescent="0.25">
      <c r="A1222" s="96"/>
    </row>
    <row r="1223" spans="1:1" s="95" customFormat="1" x14ac:dyDescent="0.25">
      <c r="A1223" s="96"/>
    </row>
    <row r="1224" spans="1:1" s="95" customFormat="1" x14ac:dyDescent="0.25">
      <c r="A1224" s="96"/>
    </row>
    <row r="1225" spans="1:1" s="95" customFormat="1" x14ac:dyDescent="0.25">
      <c r="A1225" s="96"/>
    </row>
    <row r="1226" spans="1:1" s="95" customFormat="1" x14ac:dyDescent="0.25">
      <c r="A1226" s="96"/>
    </row>
    <row r="1227" spans="1:1" s="95" customFormat="1" x14ac:dyDescent="0.25">
      <c r="A1227" s="96"/>
    </row>
    <row r="1228" spans="1:1" s="95" customFormat="1" x14ac:dyDescent="0.25">
      <c r="A1228" s="96"/>
    </row>
    <row r="1229" spans="1:1" s="95" customFormat="1" x14ac:dyDescent="0.25">
      <c r="A1229" s="96"/>
    </row>
    <row r="1230" spans="1:1" s="95" customFormat="1" x14ac:dyDescent="0.25">
      <c r="A1230" s="96"/>
    </row>
    <row r="1231" spans="1:1" s="95" customFormat="1" x14ac:dyDescent="0.25">
      <c r="A1231" s="96"/>
    </row>
    <row r="1232" spans="1:1" s="95" customFormat="1" x14ac:dyDescent="0.25">
      <c r="A1232" s="96"/>
    </row>
    <row r="1233" spans="1:1" s="95" customFormat="1" x14ac:dyDescent="0.25">
      <c r="A1233" s="96"/>
    </row>
    <row r="1234" spans="1:1" s="95" customFormat="1" x14ac:dyDescent="0.25">
      <c r="A1234" s="96"/>
    </row>
    <row r="1235" spans="1:1" s="95" customFormat="1" x14ac:dyDescent="0.25">
      <c r="A1235" s="96"/>
    </row>
    <row r="1236" spans="1:1" s="95" customFormat="1" x14ac:dyDescent="0.25">
      <c r="A1236" s="96"/>
    </row>
    <row r="1237" spans="1:1" s="95" customFormat="1" x14ac:dyDescent="0.25">
      <c r="A1237" s="96"/>
    </row>
    <row r="1238" spans="1:1" s="95" customFormat="1" x14ac:dyDescent="0.25">
      <c r="A1238" s="96"/>
    </row>
    <row r="1239" spans="1:1" s="95" customFormat="1" x14ac:dyDescent="0.25">
      <c r="A1239" s="96"/>
    </row>
    <row r="1240" spans="1:1" s="95" customFormat="1" x14ac:dyDescent="0.25">
      <c r="A1240" s="96"/>
    </row>
    <row r="1241" spans="1:1" s="95" customFormat="1" x14ac:dyDescent="0.25">
      <c r="A1241" s="96"/>
    </row>
    <row r="1242" spans="1:1" s="95" customFormat="1" x14ac:dyDescent="0.25">
      <c r="A1242" s="96"/>
    </row>
    <row r="1243" spans="1:1" s="95" customFormat="1" x14ac:dyDescent="0.25">
      <c r="A1243" s="96"/>
    </row>
    <row r="1244" spans="1:1" s="95" customFormat="1" x14ac:dyDescent="0.25">
      <c r="A1244" s="96"/>
    </row>
    <row r="1245" spans="1:1" s="95" customFormat="1" x14ac:dyDescent="0.25">
      <c r="A1245" s="96"/>
    </row>
    <row r="1246" spans="1:1" s="95" customFormat="1" x14ac:dyDescent="0.25">
      <c r="A1246" s="96"/>
    </row>
    <row r="1247" spans="1:1" s="95" customFormat="1" x14ac:dyDescent="0.25">
      <c r="A1247" s="96"/>
    </row>
    <row r="1248" spans="1:1" s="95" customFormat="1" x14ac:dyDescent="0.25">
      <c r="A1248" s="96"/>
    </row>
    <row r="1249" spans="1:1" s="95" customFormat="1" x14ac:dyDescent="0.25">
      <c r="A1249" s="96"/>
    </row>
    <row r="1250" spans="1:1" s="95" customFormat="1" x14ac:dyDescent="0.25">
      <c r="A1250" s="96"/>
    </row>
    <row r="1251" spans="1:1" s="95" customFormat="1" x14ac:dyDescent="0.25">
      <c r="A1251" s="96"/>
    </row>
    <row r="1252" spans="1:1" s="95" customFormat="1" x14ac:dyDescent="0.25">
      <c r="A1252" s="96"/>
    </row>
    <row r="1253" spans="1:1" s="95" customFormat="1" x14ac:dyDescent="0.25">
      <c r="A1253" s="96"/>
    </row>
    <row r="1254" spans="1:1" s="95" customFormat="1" x14ac:dyDescent="0.25">
      <c r="A1254" s="96"/>
    </row>
    <row r="1255" spans="1:1" s="95" customFormat="1" x14ac:dyDescent="0.25">
      <c r="A1255" s="96"/>
    </row>
    <row r="1256" spans="1:1" s="95" customFormat="1" x14ac:dyDescent="0.25">
      <c r="A1256" s="96"/>
    </row>
    <row r="1257" spans="1:1" s="95" customFormat="1" x14ac:dyDescent="0.25">
      <c r="A1257" s="96"/>
    </row>
    <row r="1258" spans="1:1" s="95" customFormat="1" x14ac:dyDescent="0.25">
      <c r="A1258" s="96"/>
    </row>
    <row r="1259" spans="1:1" s="95" customFormat="1" x14ac:dyDescent="0.25">
      <c r="A1259" s="96"/>
    </row>
    <row r="1260" spans="1:1" s="95" customFormat="1" x14ac:dyDescent="0.25">
      <c r="A1260" s="96"/>
    </row>
    <row r="1261" spans="1:1" s="95" customFormat="1" x14ac:dyDescent="0.25">
      <c r="A1261" s="96"/>
    </row>
    <row r="1262" spans="1:1" s="95" customFormat="1" x14ac:dyDescent="0.25">
      <c r="A1262" s="96"/>
    </row>
    <row r="1263" spans="1:1" s="95" customFormat="1" x14ac:dyDescent="0.25">
      <c r="A1263" s="96"/>
    </row>
    <row r="1264" spans="1:1" s="95" customFormat="1" x14ac:dyDescent="0.25">
      <c r="A1264" s="96"/>
    </row>
    <row r="1265" spans="1:1" s="95" customFormat="1" x14ac:dyDescent="0.25">
      <c r="A1265" s="96"/>
    </row>
    <row r="1266" spans="1:1" s="95" customFormat="1" x14ac:dyDescent="0.25">
      <c r="A1266" s="96"/>
    </row>
    <row r="1267" spans="1:1" s="95" customFormat="1" x14ac:dyDescent="0.25">
      <c r="A1267" s="96"/>
    </row>
    <row r="1268" spans="1:1" s="95" customFormat="1" x14ac:dyDescent="0.25">
      <c r="A1268" s="96"/>
    </row>
    <row r="1269" spans="1:1" s="95" customFormat="1" x14ac:dyDescent="0.25">
      <c r="A1269" s="96"/>
    </row>
    <row r="1270" spans="1:1" s="95" customFormat="1" x14ac:dyDescent="0.25">
      <c r="A1270" s="96"/>
    </row>
    <row r="1271" spans="1:1" s="95" customFormat="1" x14ac:dyDescent="0.25">
      <c r="A1271" s="96"/>
    </row>
    <row r="1272" spans="1:1" s="95" customFormat="1" x14ac:dyDescent="0.25">
      <c r="A1272" s="96"/>
    </row>
    <row r="1273" spans="1:1" s="95" customFormat="1" x14ac:dyDescent="0.25">
      <c r="A1273" s="96"/>
    </row>
    <row r="1274" spans="1:1" s="95" customFormat="1" x14ac:dyDescent="0.25">
      <c r="A1274" s="96"/>
    </row>
    <row r="1275" spans="1:1" s="95" customFormat="1" x14ac:dyDescent="0.25">
      <c r="A1275" s="96"/>
    </row>
    <row r="1276" spans="1:1" s="95" customFormat="1" x14ac:dyDescent="0.25">
      <c r="A1276" s="96"/>
    </row>
    <row r="1277" spans="1:1" s="95" customFormat="1" x14ac:dyDescent="0.25">
      <c r="A1277" s="96"/>
    </row>
    <row r="1278" spans="1:1" s="95" customFormat="1" x14ac:dyDescent="0.25">
      <c r="A1278" s="96"/>
    </row>
    <row r="1279" spans="1:1" s="95" customFormat="1" x14ac:dyDescent="0.25">
      <c r="A1279" s="96"/>
    </row>
    <row r="1280" spans="1:1" s="95" customFormat="1" x14ac:dyDescent="0.25">
      <c r="A1280" s="96"/>
    </row>
    <row r="1281" spans="1:1" s="95" customFormat="1" x14ac:dyDescent="0.25">
      <c r="A1281" s="96"/>
    </row>
    <row r="1282" spans="1:1" s="95" customFormat="1" x14ac:dyDescent="0.25">
      <c r="A1282" s="96"/>
    </row>
    <row r="1283" spans="1:1" s="95" customFormat="1" x14ac:dyDescent="0.25">
      <c r="A1283" s="96"/>
    </row>
    <row r="1284" spans="1:1" s="95" customFormat="1" x14ac:dyDescent="0.25">
      <c r="A1284" s="96"/>
    </row>
    <row r="1285" spans="1:1" s="95" customFormat="1" x14ac:dyDescent="0.25">
      <c r="A1285" s="96"/>
    </row>
    <row r="1286" spans="1:1" s="95" customFormat="1" x14ac:dyDescent="0.25">
      <c r="A1286" s="96"/>
    </row>
    <row r="1287" spans="1:1" s="95" customFormat="1" x14ac:dyDescent="0.25">
      <c r="A1287" s="96"/>
    </row>
    <row r="1288" spans="1:1" s="95" customFormat="1" x14ac:dyDescent="0.25">
      <c r="A1288" s="96"/>
    </row>
    <row r="1289" spans="1:1" s="95" customFormat="1" x14ac:dyDescent="0.25">
      <c r="A1289" s="96"/>
    </row>
    <row r="1290" spans="1:1" s="95" customFormat="1" x14ac:dyDescent="0.25">
      <c r="A1290" s="96"/>
    </row>
    <row r="1291" spans="1:1" s="95" customFormat="1" x14ac:dyDescent="0.25">
      <c r="A1291" s="96"/>
    </row>
    <row r="1292" spans="1:1" s="95" customFormat="1" x14ac:dyDescent="0.25">
      <c r="A1292" s="96"/>
    </row>
    <row r="1293" spans="1:1" s="95" customFormat="1" x14ac:dyDescent="0.25">
      <c r="A1293" s="96"/>
    </row>
    <row r="1294" spans="1:1" s="95" customFormat="1" x14ac:dyDescent="0.25">
      <c r="A1294" s="96"/>
    </row>
    <row r="1295" spans="1:1" s="95" customFormat="1" x14ac:dyDescent="0.25">
      <c r="A1295" s="96"/>
    </row>
    <row r="1296" spans="1:1" s="95" customFormat="1" x14ac:dyDescent="0.25">
      <c r="A1296" s="96"/>
    </row>
    <row r="1297" spans="1:1" s="95" customFormat="1" x14ac:dyDescent="0.25">
      <c r="A1297" s="96"/>
    </row>
    <row r="1298" spans="1:1" s="95" customFormat="1" x14ac:dyDescent="0.25">
      <c r="A1298" s="96"/>
    </row>
    <row r="1299" spans="1:1" s="95" customFormat="1" x14ac:dyDescent="0.25">
      <c r="A1299" s="96"/>
    </row>
    <row r="1300" spans="1:1" s="95" customFormat="1" x14ac:dyDescent="0.25">
      <c r="A1300" s="96"/>
    </row>
    <row r="1301" spans="1:1" s="95" customFormat="1" x14ac:dyDescent="0.25">
      <c r="A1301" s="96"/>
    </row>
    <row r="1302" spans="1:1" s="95" customFormat="1" x14ac:dyDescent="0.25">
      <c r="A1302" s="96"/>
    </row>
    <row r="1303" spans="1:1" s="95" customFormat="1" x14ac:dyDescent="0.25">
      <c r="A1303" s="96"/>
    </row>
    <row r="1304" spans="1:1" s="95" customFormat="1" x14ac:dyDescent="0.25">
      <c r="A1304" s="96"/>
    </row>
    <row r="1305" spans="1:1" s="95" customFormat="1" x14ac:dyDescent="0.25">
      <c r="A1305" s="96"/>
    </row>
    <row r="1306" spans="1:1" s="95" customFormat="1" x14ac:dyDescent="0.25">
      <c r="A1306" s="96"/>
    </row>
    <row r="1307" spans="1:1" s="95" customFormat="1" x14ac:dyDescent="0.25">
      <c r="A1307" s="96"/>
    </row>
    <row r="1308" spans="1:1" s="95" customFormat="1" x14ac:dyDescent="0.25">
      <c r="A1308" s="96"/>
    </row>
    <row r="1309" spans="1:1" s="95" customFormat="1" x14ac:dyDescent="0.25">
      <c r="A1309" s="96"/>
    </row>
    <row r="1310" spans="1:1" s="95" customFormat="1" x14ac:dyDescent="0.25">
      <c r="A1310" s="96"/>
    </row>
    <row r="1311" spans="1:1" s="95" customFormat="1" x14ac:dyDescent="0.25">
      <c r="A1311" s="96"/>
    </row>
    <row r="1312" spans="1:1" s="95" customFormat="1" x14ac:dyDescent="0.25">
      <c r="A1312" s="96"/>
    </row>
    <row r="1313" spans="1:1" s="95" customFormat="1" x14ac:dyDescent="0.25">
      <c r="A1313" s="96"/>
    </row>
    <row r="1314" spans="1:1" s="95" customFormat="1" x14ac:dyDescent="0.25">
      <c r="A1314" s="96"/>
    </row>
    <row r="1315" spans="1:1" s="95" customFormat="1" x14ac:dyDescent="0.25">
      <c r="A1315" s="96"/>
    </row>
    <row r="1316" spans="1:1" s="95" customFormat="1" x14ac:dyDescent="0.25">
      <c r="A1316" s="96"/>
    </row>
    <row r="1317" spans="1:1" s="95" customFormat="1" x14ac:dyDescent="0.25">
      <c r="A1317" s="96"/>
    </row>
    <row r="1318" spans="1:1" s="95" customFormat="1" x14ac:dyDescent="0.25">
      <c r="A1318" s="96"/>
    </row>
    <row r="1319" spans="1:1" s="95" customFormat="1" x14ac:dyDescent="0.25">
      <c r="A1319" s="96"/>
    </row>
    <row r="1320" spans="1:1" s="95" customFormat="1" x14ac:dyDescent="0.25">
      <c r="A1320" s="96"/>
    </row>
    <row r="1321" spans="1:1" s="95" customFormat="1" x14ac:dyDescent="0.25">
      <c r="A1321" s="96"/>
    </row>
    <row r="1322" spans="1:1" s="95" customFormat="1" x14ac:dyDescent="0.25">
      <c r="A1322" s="96"/>
    </row>
    <row r="1323" spans="1:1" s="95" customFormat="1" x14ac:dyDescent="0.25">
      <c r="A1323" s="96"/>
    </row>
    <row r="1324" spans="1:1" s="95" customFormat="1" x14ac:dyDescent="0.25">
      <c r="A1324" s="96"/>
    </row>
    <row r="1325" spans="1:1" s="95" customFormat="1" x14ac:dyDescent="0.25">
      <c r="A1325" s="96"/>
    </row>
    <row r="1326" spans="1:1" s="95" customFormat="1" x14ac:dyDescent="0.25">
      <c r="A1326" s="96"/>
    </row>
    <row r="1327" spans="1:1" s="95" customFormat="1" x14ac:dyDescent="0.25">
      <c r="A1327" s="96"/>
    </row>
    <row r="1328" spans="1:1" s="95" customFormat="1" x14ac:dyDescent="0.25">
      <c r="A1328" s="96"/>
    </row>
    <row r="1329" spans="1:1" s="95" customFormat="1" x14ac:dyDescent="0.25">
      <c r="A1329" s="96"/>
    </row>
    <row r="1330" spans="1:1" s="95" customFormat="1" x14ac:dyDescent="0.25">
      <c r="A1330" s="96"/>
    </row>
    <row r="1331" spans="1:1" s="95" customFormat="1" x14ac:dyDescent="0.25">
      <c r="A1331" s="96"/>
    </row>
    <row r="1332" spans="1:1" s="95" customFormat="1" x14ac:dyDescent="0.25">
      <c r="A1332" s="96"/>
    </row>
    <row r="1333" spans="1:1" s="95" customFormat="1" x14ac:dyDescent="0.25">
      <c r="A1333" s="96"/>
    </row>
    <row r="1334" spans="1:1" s="95" customFormat="1" x14ac:dyDescent="0.25">
      <c r="A1334" s="96"/>
    </row>
    <row r="1335" spans="1:1" s="95" customFormat="1" x14ac:dyDescent="0.25">
      <c r="A1335" s="96"/>
    </row>
    <row r="1336" spans="1:1" s="95" customFormat="1" x14ac:dyDescent="0.25">
      <c r="A1336" s="96"/>
    </row>
    <row r="1337" spans="1:1" s="95" customFormat="1" x14ac:dyDescent="0.25">
      <c r="A1337" s="96"/>
    </row>
    <row r="1338" spans="1:1" s="95" customFormat="1" x14ac:dyDescent="0.25">
      <c r="A1338" s="96"/>
    </row>
    <row r="1339" spans="1:1" s="95" customFormat="1" x14ac:dyDescent="0.25">
      <c r="A1339" s="96"/>
    </row>
    <row r="1340" spans="1:1" s="95" customFormat="1" x14ac:dyDescent="0.25">
      <c r="A1340" s="96"/>
    </row>
    <row r="1341" spans="1:1" s="95" customFormat="1" x14ac:dyDescent="0.25">
      <c r="A1341" s="96"/>
    </row>
    <row r="1342" spans="1:1" s="95" customFormat="1" x14ac:dyDescent="0.25">
      <c r="A1342" s="96"/>
    </row>
    <row r="1343" spans="1:1" s="95" customFormat="1" x14ac:dyDescent="0.25">
      <c r="A1343" s="96"/>
    </row>
    <row r="1344" spans="1:1" s="95" customFormat="1" x14ac:dyDescent="0.25">
      <c r="A1344" s="96"/>
    </row>
    <row r="1345" spans="1:1" s="95" customFormat="1" x14ac:dyDescent="0.25">
      <c r="A1345" s="96"/>
    </row>
    <row r="1346" spans="1:1" s="95" customFormat="1" x14ac:dyDescent="0.25">
      <c r="A1346" s="96"/>
    </row>
    <row r="1347" spans="1:1" s="95" customFormat="1" x14ac:dyDescent="0.25">
      <c r="A1347" s="96"/>
    </row>
    <row r="1348" spans="1:1" s="95" customFormat="1" x14ac:dyDescent="0.25">
      <c r="A1348" s="96"/>
    </row>
    <row r="1349" spans="1:1" s="95" customFormat="1" x14ac:dyDescent="0.25">
      <c r="A1349" s="96"/>
    </row>
    <row r="1350" spans="1:1" s="95" customFormat="1" x14ac:dyDescent="0.25">
      <c r="A1350" s="96"/>
    </row>
    <row r="1351" spans="1:1" s="95" customFormat="1" x14ac:dyDescent="0.25">
      <c r="A1351" s="96"/>
    </row>
    <row r="1352" spans="1:1" s="95" customFormat="1" x14ac:dyDescent="0.25">
      <c r="A1352" s="96"/>
    </row>
    <row r="1353" spans="1:1" s="95" customFormat="1" x14ac:dyDescent="0.25">
      <c r="A1353" s="96"/>
    </row>
    <row r="1354" spans="1:1" s="95" customFormat="1" x14ac:dyDescent="0.25">
      <c r="A1354" s="96"/>
    </row>
    <row r="1355" spans="1:1" s="95" customFormat="1" x14ac:dyDescent="0.25">
      <c r="A1355" s="96"/>
    </row>
    <row r="1356" spans="1:1" s="95" customFormat="1" x14ac:dyDescent="0.25">
      <c r="A1356" s="96"/>
    </row>
    <row r="1357" spans="1:1" s="95" customFormat="1" x14ac:dyDescent="0.25">
      <c r="A1357" s="96"/>
    </row>
    <row r="1358" spans="1:1" s="95" customFormat="1" x14ac:dyDescent="0.25">
      <c r="A1358" s="96"/>
    </row>
    <row r="1359" spans="1:1" s="95" customFormat="1" x14ac:dyDescent="0.25">
      <c r="A1359" s="96"/>
    </row>
    <row r="1360" spans="1:1" s="95" customFormat="1" x14ac:dyDescent="0.25">
      <c r="A1360" s="96"/>
    </row>
    <row r="1361" spans="1:1" s="95" customFormat="1" x14ac:dyDescent="0.25">
      <c r="A1361" s="96"/>
    </row>
    <row r="1362" spans="1:1" s="95" customFormat="1" x14ac:dyDescent="0.25">
      <c r="A1362" s="96"/>
    </row>
    <row r="1363" spans="1:1" s="95" customFormat="1" x14ac:dyDescent="0.25">
      <c r="A1363" s="96"/>
    </row>
    <row r="1364" spans="1:1" s="95" customFormat="1" x14ac:dyDescent="0.25">
      <c r="A1364" s="96"/>
    </row>
    <row r="1365" spans="1:1" s="95" customFormat="1" x14ac:dyDescent="0.25">
      <c r="A1365" s="96"/>
    </row>
    <row r="1366" spans="1:1" s="95" customFormat="1" x14ac:dyDescent="0.25">
      <c r="A1366" s="96"/>
    </row>
    <row r="1367" spans="1:1" s="95" customFormat="1" x14ac:dyDescent="0.25">
      <c r="A1367" s="96"/>
    </row>
    <row r="1368" spans="1:1" s="95" customFormat="1" x14ac:dyDescent="0.25">
      <c r="A1368" s="96"/>
    </row>
    <row r="1369" spans="1:1" s="95" customFormat="1" x14ac:dyDescent="0.25">
      <c r="A1369" s="96"/>
    </row>
    <row r="1370" spans="1:1" s="95" customFormat="1" x14ac:dyDescent="0.25">
      <c r="A1370" s="96"/>
    </row>
    <row r="1371" spans="1:1" s="95" customFormat="1" x14ac:dyDescent="0.25">
      <c r="A1371" s="96"/>
    </row>
    <row r="1372" spans="1:1" s="95" customFormat="1" x14ac:dyDescent="0.25">
      <c r="A1372" s="96"/>
    </row>
    <row r="1373" spans="1:1" s="95" customFormat="1" x14ac:dyDescent="0.25">
      <c r="A1373" s="96"/>
    </row>
    <row r="1374" spans="1:1" s="95" customFormat="1" x14ac:dyDescent="0.25">
      <c r="A1374" s="96"/>
    </row>
    <row r="1375" spans="1:1" s="95" customFormat="1" x14ac:dyDescent="0.25">
      <c r="A1375" s="96"/>
    </row>
    <row r="1376" spans="1:1" s="95" customFormat="1" x14ac:dyDescent="0.25">
      <c r="A1376" s="96"/>
    </row>
    <row r="1377" spans="1:1" s="95" customFormat="1" x14ac:dyDescent="0.25">
      <c r="A1377" s="96"/>
    </row>
    <row r="1378" spans="1:1" s="95" customFormat="1" x14ac:dyDescent="0.25">
      <c r="A1378" s="96"/>
    </row>
    <row r="1379" spans="1:1" s="95" customFormat="1" x14ac:dyDescent="0.25">
      <c r="A1379" s="96"/>
    </row>
    <row r="1380" spans="1:1" s="95" customFormat="1" x14ac:dyDescent="0.25">
      <c r="A1380" s="96"/>
    </row>
    <row r="1381" spans="1:1" s="95" customFormat="1" x14ac:dyDescent="0.25">
      <c r="A1381" s="96"/>
    </row>
    <row r="1382" spans="1:1" s="95" customFormat="1" x14ac:dyDescent="0.25">
      <c r="A1382" s="96"/>
    </row>
    <row r="1383" spans="1:1" s="95" customFormat="1" x14ac:dyDescent="0.25">
      <c r="A1383" s="96"/>
    </row>
    <row r="1384" spans="1:1" s="95" customFormat="1" x14ac:dyDescent="0.25">
      <c r="A1384" s="96"/>
    </row>
    <row r="1385" spans="1:1" s="95" customFormat="1" x14ac:dyDescent="0.25">
      <c r="A1385" s="96"/>
    </row>
    <row r="1386" spans="1:1" s="95" customFormat="1" x14ac:dyDescent="0.25">
      <c r="A1386" s="96"/>
    </row>
    <row r="1387" spans="1:1" s="95" customFormat="1" x14ac:dyDescent="0.25">
      <c r="A1387" s="96"/>
    </row>
    <row r="1388" spans="1:1" s="95" customFormat="1" x14ac:dyDescent="0.25">
      <c r="A1388" s="96"/>
    </row>
    <row r="1389" spans="1:1" s="95" customFormat="1" x14ac:dyDescent="0.25">
      <c r="A1389" s="96"/>
    </row>
    <row r="1390" spans="1:1" s="95" customFormat="1" x14ac:dyDescent="0.25">
      <c r="A1390" s="96"/>
    </row>
    <row r="1391" spans="1:1" s="95" customFormat="1" x14ac:dyDescent="0.25">
      <c r="A1391" s="96"/>
    </row>
    <row r="1392" spans="1:1" s="95" customFormat="1" x14ac:dyDescent="0.25">
      <c r="A1392" s="96"/>
    </row>
    <row r="1393" spans="1:1" s="95" customFormat="1" x14ac:dyDescent="0.25">
      <c r="A1393" s="96"/>
    </row>
    <row r="1394" spans="1:1" s="95" customFormat="1" x14ac:dyDescent="0.25">
      <c r="A1394" s="96"/>
    </row>
    <row r="1395" spans="1:1" s="95" customFormat="1" x14ac:dyDescent="0.25">
      <c r="A1395" s="96"/>
    </row>
    <row r="1396" spans="1:1" s="95" customFormat="1" x14ac:dyDescent="0.25">
      <c r="A1396" s="96"/>
    </row>
    <row r="1397" spans="1:1" s="95" customFormat="1" x14ac:dyDescent="0.25">
      <c r="A1397" s="96"/>
    </row>
    <row r="1398" spans="1:1" s="95" customFormat="1" x14ac:dyDescent="0.25">
      <c r="A1398" s="96"/>
    </row>
    <row r="1399" spans="1:1" s="95" customFormat="1" x14ac:dyDescent="0.25">
      <c r="A1399" s="96"/>
    </row>
    <row r="1400" spans="1:1" s="95" customFormat="1" x14ac:dyDescent="0.25">
      <c r="A1400" s="96"/>
    </row>
    <row r="1401" spans="1:1" s="95" customFormat="1" x14ac:dyDescent="0.25">
      <c r="A1401" s="96"/>
    </row>
    <row r="1402" spans="1:1" s="95" customFormat="1" x14ac:dyDescent="0.25">
      <c r="A1402" s="96"/>
    </row>
    <row r="1403" spans="1:1" s="95" customFormat="1" x14ac:dyDescent="0.25">
      <c r="A1403" s="96"/>
    </row>
    <row r="1404" spans="1:1" s="95" customFormat="1" x14ac:dyDescent="0.25">
      <c r="A1404" s="96"/>
    </row>
    <row r="1405" spans="1:1" s="95" customFormat="1" x14ac:dyDescent="0.25">
      <c r="A1405" s="96"/>
    </row>
    <row r="1406" spans="1:1" s="95" customFormat="1" x14ac:dyDescent="0.25">
      <c r="A1406" s="96"/>
    </row>
    <row r="1407" spans="1:1" s="95" customFormat="1" x14ac:dyDescent="0.25">
      <c r="A1407" s="96"/>
    </row>
    <row r="1408" spans="1:1" s="95" customFormat="1" x14ac:dyDescent="0.25">
      <c r="A1408" s="96"/>
    </row>
    <row r="1409" spans="1:1" s="95" customFormat="1" x14ac:dyDescent="0.25">
      <c r="A1409" s="96"/>
    </row>
    <row r="1410" spans="1:1" s="95" customFormat="1" x14ac:dyDescent="0.25">
      <c r="A1410" s="96"/>
    </row>
    <row r="1411" spans="1:1" s="95" customFormat="1" x14ac:dyDescent="0.25">
      <c r="A1411" s="96"/>
    </row>
    <row r="1412" spans="1:1" s="95" customFormat="1" x14ac:dyDescent="0.25">
      <c r="A1412" s="96"/>
    </row>
    <row r="1413" spans="1:1" s="95" customFormat="1" x14ac:dyDescent="0.25">
      <c r="A1413" s="96"/>
    </row>
    <row r="1414" spans="1:1" s="95" customFormat="1" x14ac:dyDescent="0.25">
      <c r="A1414" s="96"/>
    </row>
    <row r="1415" spans="1:1" s="95" customFormat="1" x14ac:dyDescent="0.25">
      <c r="A1415" s="96"/>
    </row>
    <row r="1416" spans="1:1" s="95" customFormat="1" x14ac:dyDescent="0.25">
      <c r="A1416" s="96"/>
    </row>
    <row r="1417" spans="1:1" s="95" customFormat="1" x14ac:dyDescent="0.25">
      <c r="A1417" s="96"/>
    </row>
    <row r="1418" spans="1:1" s="95" customFormat="1" x14ac:dyDescent="0.25">
      <c r="A1418" s="96"/>
    </row>
    <row r="1419" spans="1:1" s="95" customFormat="1" x14ac:dyDescent="0.25">
      <c r="A1419" s="96"/>
    </row>
    <row r="1420" spans="1:1" s="95" customFormat="1" x14ac:dyDescent="0.25">
      <c r="A1420" s="96"/>
    </row>
    <row r="1421" spans="1:1" s="95" customFormat="1" x14ac:dyDescent="0.25">
      <c r="A1421" s="96"/>
    </row>
    <row r="1422" spans="1:1" s="95" customFormat="1" x14ac:dyDescent="0.25">
      <c r="A1422" s="96"/>
    </row>
    <row r="1423" spans="1:1" s="95" customFormat="1" x14ac:dyDescent="0.25">
      <c r="A1423" s="96"/>
    </row>
    <row r="1424" spans="1:1" s="95" customFormat="1" x14ac:dyDescent="0.25">
      <c r="A1424" s="96"/>
    </row>
    <row r="1425" spans="1:1" s="95" customFormat="1" x14ac:dyDescent="0.25">
      <c r="A1425" s="96"/>
    </row>
    <row r="1426" spans="1:1" s="95" customFormat="1" x14ac:dyDescent="0.25">
      <c r="A1426" s="96"/>
    </row>
    <row r="1427" spans="1:1" s="95" customFormat="1" x14ac:dyDescent="0.25">
      <c r="A1427" s="96"/>
    </row>
    <row r="1428" spans="1:1" s="95" customFormat="1" x14ac:dyDescent="0.25">
      <c r="A1428" s="96"/>
    </row>
    <row r="1429" spans="1:1" s="95" customFormat="1" x14ac:dyDescent="0.25">
      <c r="A1429" s="96"/>
    </row>
    <row r="1430" spans="1:1" s="95" customFormat="1" x14ac:dyDescent="0.25">
      <c r="A1430" s="96"/>
    </row>
    <row r="1431" spans="1:1" s="95" customFormat="1" x14ac:dyDescent="0.25">
      <c r="A1431" s="96"/>
    </row>
    <row r="1432" spans="1:1" s="95" customFormat="1" x14ac:dyDescent="0.25">
      <c r="A1432" s="96"/>
    </row>
    <row r="1433" spans="1:1" s="95" customFormat="1" x14ac:dyDescent="0.25">
      <c r="A1433" s="96"/>
    </row>
    <row r="1434" spans="1:1" s="95" customFormat="1" x14ac:dyDescent="0.25">
      <c r="A1434" s="96"/>
    </row>
    <row r="1435" spans="1:1" s="95" customFormat="1" x14ac:dyDescent="0.25">
      <c r="A1435" s="96"/>
    </row>
    <row r="1436" spans="1:1" s="95" customFormat="1" x14ac:dyDescent="0.25">
      <c r="A1436" s="96"/>
    </row>
    <row r="1437" spans="1:1" s="95" customFormat="1" x14ac:dyDescent="0.25">
      <c r="A1437" s="96"/>
    </row>
    <row r="1438" spans="1:1" s="95" customFormat="1" x14ac:dyDescent="0.25">
      <c r="A1438" s="96"/>
    </row>
    <row r="1439" spans="1:1" s="95" customFormat="1" x14ac:dyDescent="0.25">
      <c r="A1439" s="96"/>
    </row>
    <row r="1440" spans="1:1" s="95" customFormat="1" x14ac:dyDescent="0.25">
      <c r="A1440" s="96"/>
    </row>
    <row r="1441" spans="1:1" s="95" customFormat="1" x14ac:dyDescent="0.25">
      <c r="A1441" s="96"/>
    </row>
    <row r="1442" spans="1:1" s="95" customFormat="1" x14ac:dyDescent="0.25">
      <c r="A1442" s="96"/>
    </row>
    <row r="1443" spans="1:1" s="95" customFormat="1" x14ac:dyDescent="0.25">
      <c r="A1443" s="96"/>
    </row>
    <row r="1444" spans="1:1" s="95" customFormat="1" x14ac:dyDescent="0.25">
      <c r="A1444" s="96"/>
    </row>
    <row r="1445" spans="1:1" s="95" customFormat="1" x14ac:dyDescent="0.25">
      <c r="A1445" s="96"/>
    </row>
    <row r="1446" spans="1:1" s="95" customFormat="1" x14ac:dyDescent="0.25">
      <c r="A1446" s="96"/>
    </row>
    <row r="1447" spans="1:1" s="95" customFormat="1" x14ac:dyDescent="0.25">
      <c r="A1447" s="96"/>
    </row>
    <row r="1448" spans="1:1" s="95" customFormat="1" x14ac:dyDescent="0.25">
      <c r="A1448" s="96"/>
    </row>
    <row r="1449" spans="1:1" s="95" customFormat="1" x14ac:dyDescent="0.25">
      <c r="A1449" s="96"/>
    </row>
    <row r="1450" spans="1:1" s="95" customFormat="1" x14ac:dyDescent="0.25">
      <c r="A1450" s="96"/>
    </row>
    <row r="1451" spans="1:1" s="95" customFormat="1" x14ac:dyDescent="0.25">
      <c r="A1451" s="96"/>
    </row>
    <row r="1452" spans="1:1" s="95" customFormat="1" x14ac:dyDescent="0.25">
      <c r="A1452" s="96"/>
    </row>
    <row r="1453" spans="1:1" s="95" customFormat="1" x14ac:dyDescent="0.25">
      <c r="A1453" s="96"/>
    </row>
    <row r="1454" spans="1:1" s="95" customFormat="1" x14ac:dyDescent="0.25">
      <c r="A1454" s="96"/>
    </row>
    <row r="1455" spans="1:1" s="95" customFormat="1" x14ac:dyDescent="0.25">
      <c r="A1455" s="96"/>
    </row>
    <row r="1456" spans="1:1" s="95" customFormat="1" x14ac:dyDescent="0.25">
      <c r="A1456" s="96"/>
    </row>
    <row r="1457" spans="1:1" s="95" customFormat="1" x14ac:dyDescent="0.25">
      <c r="A1457" s="96"/>
    </row>
    <row r="1458" spans="1:1" s="95" customFormat="1" x14ac:dyDescent="0.25">
      <c r="A1458" s="96"/>
    </row>
    <row r="1459" spans="1:1" s="95" customFormat="1" x14ac:dyDescent="0.25">
      <c r="A1459" s="96"/>
    </row>
    <row r="1460" spans="1:1" s="95" customFormat="1" x14ac:dyDescent="0.25">
      <c r="A1460" s="96"/>
    </row>
    <row r="1461" spans="1:1" s="95" customFormat="1" x14ac:dyDescent="0.25">
      <c r="A1461" s="96"/>
    </row>
    <row r="1462" spans="1:1" s="95" customFormat="1" x14ac:dyDescent="0.25">
      <c r="A1462" s="96"/>
    </row>
    <row r="1463" spans="1:1" s="95" customFormat="1" x14ac:dyDescent="0.25">
      <c r="A1463" s="96"/>
    </row>
    <row r="1464" spans="1:1" s="95" customFormat="1" x14ac:dyDescent="0.25">
      <c r="A1464" s="96"/>
    </row>
    <row r="1465" spans="1:1" s="95" customFormat="1" x14ac:dyDescent="0.25">
      <c r="A1465" s="96"/>
    </row>
    <row r="1466" spans="1:1" s="95" customFormat="1" x14ac:dyDescent="0.25">
      <c r="A1466" s="96"/>
    </row>
    <row r="1467" spans="1:1" s="95" customFormat="1" x14ac:dyDescent="0.25">
      <c r="A1467" s="96"/>
    </row>
    <row r="1468" spans="1:1" s="95" customFormat="1" x14ac:dyDescent="0.25">
      <c r="A1468" s="96"/>
    </row>
    <row r="1469" spans="1:1" s="95" customFormat="1" x14ac:dyDescent="0.25">
      <c r="A1469" s="96"/>
    </row>
    <row r="1470" spans="1:1" s="95" customFormat="1" x14ac:dyDescent="0.25">
      <c r="A1470" s="96"/>
    </row>
    <row r="1471" spans="1:1" s="95" customFormat="1" x14ac:dyDescent="0.25">
      <c r="A1471" s="96"/>
    </row>
    <row r="1472" spans="1:1" s="95" customFormat="1" x14ac:dyDescent="0.25">
      <c r="A1472" s="96"/>
    </row>
    <row r="1473" spans="1:1" s="95" customFormat="1" x14ac:dyDescent="0.25">
      <c r="A1473" s="96"/>
    </row>
    <row r="1474" spans="1:1" s="95" customFormat="1" x14ac:dyDescent="0.25">
      <c r="A1474" s="96"/>
    </row>
    <row r="1475" spans="1:1" s="95" customFormat="1" x14ac:dyDescent="0.25">
      <c r="A1475" s="96"/>
    </row>
    <row r="1476" spans="1:1" s="95" customFormat="1" x14ac:dyDescent="0.25">
      <c r="A1476" s="96"/>
    </row>
    <row r="1477" spans="1:1" s="95" customFormat="1" x14ac:dyDescent="0.25">
      <c r="A1477" s="96"/>
    </row>
    <row r="1478" spans="1:1" s="95" customFormat="1" x14ac:dyDescent="0.25">
      <c r="A1478" s="96"/>
    </row>
    <row r="1479" spans="1:1" s="95" customFormat="1" x14ac:dyDescent="0.25">
      <c r="A1479" s="96"/>
    </row>
    <row r="1480" spans="1:1" s="95" customFormat="1" x14ac:dyDescent="0.25">
      <c r="A1480" s="96"/>
    </row>
    <row r="1481" spans="1:1" s="95" customFormat="1" x14ac:dyDescent="0.25">
      <c r="A1481" s="96"/>
    </row>
    <row r="1482" spans="1:1" s="95" customFormat="1" x14ac:dyDescent="0.25">
      <c r="A1482" s="96"/>
    </row>
    <row r="1483" spans="1:1" s="95" customFormat="1" x14ac:dyDescent="0.25">
      <c r="A1483" s="96"/>
    </row>
    <row r="1484" spans="1:1" s="95" customFormat="1" x14ac:dyDescent="0.25">
      <c r="A1484" s="96"/>
    </row>
    <row r="1485" spans="1:1" s="95" customFormat="1" x14ac:dyDescent="0.25">
      <c r="A1485" s="96"/>
    </row>
    <row r="1486" spans="1:1" s="95" customFormat="1" x14ac:dyDescent="0.25">
      <c r="A1486" s="96"/>
    </row>
    <row r="1487" spans="1:1" s="95" customFormat="1" x14ac:dyDescent="0.25">
      <c r="A1487" s="96"/>
    </row>
    <row r="1488" spans="1:1" s="95" customFormat="1" x14ac:dyDescent="0.25">
      <c r="A1488" s="96"/>
    </row>
    <row r="1489" spans="1:1" s="95" customFormat="1" x14ac:dyDescent="0.25">
      <c r="A1489" s="96"/>
    </row>
    <row r="1490" spans="1:1" s="95" customFormat="1" x14ac:dyDescent="0.25">
      <c r="A1490" s="96"/>
    </row>
    <row r="1491" spans="1:1" s="95" customFormat="1" x14ac:dyDescent="0.25">
      <c r="A1491" s="96"/>
    </row>
    <row r="1492" spans="1:1" s="95" customFormat="1" x14ac:dyDescent="0.25">
      <c r="A1492" s="96"/>
    </row>
    <row r="1493" spans="1:1" s="95" customFormat="1" x14ac:dyDescent="0.25">
      <c r="A1493" s="96"/>
    </row>
    <row r="1494" spans="1:1" s="95" customFormat="1" x14ac:dyDescent="0.25">
      <c r="A1494" s="96"/>
    </row>
    <row r="1495" spans="1:1" s="95" customFormat="1" x14ac:dyDescent="0.25">
      <c r="A1495" s="96"/>
    </row>
    <row r="1496" spans="1:1" s="95" customFormat="1" x14ac:dyDescent="0.25">
      <c r="A1496" s="96"/>
    </row>
    <row r="1497" spans="1:1" s="95" customFormat="1" x14ac:dyDescent="0.25">
      <c r="A1497" s="96"/>
    </row>
    <row r="1498" spans="1:1" s="95" customFormat="1" x14ac:dyDescent="0.25">
      <c r="A1498" s="96"/>
    </row>
    <row r="1499" spans="1:1" s="95" customFormat="1" x14ac:dyDescent="0.25">
      <c r="A1499" s="96"/>
    </row>
    <row r="1500" spans="1:1" s="95" customFormat="1" x14ac:dyDescent="0.25">
      <c r="A1500" s="96"/>
    </row>
    <row r="1501" spans="1:1" s="95" customFormat="1" x14ac:dyDescent="0.25">
      <c r="A1501" s="96"/>
    </row>
    <row r="1502" spans="1:1" s="95" customFormat="1" x14ac:dyDescent="0.25">
      <c r="A1502" s="96"/>
    </row>
    <row r="1503" spans="1:1" s="95" customFormat="1" x14ac:dyDescent="0.25">
      <c r="A1503" s="96"/>
    </row>
    <row r="1504" spans="1:1" s="95" customFormat="1" x14ac:dyDescent="0.25">
      <c r="A1504" s="96"/>
    </row>
    <row r="1505" spans="1:1" s="95" customFormat="1" x14ac:dyDescent="0.25">
      <c r="A1505" s="96"/>
    </row>
    <row r="1506" spans="1:1" s="95" customFormat="1" x14ac:dyDescent="0.25">
      <c r="A1506" s="96"/>
    </row>
    <row r="1507" spans="1:1" s="95" customFormat="1" x14ac:dyDescent="0.25">
      <c r="A1507" s="96"/>
    </row>
    <row r="1508" spans="1:1" s="95" customFormat="1" x14ac:dyDescent="0.25">
      <c r="A1508" s="96"/>
    </row>
    <row r="1509" spans="1:1" s="95" customFormat="1" x14ac:dyDescent="0.25">
      <c r="A1509" s="96"/>
    </row>
    <row r="1510" spans="1:1" s="95" customFormat="1" x14ac:dyDescent="0.25">
      <c r="A1510" s="96"/>
    </row>
    <row r="1511" spans="1:1" s="95" customFormat="1" x14ac:dyDescent="0.25">
      <c r="A1511" s="96"/>
    </row>
    <row r="1512" spans="1:1" s="95" customFormat="1" x14ac:dyDescent="0.25">
      <c r="A1512" s="96"/>
    </row>
    <row r="1513" spans="1:1" s="95" customFormat="1" x14ac:dyDescent="0.25">
      <c r="A1513" s="96"/>
    </row>
    <row r="1514" spans="1:1" s="95" customFormat="1" x14ac:dyDescent="0.25">
      <c r="A1514" s="96"/>
    </row>
    <row r="1515" spans="1:1" s="95" customFormat="1" x14ac:dyDescent="0.25">
      <c r="A1515" s="96"/>
    </row>
    <row r="1516" spans="1:1" s="95" customFormat="1" x14ac:dyDescent="0.25">
      <c r="A1516" s="96"/>
    </row>
    <row r="1517" spans="1:1" s="95" customFormat="1" x14ac:dyDescent="0.25">
      <c r="A1517" s="96"/>
    </row>
    <row r="1518" spans="1:1" s="95" customFormat="1" x14ac:dyDescent="0.25">
      <c r="A1518" s="96"/>
    </row>
    <row r="1519" spans="1:1" s="95" customFormat="1" x14ac:dyDescent="0.25">
      <c r="A1519" s="96"/>
    </row>
    <row r="1520" spans="1:1" s="95" customFormat="1" x14ac:dyDescent="0.25">
      <c r="A1520" s="96"/>
    </row>
    <row r="1521" spans="1:1" s="95" customFormat="1" x14ac:dyDescent="0.25">
      <c r="A1521" s="96"/>
    </row>
    <row r="1522" spans="1:1" s="95" customFormat="1" x14ac:dyDescent="0.25">
      <c r="A1522" s="96"/>
    </row>
    <row r="1523" spans="1:1" s="95" customFormat="1" x14ac:dyDescent="0.25">
      <c r="A1523" s="96"/>
    </row>
    <row r="1524" spans="1:1" s="95" customFormat="1" x14ac:dyDescent="0.25">
      <c r="A1524" s="96"/>
    </row>
    <row r="1525" spans="1:1" s="95" customFormat="1" x14ac:dyDescent="0.25">
      <c r="A1525" s="96"/>
    </row>
    <row r="1526" spans="1:1" s="95" customFormat="1" x14ac:dyDescent="0.25">
      <c r="A1526" s="96"/>
    </row>
    <row r="1527" spans="1:1" s="95" customFormat="1" x14ac:dyDescent="0.25">
      <c r="A1527" s="96"/>
    </row>
    <row r="1528" spans="1:1" s="95" customFormat="1" x14ac:dyDescent="0.25">
      <c r="A1528" s="96"/>
    </row>
    <row r="1529" spans="1:1" s="95" customFormat="1" x14ac:dyDescent="0.25">
      <c r="A1529" s="96"/>
    </row>
    <row r="1530" spans="1:1" s="95" customFormat="1" x14ac:dyDescent="0.25">
      <c r="A1530" s="96"/>
    </row>
    <row r="1531" spans="1:1" s="95" customFormat="1" x14ac:dyDescent="0.25">
      <c r="A1531" s="96"/>
    </row>
    <row r="1532" spans="1:1" s="95" customFormat="1" x14ac:dyDescent="0.25">
      <c r="A1532" s="96"/>
    </row>
    <row r="1533" spans="1:1" s="95" customFormat="1" x14ac:dyDescent="0.25">
      <c r="A1533" s="96"/>
    </row>
    <row r="1534" spans="1:1" s="95" customFormat="1" x14ac:dyDescent="0.25">
      <c r="A1534" s="96"/>
    </row>
    <row r="1535" spans="1:1" s="95" customFormat="1" x14ac:dyDescent="0.25">
      <c r="A1535" s="96"/>
    </row>
    <row r="1536" spans="1:1" s="95" customFormat="1" x14ac:dyDescent="0.25">
      <c r="A1536" s="96"/>
    </row>
    <row r="1537" spans="1:1" s="95" customFormat="1" x14ac:dyDescent="0.25">
      <c r="A1537" s="96"/>
    </row>
    <row r="1538" spans="1:1" s="95" customFormat="1" x14ac:dyDescent="0.25">
      <c r="A1538" s="96"/>
    </row>
    <row r="1539" spans="1:1" s="95" customFormat="1" x14ac:dyDescent="0.25">
      <c r="A1539" s="96"/>
    </row>
    <row r="1540" spans="1:1" s="95" customFormat="1" x14ac:dyDescent="0.25">
      <c r="A1540" s="96"/>
    </row>
    <row r="1541" spans="1:1" s="95" customFormat="1" x14ac:dyDescent="0.25">
      <c r="A1541" s="96"/>
    </row>
    <row r="1542" spans="1:1" s="95" customFormat="1" x14ac:dyDescent="0.25">
      <c r="A1542" s="96"/>
    </row>
    <row r="1543" spans="1:1" s="95" customFormat="1" x14ac:dyDescent="0.25">
      <c r="A1543" s="96"/>
    </row>
    <row r="1544" spans="1:1" s="95" customFormat="1" x14ac:dyDescent="0.25">
      <c r="A1544" s="96"/>
    </row>
    <row r="1545" spans="1:1" s="95" customFormat="1" x14ac:dyDescent="0.25">
      <c r="A1545" s="96"/>
    </row>
    <row r="1546" spans="1:1" s="95" customFormat="1" x14ac:dyDescent="0.25">
      <c r="A1546" s="96"/>
    </row>
    <row r="1547" spans="1:1" s="95" customFormat="1" x14ac:dyDescent="0.25">
      <c r="A1547" s="96"/>
    </row>
    <row r="1548" spans="1:1" s="95" customFormat="1" x14ac:dyDescent="0.25">
      <c r="A1548" s="96"/>
    </row>
    <row r="1549" spans="1:1" s="95" customFormat="1" x14ac:dyDescent="0.25">
      <c r="A1549" s="96"/>
    </row>
    <row r="1550" spans="1:1" s="95" customFormat="1" x14ac:dyDescent="0.25">
      <c r="A1550" s="96"/>
    </row>
    <row r="1551" spans="1:1" s="95" customFormat="1" x14ac:dyDescent="0.25">
      <c r="A1551" s="96"/>
    </row>
    <row r="1552" spans="1:1" s="95" customFormat="1" x14ac:dyDescent="0.25">
      <c r="A1552" s="96"/>
    </row>
    <row r="1553" spans="1:1" s="95" customFormat="1" x14ac:dyDescent="0.25">
      <c r="A1553" s="96"/>
    </row>
    <row r="1554" spans="1:1" s="95" customFormat="1" x14ac:dyDescent="0.25">
      <c r="A1554" s="96"/>
    </row>
    <row r="1555" spans="1:1" s="95" customFormat="1" x14ac:dyDescent="0.25">
      <c r="A1555" s="96"/>
    </row>
    <row r="1556" spans="1:1" s="95" customFormat="1" x14ac:dyDescent="0.25">
      <c r="A1556" s="96"/>
    </row>
    <row r="1557" spans="1:1" s="95" customFormat="1" x14ac:dyDescent="0.25">
      <c r="A1557" s="96"/>
    </row>
    <row r="1558" spans="1:1" s="95" customFormat="1" x14ac:dyDescent="0.25">
      <c r="A1558" s="96"/>
    </row>
    <row r="1559" spans="1:1" s="95" customFormat="1" x14ac:dyDescent="0.25">
      <c r="A1559" s="96"/>
    </row>
    <row r="1560" spans="1:1" s="95" customFormat="1" x14ac:dyDescent="0.25">
      <c r="A1560" s="96"/>
    </row>
    <row r="1561" spans="1:1" s="95" customFormat="1" x14ac:dyDescent="0.25">
      <c r="A1561" s="96"/>
    </row>
    <row r="1562" spans="1:1" s="95" customFormat="1" x14ac:dyDescent="0.25">
      <c r="A1562" s="96"/>
    </row>
    <row r="1563" spans="1:1" s="95" customFormat="1" x14ac:dyDescent="0.25">
      <c r="A1563" s="96"/>
    </row>
    <row r="1564" spans="1:1" s="95" customFormat="1" x14ac:dyDescent="0.25">
      <c r="A1564" s="96"/>
    </row>
    <row r="1565" spans="1:1" s="95" customFormat="1" x14ac:dyDescent="0.25">
      <c r="A1565" s="96"/>
    </row>
    <row r="1566" spans="1:1" s="95" customFormat="1" x14ac:dyDescent="0.25">
      <c r="A1566" s="96"/>
    </row>
    <row r="1567" spans="1:1" s="95" customFormat="1" x14ac:dyDescent="0.25">
      <c r="A1567" s="96"/>
    </row>
    <row r="1568" spans="1:1" s="95" customFormat="1" x14ac:dyDescent="0.25">
      <c r="A1568" s="96"/>
    </row>
    <row r="1569" spans="1:1" s="95" customFormat="1" x14ac:dyDescent="0.25">
      <c r="A1569" s="96"/>
    </row>
    <row r="1570" spans="1:1" s="95" customFormat="1" x14ac:dyDescent="0.25">
      <c r="A1570" s="96"/>
    </row>
    <row r="1571" spans="1:1" s="95" customFormat="1" x14ac:dyDescent="0.25">
      <c r="A1571" s="96"/>
    </row>
    <row r="1572" spans="1:1" s="95" customFormat="1" x14ac:dyDescent="0.25">
      <c r="A1572" s="96"/>
    </row>
    <row r="1573" spans="1:1" s="95" customFormat="1" x14ac:dyDescent="0.25">
      <c r="A1573" s="96"/>
    </row>
    <row r="1574" spans="1:1" s="95" customFormat="1" x14ac:dyDescent="0.25">
      <c r="A1574" s="96"/>
    </row>
    <row r="1575" spans="1:1" s="95" customFormat="1" x14ac:dyDescent="0.25">
      <c r="A1575" s="96"/>
    </row>
    <row r="1576" spans="1:1" s="95" customFormat="1" x14ac:dyDescent="0.25">
      <c r="A1576" s="96"/>
    </row>
    <row r="1577" spans="1:1" s="95" customFormat="1" x14ac:dyDescent="0.25">
      <c r="A1577" s="96"/>
    </row>
    <row r="1578" spans="1:1" s="95" customFormat="1" x14ac:dyDescent="0.25">
      <c r="A1578" s="96"/>
    </row>
    <row r="1579" spans="1:1" s="95" customFormat="1" x14ac:dyDescent="0.25">
      <c r="A1579" s="96"/>
    </row>
    <row r="1580" spans="1:1" s="95" customFormat="1" x14ac:dyDescent="0.25">
      <c r="A1580" s="96"/>
    </row>
    <row r="1581" spans="1:1" s="95" customFormat="1" x14ac:dyDescent="0.25">
      <c r="A1581" s="96"/>
    </row>
    <row r="1582" spans="1:1" s="95" customFormat="1" x14ac:dyDescent="0.25">
      <c r="A1582" s="96"/>
    </row>
    <row r="1583" spans="1:1" s="95" customFormat="1" x14ac:dyDescent="0.25">
      <c r="A1583" s="96"/>
    </row>
    <row r="1584" spans="1:1" s="95" customFormat="1" x14ac:dyDescent="0.25">
      <c r="A1584" s="96"/>
    </row>
    <row r="1585" spans="1:1" s="95" customFormat="1" x14ac:dyDescent="0.25">
      <c r="A1585" s="96"/>
    </row>
    <row r="1586" spans="1:1" s="95" customFormat="1" x14ac:dyDescent="0.25">
      <c r="A1586" s="96"/>
    </row>
    <row r="1587" spans="1:1" s="95" customFormat="1" x14ac:dyDescent="0.25">
      <c r="A1587" s="96"/>
    </row>
    <row r="1588" spans="1:1" s="95" customFormat="1" x14ac:dyDescent="0.25">
      <c r="A1588" s="96"/>
    </row>
    <row r="1589" spans="1:1" s="95" customFormat="1" x14ac:dyDescent="0.25">
      <c r="A1589" s="96"/>
    </row>
    <row r="1590" spans="1:1" s="95" customFormat="1" x14ac:dyDescent="0.25">
      <c r="A1590" s="96"/>
    </row>
    <row r="1591" spans="1:1" s="95" customFormat="1" x14ac:dyDescent="0.25">
      <c r="A1591" s="96"/>
    </row>
    <row r="1592" spans="1:1" s="95" customFormat="1" x14ac:dyDescent="0.25">
      <c r="A1592" s="96"/>
    </row>
    <row r="1593" spans="1:1" s="95" customFormat="1" x14ac:dyDescent="0.25">
      <c r="A1593" s="96"/>
    </row>
    <row r="1594" spans="1:1" s="95" customFormat="1" x14ac:dyDescent="0.25">
      <c r="A1594" s="96"/>
    </row>
    <row r="1595" spans="1:1" s="95" customFormat="1" x14ac:dyDescent="0.25">
      <c r="A1595" s="96"/>
    </row>
    <row r="1596" spans="1:1" s="95" customFormat="1" x14ac:dyDescent="0.25">
      <c r="A1596" s="96"/>
    </row>
    <row r="1597" spans="1:1" s="95" customFormat="1" x14ac:dyDescent="0.25">
      <c r="A1597" s="96"/>
    </row>
    <row r="1598" spans="1:1" s="95" customFormat="1" x14ac:dyDescent="0.25">
      <c r="A1598" s="96"/>
    </row>
    <row r="1599" spans="1:1" s="95" customFormat="1" x14ac:dyDescent="0.25">
      <c r="A1599" s="96"/>
    </row>
    <row r="1600" spans="1:1" s="95" customFormat="1" x14ac:dyDescent="0.25">
      <c r="A1600" s="96"/>
    </row>
    <row r="1601" spans="1:1" s="95" customFormat="1" x14ac:dyDescent="0.25">
      <c r="A1601" s="96"/>
    </row>
    <row r="1602" spans="1:1" s="95" customFormat="1" x14ac:dyDescent="0.25">
      <c r="A1602" s="96"/>
    </row>
    <row r="1603" spans="1:1" s="95" customFormat="1" x14ac:dyDescent="0.25">
      <c r="A1603" s="96"/>
    </row>
    <row r="1604" spans="1:1" s="95" customFormat="1" x14ac:dyDescent="0.25">
      <c r="A1604" s="96"/>
    </row>
    <row r="1605" spans="1:1" s="95" customFormat="1" x14ac:dyDescent="0.25">
      <c r="A1605" s="96"/>
    </row>
    <row r="1606" spans="1:1" s="95" customFormat="1" x14ac:dyDescent="0.25">
      <c r="A1606" s="96"/>
    </row>
    <row r="1607" spans="1:1" s="95" customFormat="1" x14ac:dyDescent="0.25">
      <c r="A1607" s="96"/>
    </row>
    <row r="1608" spans="1:1" s="95" customFormat="1" x14ac:dyDescent="0.25">
      <c r="A1608" s="96"/>
    </row>
    <row r="1609" spans="1:1" s="95" customFormat="1" x14ac:dyDescent="0.25">
      <c r="A1609" s="96"/>
    </row>
    <row r="1610" spans="1:1" s="95" customFormat="1" x14ac:dyDescent="0.25">
      <c r="A1610" s="96"/>
    </row>
    <row r="1611" spans="1:1" s="95" customFormat="1" x14ac:dyDescent="0.25">
      <c r="A1611" s="96"/>
    </row>
    <row r="1612" spans="1:1" s="95" customFormat="1" x14ac:dyDescent="0.25">
      <c r="A1612" s="96"/>
    </row>
    <row r="1613" spans="1:1" s="95" customFormat="1" x14ac:dyDescent="0.25">
      <c r="A1613" s="96"/>
    </row>
    <row r="1614" spans="1:1" s="95" customFormat="1" x14ac:dyDescent="0.25">
      <c r="A1614" s="96"/>
    </row>
    <row r="1615" spans="1:1" s="95" customFormat="1" x14ac:dyDescent="0.25">
      <c r="A1615" s="96"/>
    </row>
    <row r="1616" spans="1:1" s="95" customFormat="1" x14ac:dyDescent="0.25">
      <c r="A1616" s="96"/>
    </row>
    <row r="1617" spans="1:1" s="95" customFormat="1" x14ac:dyDescent="0.25">
      <c r="A1617" s="96"/>
    </row>
    <row r="1618" spans="1:1" s="95" customFormat="1" x14ac:dyDescent="0.25">
      <c r="A1618" s="96"/>
    </row>
    <row r="1619" spans="1:1" s="95" customFormat="1" x14ac:dyDescent="0.25">
      <c r="A1619" s="96"/>
    </row>
    <row r="1620" spans="1:1" s="95" customFormat="1" x14ac:dyDescent="0.25">
      <c r="A1620" s="96"/>
    </row>
    <row r="1621" spans="1:1" s="95" customFormat="1" x14ac:dyDescent="0.25">
      <c r="A1621" s="96"/>
    </row>
    <row r="1622" spans="1:1" s="95" customFormat="1" x14ac:dyDescent="0.25">
      <c r="A1622" s="96"/>
    </row>
    <row r="1623" spans="1:1" s="95" customFormat="1" x14ac:dyDescent="0.25">
      <c r="A1623" s="96"/>
    </row>
    <row r="1624" spans="1:1" s="95" customFormat="1" x14ac:dyDescent="0.25">
      <c r="A1624" s="96"/>
    </row>
    <row r="1625" spans="1:1" s="95" customFormat="1" x14ac:dyDescent="0.25">
      <c r="A1625" s="96"/>
    </row>
    <row r="1626" spans="1:1" s="95" customFormat="1" x14ac:dyDescent="0.25">
      <c r="A1626" s="96"/>
    </row>
    <row r="1627" spans="1:1" s="95" customFormat="1" x14ac:dyDescent="0.25">
      <c r="A1627" s="96"/>
    </row>
    <row r="1628" spans="1:1" s="95" customFormat="1" x14ac:dyDescent="0.25">
      <c r="A1628" s="96"/>
    </row>
    <row r="1629" spans="1:1" s="95" customFormat="1" x14ac:dyDescent="0.25">
      <c r="A1629" s="96"/>
    </row>
    <row r="1630" spans="1:1" s="95" customFormat="1" x14ac:dyDescent="0.25">
      <c r="A1630" s="96"/>
    </row>
    <row r="1631" spans="1:1" s="95" customFormat="1" x14ac:dyDescent="0.25">
      <c r="A1631" s="96"/>
    </row>
    <row r="1632" spans="1:1" s="95" customFormat="1" x14ac:dyDescent="0.25">
      <c r="A1632" s="96"/>
    </row>
    <row r="1633" spans="1:1" s="95" customFormat="1" x14ac:dyDescent="0.25">
      <c r="A1633" s="96"/>
    </row>
    <row r="1634" spans="1:1" s="95" customFormat="1" x14ac:dyDescent="0.25">
      <c r="A1634" s="96"/>
    </row>
    <row r="1635" spans="1:1" s="95" customFormat="1" x14ac:dyDescent="0.25">
      <c r="A1635" s="96"/>
    </row>
    <row r="1636" spans="1:1" s="95" customFormat="1" x14ac:dyDescent="0.25">
      <c r="A1636" s="96"/>
    </row>
    <row r="1637" spans="1:1" s="95" customFormat="1" x14ac:dyDescent="0.25">
      <c r="A1637" s="96"/>
    </row>
    <row r="1638" spans="1:1" s="95" customFormat="1" x14ac:dyDescent="0.25">
      <c r="A1638" s="96"/>
    </row>
    <row r="1639" spans="1:1" s="95" customFormat="1" x14ac:dyDescent="0.25">
      <c r="A1639" s="96"/>
    </row>
    <row r="1640" spans="1:1" s="95" customFormat="1" x14ac:dyDescent="0.25">
      <c r="A1640" s="96"/>
    </row>
    <row r="1641" spans="1:1" s="95" customFormat="1" x14ac:dyDescent="0.25">
      <c r="A1641" s="96"/>
    </row>
    <row r="1642" spans="1:1" s="95" customFormat="1" x14ac:dyDescent="0.25">
      <c r="A1642" s="96"/>
    </row>
    <row r="1643" spans="1:1" s="95" customFormat="1" x14ac:dyDescent="0.25">
      <c r="A1643" s="96"/>
    </row>
    <row r="1644" spans="1:1" s="95" customFormat="1" x14ac:dyDescent="0.25">
      <c r="A1644" s="96"/>
    </row>
    <row r="1645" spans="1:1" s="95" customFormat="1" x14ac:dyDescent="0.25">
      <c r="A1645" s="96"/>
    </row>
    <row r="1646" spans="1:1" s="95" customFormat="1" x14ac:dyDescent="0.25">
      <c r="A1646" s="96"/>
    </row>
    <row r="1647" spans="1:1" s="95" customFormat="1" x14ac:dyDescent="0.25">
      <c r="A1647" s="96"/>
    </row>
    <row r="1648" spans="1:1" s="95" customFormat="1" x14ac:dyDescent="0.25">
      <c r="A1648" s="96"/>
    </row>
    <row r="1649" spans="1:1" s="95" customFormat="1" x14ac:dyDescent="0.25">
      <c r="A1649" s="96"/>
    </row>
    <row r="1650" spans="1:1" s="95" customFormat="1" x14ac:dyDescent="0.25">
      <c r="A1650" s="96"/>
    </row>
    <row r="1651" spans="1:1" s="95" customFormat="1" x14ac:dyDescent="0.25">
      <c r="A1651" s="96"/>
    </row>
    <row r="1652" spans="1:1" s="95" customFormat="1" x14ac:dyDescent="0.25">
      <c r="A1652" s="96"/>
    </row>
    <row r="1653" spans="1:1" s="95" customFormat="1" x14ac:dyDescent="0.25">
      <c r="A1653" s="96"/>
    </row>
    <row r="1654" spans="1:1" s="95" customFormat="1" x14ac:dyDescent="0.25">
      <c r="A1654" s="96"/>
    </row>
    <row r="1655" spans="1:1" s="95" customFormat="1" x14ac:dyDescent="0.25">
      <c r="A1655" s="96"/>
    </row>
    <row r="1656" spans="1:1" s="95" customFormat="1" x14ac:dyDescent="0.25">
      <c r="A1656" s="96"/>
    </row>
    <row r="1657" spans="1:1" s="95" customFormat="1" x14ac:dyDescent="0.25">
      <c r="A1657" s="96"/>
    </row>
    <row r="1658" spans="1:1" s="95" customFormat="1" x14ac:dyDescent="0.25">
      <c r="A1658" s="96"/>
    </row>
    <row r="1659" spans="1:1" s="95" customFormat="1" x14ac:dyDescent="0.25">
      <c r="A1659" s="96"/>
    </row>
    <row r="1660" spans="1:1" s="95" customFormat="1" x14ac:dyDescent="0.25">
      <c r="A1660" s="96"/>
    </row>
    <row r="1661" spans="1:1" s="95" customFormat="1" x14ac:dyDescent="0.25">
      <c r="A1661" s="96"/>
    </row>
    <row r="1662" spans="1:1" s="95" customFormat="1" x14ac:dyDescent="0.25">
      <c r="A1662" s="96"/>
    </row>
    <row r="1663" spans="1:1" s="95" customFormat="1" x14ac:dyDescent="0.25">
      <c r="A1663" s="96"/>
    </row>
    <row r="1664" spans="1:1" s="95" customFormat="1" x14ac:dyDescent="0.25">
      <c r="A1664" s="96"/>
    </row>
    <row r="1665" spans="1:1" s="95" customFormat="1" x14ac:dyDescent="0.25">
      <c r="A1665" s="96"/>
    </row>
    <row r="1666" spans="1:1" s="95" customFormat="1" x14ac:dyDescent="0.25">
      <c r="A1666" s="96"/>
    </row>
    <row r="1667" spans="1:1" s="95" customFormat="1" x14ac:dyDescent="0.25">
      <c r="A1667" s="96"/>
    </row>
    <row r="1668" spans="1:1" s="95" customFormat="1" x14ac:dyDescent="0.25">
      <c r="A1668" s="96"/>
    </row>
    <row r="1669" spans="1:1" s="95" customFormat="1" x14ac:dyDescent="0.25">
      <c r="A1669" s="96"/>
    </row>
    <row r="1670" spans="1:1" s="95" customFormat="1" x14ac:dyDescent="0.25">
      <c r="A1670" s="96"/>
    </row>
    <row r="1671" spans="1:1" s="95" customFormat="1" x14ac:dyDescent="0.25">
      <c r="A1671" s="96"/>
    </row>
    <row r="1672" spans="1:1" s="95" customFormat="1" x14ac:dyDescent="0.25">
      <c r="A1672" s="96"/>
    </row>
    <row r="1673" spans="1:1" s="95" customFormat="1" x14ac:dyDescent="0.25">
      <c r="A1673" s="96"/>
    </row>
    <row r="1674" spans="1:1" s="95" customFormat="1" x14ac:dyDescent="0.25">
      <c r="A1674" s="96"/>
    </row>
    <row r="1675" spans="1:1" s="95" customFormat="1" x14ac:dyDescent="0.25">
      <c r="A1675" s="96"/>
    </row>
    <row r="1676" spans="1:1" s="95" customFormat="1" x14ac:dyDescent="0.25">
      <c r="A1676" s="96"/>
    </row>
    <row r="1677" spans="1:1" s="95" customFormat="1" x14ac:dyDescent="0.25">
      <c r="A1677" s="96"/>
    </row>
    <row r="1678" spans="1:1" s="95" customFormat="1" x14ac:dyDescent="0.25">
      <c r="A1678" s="96"/>
    </row>
    <row r="1679" spans="1:1" s="95" customFormat="1" x14ac:dyDescent="0.25">
      <c r="A1679" s="96"/>
    </row>
    <row r="1680" spans="1:1" s="95" customFormat="1" x14ac:dyDescent="0.25">
      <c r="A1680" s="96"/>
    </row>
    <row r="1681" spans="1:1" s="95" customFormat="1" x14ac:dyDescent="0.25">
      <c r="A1681" s="96"/>
    </row>
    <row r="1682" spans="1:1" s="95" customFormat="1" x14ac:dyDescent="0.25">
      <c r="A1682" s="96"/>
    </row>
    <row r="1683" spans="1:1" s="95" customFormat="1" x14ac:dyDescent="0.25">
      <c r="A1683" s="96"/>
    </row>
    <row r="1684" spans="1:1" s="95" customFormat="1" x14ac:dyDescent="0.25">
      <c r="A1684" s="96"/>
    </row>
    <row r="1685" spans="1:1" s="95" customFormat="1" x14ac:dyDescent="0.25">
      <c r="A1685" s="96"/>
    </row>
    <row r="1686" spans="1:1" s="95" customFormat="1" x14ac:dyDescent="0.25">
      <c r="A1686" s="96"/>
    </row>
    <row r="1687" spans="1:1" s="95" customFormat="1" x14ac:dyDescent="0.25">
      <c r="A1687" s="96"/>
    </row>
    <row r="1688" spans="1:1" s="95" customFormat="1" x14ac:dyDescent="0.25">
      <c r="A1688" s="96"/>
    </row>
    <row r="1689" spans="1:1" s="95" customFormat="1" x14ac:dyDescent="0.25">
      <c r="A1689" s="96"/>
    </row>
    <row r="1690" spans="1:1" s="95" customFormat="1" x14ac:dyDescent="0.25">
      <c r="A1690" s="96"/>
    </row>
    <row r="1691" spans="1:1" s="95" customFormat="1" x14ac:dyDescent="0.25">
      <c r="A1691" s="96"/>
    </row>
    <row r="1692" spans="1:1" s="95" customFormat="1" x14ac:dyDescent="0.25">
      <c r="A1692" s="96"/>
    </row>
    <row r="1693" spans="1:1" s="95" customFormat="1" x14ac:dyDescent="0.25">
      <c r="A1693" s="96"/>
    </row>
    <row r="1694" spans="1:1" s="95" customFormat="1" x14ac:dyDescent="0.25">
      <c r="A1694" s="96"/>
    </row>
    <row r="1695" spans="1:1" s="95" customFormat="1" x14ac:dyDescent="0.25">
      <c r="A1695" s="96"/>
    </row>
    <row r="1696" spans="1:1" s="95" customFormat="1" x14ac:dyDescent="0.25">
      <c r="A1696" s="96"/>
    </row>
    <row r="1697" spans="1:1" s="95" customFormat="1" x14ac:dyDescent="0.25">
      <c r="A1697" s="96"/>
    </row>
    <row r="1698" spans="1:1" s="95" customFormat="1" x14ac:dyDescent="0.25">
      <c r="A1698" s="96"/>
    </row>
    <row r="1699" spans="1:1" s="95" customFormat="1" x14ac:dyDescent="0.25">
      <c r="A1699" s="96"/>
    </row>
    <row r="1700" spans="1:1" s="95" customFormat="1" x14ac:dyDescent="0.25">
      <c r="A1700" s="96"/>
    </row>
    <row r="1701" spans="1:1" s="95" customFormat="1" x14ac:dyDescent="0.25">
      <c r="A1701" s="96"/>
    </row>
    <row r="1702" spans="1:1" s="95" customFormat="1" x14ac:dyDescent="0.25">
      <c r="A1702" s="96"/>
    </row>
    <row r="1703" spans="1:1" s="95" customFormat="1" x14ac:dyDescent="0.25">
      <c r="A1703" s="96"/>
    </row>
    <row r="1704" spans="1:1" s="95" customFormat="1" x14ac:dyDescent="0.25">
      <c r="A1704" s="96"/>
    </row>
    <row r="1705" spans="1:1" s="95" customFormat="1" x14ac:dyDescent="0.25">
      <c r="A1705" s="96"/>
    </row>
    <row r="1706" spans="1:1" s="95" customFormat="1" x14ac:dyDescent="0.25">
      <c r="A1706" s="96"/>
    </row>
    <row r="1707" spans="1:1" s="95" customFormat="1" x14ac:dyDescent="0.25">
      <c r="A1707" s="96"/>
    </row>
    <row r="1708" spans="1:1" s="95" customFormat="1" x14ac:dyDescent="0.25">
      <c r="A1708" s="96"/>
    </row>
    <row r="1709" spans="1:1" s="95" customFormat="1" x14ac:dyDescent="0.25">
      <c r="A1709" s="96"/>
    </row>
    <row r="1710" spans="1:1" s="95" customFormat="1" x14ac:dyDescent="0.25">
      <c r="A1710" s="96"/>
    </row>
    <row r="1711" spans="1:1" s="95" customFormat="1" x14ac:dyDescent="0.25">
      <c r="A1711" s="96"/>
    </row>
    <row r="1712" spans="1:1" s="95" customFormat="1" x14ac:dyDescent="0.25">
      <c r="A1712" s="96"/>
    </row>
    <row r="1713" spans="1:1" s="95" customFormat="1" x14ac:dyDescent="0.25">
      <c r="A1713" s="96"/>
    </row>
    <row r="1714" spans="1:1" s="95" customFormat="1" x14ac:dyDescent="0.25">
      <c r="A1714" s="96"/>
    </row>
    <row r="1715" spans="1:1" s="95" customFormat="1" x14ac:dyDescent="0.25">
      <c r="A1715" s="96"/>
    </row>
    <row r="1716" spans="1:1" s="95" customFormat="1" x14ac:dyDescent="0.25">
      <c r="A1716" s="96"/>
    </row>
    <row r="1717" spans="1:1" s="95" customFormat="1" x14ac:dyDescent="0.25">
      <c r="A1717" s="96"/>
    </row>
    <row r="1718" spans="1:1" s="95" customFormat="1" x14ac:dyDescent="0.25">
      <c r="A1718" s="96"/>
    </row>
    <row r="1719" spans="1:1" s="95" customFormat="1" x14ac:dyDescent="0.25">
      <c r="A1719" s="96"/>
    </row>
    <row r="1720" spans="1:1" s="95" customFormat="1" x14ac:dyDescent="0.25">
      <c r="A1720" s="96"/>
    </row>
    <row r="1721" spans="1:1" s="95" customFormat="1" x14ac:dyDescent="0.25">
      <c r="A1721" s="96"/>
    </row>
    <row r="1722" spans="1:1" s="95" customFormat="1" x14ac:dyDescent="0.25">
      <c r="A1722" s="96"/>
    </row>
    <row r="1723" spans="1:1" s="95" customFormat="1" x14ac:dyDescent="0.25">
      <c r="A1723" s="96"/>
    </row>
    <row r="1724" spans="1:1" s="95" customFormat="1" x14ac:dyDescent="0.25">
      <c r="A1724" s="96"/>
    </row>
    <row r="1725" spans="1:1" s="95" customFormat="1" x14ac:dyDescent="0.25">
      <c r="A1725" s="96"/>
    </row>
    <row r="1726" spans="1:1" s="95" customFormat="1" x14ac:dyDescent="0.25">
      <c r="A1726" s="96"/>
    </row>
    <row r="1727" spans="1:1" s="95" customFormat="1" x14ac:dyDescent="0.25">
      <c r="A1727" s="96"/>
    </row>
    <row r="1728" spans="1:1" s="95" customFormat="1" x14ac:dyDescent="0.25">
      <c r="A1728" s="96"/>
    </row>
    <row r="1729" spans="1:1" s="95" customFormat="1" x14ac:dyDescent="0.25">
      <c r="A1729" s="96"/>
    </row>
    <row r="1730" spans="1:1" s="95" customFormat="1" x14ac:dyDescent="0.25">
      <c r="A1730" s="96"/>
    </row>
    <row r="1731" spans="1:1" s="95" customFormat="1" x14ac:dyDescent="0.25">
      <c r="A1731" s="96"/>
    </row>
    <row r="1732" spans="1:1" s="95" customFormat="1" x14ac:dyDescent="0.25">
      <c r="A1732" s="96"/>
    </row>
    <row r="1733" spans="1:1" s="95" customFormat="1" x14ac:dyDescent="0.25">
      <c r="A1733" s="96"/>
    </row>
    <row r="1734" spans="1:1" s="95" customFormat="1" x14ac:dyDescent="0.25">
      <c r="A1734" s="96"/>
    </row>
    <row r="1735" spans="1:1" s="95" customFormat="1" x14ac:dyDescent="0.25">
      <c r="A1735" s="96"/>
    </row>
    <row r="1736" spans="1:1" s="95" customFormat="1" x14ac:dyDescent="0.25">
      <c r="A1736" s="96"/>
    </row>
    <row r="1737" spans="1:1" s="95" customFormat="1" x14ac:dyDescent="0.25">
      <c r="A1737" s="96"/>
    </row>
    <row r="1738" spans="1:1" s="95" customFormat="1" x14ac:dyDescent="0.25">
      <c r="A1738" s="96"/>
    </row>
    <row r="1739" spans="1:1" s="95" customFormat="1" x14ac:dyDescent="0.25">
      <c r="A1739" s="96"/>
    </row>
    <row r="1740" spans="1:1" s="95" customFormat="1" x14ac:dyDescent="0.25">
      <c r="A1740" s="96"/>
    </row>
    <row r="1741" spans="1:1" s="95" customFormat="1" x14ac:dyDescent="0.25">
      <c r="A1741" s="96"/>
    </row>
    <row r="1742" spans="1:1" s="95" customFormat="1" x14ac:dyDescent="0.25">
      <c r="A1742" s="96"/>
    </row>
    <row r="1743" spans="1:1" s="95" customFormat="1" x14ac:dyDescent="0.25">
      <c r="A1743" s="96"/>
    </row>
    <row r="1744" spans="1:1" s="95" customFormat="1" x14ac:dyDescent="0.25">
      <c r="A1744" s="96"/>
    </row>
    <row r="1745" spans="1:1" s="95" customFormat="1" x14ac:dyDescent="0.25">
      <c r="A1745" s="96"/>
    </row>
    <row r="1746" spans="1:1" s="95" customFormat="1" x14ac:dyDescent="0.25">
      <c r="A1746" s="96"/>
    </row>
    <row r="1747" spans="1:1" s="95" customFormat="1" x14ac:dyDescent="0.25">
      <c r="A1747" s="96"/>
    </row>
    <row r="1748" spans="1:1" s="95" customFormat="1" x14ac:dyDescent="0.25">
      <c r="A1748" s="96"/>
    </row>
    <row r="1749" spans="1:1" s="95" customFormat="1" x14ac:dyDescent="0.25">
      <c r="A1749" s="96"/>
    </row>
    <row r="1750" spans="1:1" s="95" customFormat="1" x14ac:dyDescent="0.25">
      <c r="A1750" s="96"/>
    </row>
    <row r="1751" spans="1:1" s="95" customFormat="1" x14ac:dyDescent="0.25">
      <c r="A1751" s="96"/>
    </row>
    <row r="1752" spans="1:1" s="95" customFormat="1" x14ac:dyDescent="0.25">
      <c r="A1752" s="96"/>
    </row>
    <row r="1753" spans="1:1" s="95" customFormat="1" x14ac:dyDescent="0.25">
      <c r="A1753" s="96"/>
    </row>
    <row r="1754" spans="1:1" s="95" customFormat="1" x14ac:dyDescent="0.25">
      <c r="A1754" s="96"/>
    </row>
    <row r="1755" spans="1:1" s="95" customFormat="1" x14ac:dyDescent="0.25">
      <c r="A1755" s="96"/>
    </row>
    <row r="1756" spans="1:1" s="95" customFormat="1" x14ac:dyDescent="0.25">
      <c r="A1756" s="96"/>
    </row>
    <row r="1757" spans="1:1" s="95" customFormat="1" x14ac:dyDescent="0.25">
      <c r="A1757" s="96"/>
    </row>
    <row r="1758" spans="1:1" s="95" customFormat="1" x14ac:dyDescent="0.25">
      <c r="A1758" s="96"/>
    </row>
    <row r="1759" spans="1:1" s="95" customFormat="1" x14ac:dyDescent="0.25">
      <c r="A1759" s="96"/>
    </row>
    <row r="1760" spans="1:1" s="95" customFormat="1" x14ac:dyDescent="0.25">
      <c r="A1760" s="96"/>
    </row>
    <row r="1761" spans="1:1" s="95" customFormat="1" x14ac:dyDescent="0.25">
      <c r="A1761" s="96"/>
    </row>
    <row r="1762" spans="1:1" s="95" customFormat="1" x14ac:dyDescent="0.25">
      <c r="A1762" s="96"/>
    </row>
    <row r="1763" spans="1:1" s="95" customFormat="1" x14ac:dyDescent="0.25">
      <c r="A1763" s="96"/>
    </row>
    <row r="1764" spans="1:1" s="95" customFormat="1" x14ac:dyDescent="0.25">
      <c r="A1764" s="96"/>
    </row>
    <row r="1765" spans="1:1" s="95" customFormat="1" x14ac:dyDescent="0.25">
      <c r="A1765" s="96"/>
    </row>
    <row r="1766" spans="1:1" s="95" customFormat="1" x14ac:dyDescent="0.25">
      <c r="A1766" s="96"/>
    </row>
    <row r="1767" spans="1:1" s="95" customFormat="1" x14ac:dyDescent="0.25">
      <c r="A1767" s="96"/>
    </row>
    <row r="1768" spans="1:1" s="95" customFormat="1" x14ac:dyDescent="0.25">
      <c r="A1768" s="96"/>
    </row>
    <row r="1769" spans="1:1" s="95" customFormat="1" x14ac:dyDescent="0.25">
      <c r="A1769" s="96"/>
    </row>
    <row r="1770" spans="1:1" s="95" customFormat="1" x14ac:dyDescent="0.25">
      <c r="A1770" s="96"/>
    </row>
    <row r="1771" spans="1:1" s="95" customFormat="1" x14ac:dyDescent="0.25">
      <c r="A1771" s="96"/>
    </row>
    <row r="1772" spans="1:1" s="95" customFormat="1" x14ac:dyDescent="0.25">
      <c r="A1772" s="96"/>
    </row>
    <row r="1773" spans="1:1" s="95" customFormat="1" x14ac:dyDescent="0.25">
      <c r="A1773" s="96"/>
    </row>
    <row r="1774" spans="1:1" s="95" customFormat="1" x14ac:dyDescent="0.25">
      <c r="A1774" s="96"/>
    </row>
    <row r="1775" spans="1:1" s="95" customFormat="1" x14ac:dyDescent="0.25">
      <c r="A1775" s="96"/>
    </row>
    <row r="1776" spans="1:1" s="95" customFormat="1" x14ac:dyDescent="0.25">
      <c r="A1776" s="96"/>
    </row>
    <row r="1777" spans="1:1" s="95" customFormat="1" x14ac:dyDescent="0.25">
      <c r="A1777" s="96"/>
    </row>
    <row r="1778" spans="1:1" s="95" customFormat="1" x14ac:dyDescent="0.25">
      <c r="A1778" s="96"/>
    </row>
    <row r="1779" spans="1:1" s="95" customFormat="1" x14ac:dyDescent="0.25">
      <c r="A1779" s="96"/>
    </row>
    <row r="1780" spans="1:1" s="95" customFormat="1" x14ac:dyDescent="0.25">
      <c r="A1780" s="96"/>
    </row>
    <row r="1781" spans="1:1" s="95" customFormat="1" x14ac:dyDescent="0.25">
      <c r="A1781" s="96"/>
    </row>
    <row r="1782" spans="1:1" s="95" customFormat="1" x14ac:dyDescent="0.25">
      <c r="A1782" s="96"/>
    </row>
    <row r="1783" spans="1:1" s="95" customFormat="1" x14ac:dyDescent="0.25">
      <c r="A1783" s="96"/>
    </row>
    <row r="1784" spans="1:1" s="95" customFormat="1" x14ac:dyDescent="0.25">
      <c r="A1784" s="96"/>
    </row>
    <row r="1785" spans="1:1" s="95" customFormat="1" x14ac:dyDescent="0.25">
      <c r="A1785" s="96"/>
    </row>
    <row r="1786" spans="1:1" s="95" customFormat="1" x14ac:dyDescent="0.25">
      <c r="A1786" s="96"/>
    </row>
    <row r="1787" spans="1:1" s="95" customFormat="1" x14ac:dyDescent="0.25">
      <c r="A1787" s="96"/>
    </row>
    <row r="1788" spans="1:1" s="95" customFormat="1" x14ac:dyDescent="0.25">
      <c r="A1788" s="96"/>
    </row>
    <row r="1789" spans="1:1" s="95" customFormat="1" x14ac:dyDescent="0.25">
      <c r="A1789" s="96"/>
    </row>
    <row r="1790" spans="1:1" s="95" customFormat="1" x14ac:dyDescent="0.25">
      <c r="A1790" s="96"/>
    </row>
    <row r="1791" spans="1:1" s="95" customFormat="1" x14ac:dyDescent="0.25">
      <c r="A1791" s="96"/>
    </row>
    <row r="1792" spans="1:1" s="95" customFormat="1" x14ac:dyDescent="0.25">
      <c r="A1792" s="96"/>
    </row>
    <row r="1793" spans="1:1" s="95" customFormat="1" x14ac:dyDescent="0.25">
      <c r="A1793" s="96"/>
    </row>
    <row r="1794" spans="1:1" s="95" customFormat="1" x14ac:dyDescent="0.25">
      <c r="A1794" s="96"/>
    </row>
    <row r="1795" spans="1:1" s="95" customFormat="1" x14ac:dyDescent="0.25">
      <c r="A1795" s="96"/>
    </row>
    <row r="1796" spans="1:1" s="95" customFormat="1" x14ac:dyDescent="0.25">
      <c r="A1796" s="96"/>
    </row>
    <row r="1797" spans="1:1" s="95" customFormat="1" x14ac:dyDescent="0.25">
      <c r="A1797" s="96"/>
    </row>
    <row r="1798" spans="1:1" s="95" customFormat="1" x14ac:dyDescent="0.25">
      <c r="A1798" s="96"/>
    </row>
    <row r="1799" spans="1:1" s="95" customFormat="1" x14ac:dyDescent="0.25">
      <c r="A1799" s="96"/>
    </row>
    <row r="1800" spans="1:1" s="95" customFormat="1" x14ac:dyDescent="0.25">
      <c r="A1800" s="96"/>
    </row>
    <row r="1801" spans="1:1" s="95" customFormat="1" x14ac:dyDescent="0.25">
      <c r="A1801" s="96"/>
    </row>
    <row r="1802" spans="1:1" s="95" customFormat="1" x14ac:dyDescent="0.25">
      <c r="A1802" s="96"/>
    </row>
    <row r="1803" spans="1:1" s="95" customFormat="1" x14ac:dyDescent="0.25">
      <c r="A1803" s="96"/>
    </row>
    <row r="1804" spans="1:1" s="95" customFormat="1" x14ac:dyDescent="0.25">
      <c r="A1804" s="96"/>
    </row>
    <row r="1805" spans="1:1" s="95" customFormat="1" x14ac:dyDescent="0.25">
      <c r="A1805" s="96"/>
    </row>
    <row r="1806" spans="1:1" s="95" customFormat="1" x14ac:dyDescent="0.25">
      <c r="A1806" s="96"/>
    </row>
    <row r="1807" spans="1:1" s="95" customFormat="1" x14ac:dyDescent="0.25">
      <c r="A1807" s="96"/>
    </row>
    <row r="1808" spans="1:1" s="95" customFormat="1" x14ac:dyDescent="0.25">
      <c r="A1808" s="96"/>
    </row>
    <row r="1809" spans="1:1" s="95" customFormat="1" x14ac:dyDescent="0.25">
      <c r="A1809" s="96"/>
    </row>
    <row r="1810" spans="1:1" s="95" customFormat="1" x14ac:dyDescent="0.25">
      <c r="A1810" s="96"/>
    </row>
    <row r="1811" spans="1:1" s="95" customFormat="1" x14ac:dyDescent="0.25">
      <c r="A1811" s="96"/>
    </row>
    <row r="1812" spans="1:1" s="95" customFormat="1" x14ac:dyDescent="0.25">
      <c r="A1812" s="96"/>
    </row>
    <row r="1813" spans="1:1" s="95" customFormat="1" x14ac:dyDescent="0.25">
      <c r="A1813" s="96"/>
    </row>
    <row r="1814" spans="1:1" s="95" customFormat="1" x14ac:dyDescent="0.25">
      <c r="A1814" s="96"/>
    </row>
    <row r="1815" spans="1:1" s="95" customFormat="1" x14ac:dyDescent="0.25">
      <c r="A1815" s="96"/>
    </row>
    <row r="1816" spans="1:1" s="95" customFormat="1" x14ac:dyDescent="0.25">
      <c r="A1816" s="96"/>
    </row>
    <row r="1817" spans="1:1" s="95" customFormat="1" x14ac:dyDescent="0.25">
      <c r="A1817" s="96"/>
    </row>
    <row r="1818" spans="1:1" s="95" customFormat="1" x14ac:dyDescent="0.25">
      <c r="A1818" s="96"/>
    </row>
    <row r="1819" spans="1:1" s="95" customFormat="1" x14ac:dyDescent="0.25">
      <c r="A1819" s="96"/>
    </row>
    <row r="1820" spans="1:1" s="95" customFormat="1" x14ac:dyDescent="0.25">
      <c r="A1820" s="96"/>
    </row>
    <row r="1821" spans="1:1" s="95" customFormat="1" x14ac:dyDescent="0.25">
      <c r="A1821" s="96"/>
    </row>
    <row r="1822" spans="1:1" s="95" customFormat="1" x14ac:dyDescent="0.25">
      <c r="A1822" s="96"/>
    </row>
    <row r="1823" spans="1:1" s="95" customFormat="1" x14ac:dyDescent="0.25">
      <c r="A1823" s="96"/>
    </row>
    <row r="1824" spans="1:1" s="95" customFormat="1" x14ac:dyDescent="0.25">
      <c r="A1824" s="96"/>
    </row>
    <row r="1825" spans="1:1" s="95" customFormat="1" x14ac:dyDescent="0.25">
      <c r="A1825" s="96"/>
    </row>
    <row r="1826" spans="1:1" s="95" customFormat="1" x14ac:dyDescent="0.25">
      <c r="A1826" s="96"/>
    </row>
    <row r="1827" spans="1:1" s="95" customFormat="1" x14ac:dyDescent="0.25">
      <c r="A1827" s="96"/>
    </row>
    <row r="1828" spans="1:1" s="95" customFormat="1" x14ac:dyDescent="0.25">
      <c r="A1828" s="96"/>
    </row>
    <row r="1829" spans="1:1" s="95" customFormat="1" x14ac:dyDescent="0.25">
      <c r="A1829" s="96"/>
    </row>
    <row r="1830" spans="1:1" s="95" customFormat="1" x14ac:dyDescent="0.25">
      <c r="A1830" s="96"/>
    </row>
    <row r="1831" spans="1:1" s="95" customFormat="1" x14ac:dyDescent="0.25">
      <c r="A1831" s="96"/>
    </row>
    <row r="1832" spans="1:1" s="95" customFormat="1" x14ac:dyDescent="0.25">
      <c r="A1832" s="96"/>
    </row>
    <row r="1833" spans="1:1" s="95" customFormat="1" x14ac:dyDescent="0.25">
      <c r="A1833" s="96"/>
    </row>
    <row r="1834" spans="1:1" s="95" customFormat="1" x14ac:dyDescent="0.25">
      <c r="A1834" s="96"/>
    </row>
    <row r="1835" spans="1:1" s="95" customFormat="1" x14ac:dyDescent="0.25">
      <c r="A1835" s="96"/>
    </row>
    <row r="1836" spans="1:1" s="95" customFormat="1" x14ac:dyDescent="0.25">
      <c r="A1836" s="96"/>
    </row>
    <row r="1837" spans="1:1" s="95" customFormat="1" x14ac:dyDescent="0.25">
      <c r="A1837" s="96"/>
    </row>
    <row r="1838" spans="1:1" s="95" customFormat="1" x14ac:dyDescent="0.25">
      <c r="A1838" s="96"/>
    </row>
    <row r="1839" spans="1:1" s="95" customFormat="1" x14ac:dyDescent="0.25">
      <c r="A1839" s="96"/>
    </row>
    <row r="1840" spans="1:1" s="95" customFormat="1" x14ac:dyDescent="0.25">
      <c r="A1840" s="96"/>
    </row>
    <row r="1841" spans="1:1" s="95" customFormat="1" x14ac:dyDescent="0.25">
      <c r="A1841" s="96"/>
    </row>
    <row r="1842" spans="1:1" s="95" customFormat="1" x14ac:dyDescent="0.25">
      <c r="A1842" s="96"/>
    </row>
    <row r="1843" spans="1:1" s="95" customFormat="1" x14ac:dyDescent="0.25">
      <c r="A1843" s="96"/>
    </row>
    <row r="1844" spans="1:1" s="95" customFormat="1" x14ac:dyDescent="0.25">
      <c r="A1844" s="96"/>
    </row>
    <row r="1845" spans="1:1" s="95" customFormat="1" x14ac:dyDescent="0.25">
      <c r="A1845" s="96"/>
    </row>
    <row r="1846" spans="1:1" s="95" customFormat="1" x14ac:dyDescent="0.25">
      <c r="A1846" s="96"/>
    </row>
    <row r="1847" spans="1:1" s="95" customFormat="1" x14ac:dyDescent="0.25">
      <c r="A1847" s="96"/>
    </row>
    <row r="1848" spans="1:1" s="95" customFormat="1" x14ac:dyDescent="0.25">
      <c r="A1848" s="96"/>
    </row>
    <row r="1849" spans="1:1" s="95" customFormat="1" x14ac:dyDescent="0.25">
      <c r="A1849" s="96"/>
    </row>
    <row r="1850" spans="1:1" s="95" customFormat="1" x14ac:dyDescent="0.25">
      <c r="A1850" s="96"/>
    </row>
    <row r="1851" spans="1:1" s="95" customFormat="1" x14ac:dyDescent="0.25">
      <c r="A1851" s="96"/>
    </row>
    <row r="1852" spans="1:1" s="95" customFormat="1" x14ac:dyDescent="0.25">
      <c r="A1852" s="96"/>
    </row>
    <row r="1853" spans="1:1" s="95" customFormat="1" x14ac:dyDescent="0.25">
      <c r="A1853" s="96"/>
    </row>
    <row r="1854" spans="1:1" s="95" customFormat="1" x14ac:dyDescent="0.25">
      <c r="A1854" s="96"/>
    </row>
    <row r="1855" spans="1:1" s="95" customFormat="1" x14ac:dyDescent="0.25">
      <c r="A1855" s="96"/>
    </row>
    <row r="1856" spans="1:1" s="95" customFormat="1" x14ac:dyDescent="0.25">
      <c r="A1856" s="96"/>
    </row>
    <row r="1857" spans="1:1" s="95" customFormat="1" x14ac:dyDescent="0.25">
      <c r="A1857" s="96"/>
    </row>
    <row r="1858" spans="1:1" s="95" customFormat="1" x14ac:dyDescent="0.25">
      <c r="A1858" s="96"/>
    </row>
    <row r="1859" spans="1:1" s="95" customFormat="1" x14ac:dyDescent="0.25">
      <c r="A1859" s="96"/>
    </row>
    <row r="1860" spans="1:1" s="95" customFormat="1" x14ac:dyDescent="0.25">
      <c r="A1860" s="96"/>
    </row>
    <row r="1861" spans="1:1" s="95" customFormat="1" x14ac:dyDescent="0.25">
      <c r="A1861" s="96"/>
    </row>
    <row r="1862" spans="1:1" s="95" customFormat="1" x14ac:dyDescent="0.25">
      <c r="A1862" s="96"/>
    </row>
    <row r="1863" spans="1:1" s="95" customFormat="1" x14ac:dyDescent="0.25">
      <c r="A1863" s="96"/>
    </row>
    <row r="1864" spans="1:1" s="95" customFormat="1" x14ac:dyDescent="0.25">
      <c r="A1864" s="96"/>
    </row>
    <row r="1865" spans="1:1" s="95" customFormat="1" x14ac:dyDescent="0.25">
      <c r="A1865" s="96"/>
    </row>
    <row r="1866" spans="1:1" s="95" customFormat="1" x14ac:dyDescent="0.25">
      <c r="A1866" s="96"/>
    </row>
    <row r="1867" spans="1:1" s="95" customFormat="1" x14ac:dyDescent="0.25">
      <c r="A1867" s="96"/>
    </row>
    <row r="1868" spans="1:1" s="95" customFormat="1" x14ac:dyDescent="0.25">
      <c r="A1868" s="96"/>
    </row>
    <row r="1869" spans="1:1" s="95" customFormat="1" x14ac:dyDescent="0.25">
      <c r="A1869" s="96"/>
    </row>
    <row r="1870" spans="1:1" s="95" customFormat="1" x14ac:dyDescent="0.25">
      <c r="A1870" s="96"/>
    </row>
    <row r="1871" spans="1:1" s="95" customFormat="1" x14ac:dyDescent="0.25">
      <c r="A1871" s="96"/>
    </row>
    <row r="1872" spans="1:1" s="95" customFormat="1" x14ac:dyDescent="0.25">
      <c r="A1872" s="96"/>
    </row>
    <row r="1873" spans="1:1" s="95" customFormat="1" x14ac:dyDescent="0.25">
      <c r="A1873" s="96"/>
    </row>
    <row r="1874" spans="1:1" s="95" customFormat="1" x14ac:dyDescent="0.25">
      <c r="A1874" s="96"/>
    </row>
    <row r="1875" spans="1:1" s="95" customFormat="1" x14ac:dyDescent="0.25">
      <c r="A1875" s="96"/>
    </row>
    <row r="1876" spans="1:1" s="95" customFormat="1" x14ac:dyDescent="0.25">
      <c r="A1876" s="96"/>
    </row>
    <row r="1877" spans="1:1" s="95" customFormat="1" x14ac:dyDescent="0.25">
      <c r="A1877" s="96"/>
    </row>
    <row r="1878" spans="1:1" s="95" customFormat="1" x14ac:dyDescent="0.25">
      <c r="A1878" s="96"/>
    </row>
    <row r="1879" spans="1:1" s="95" customFormat="1" x14ac:dyDescent="0.25">
      <c r="A1879" s="96"/>
    </row>
    <row r="1880" spans="1:1" s="95" customFormat="1" x14ac:dyDescent="0.25">
      <c r="A1880" s="96"/>
    </row>
    <row r="1881" spans="1:1" s="95" customFormat="1" x14ac:dyDescent="0.25">
      <c r="A1881" s="96"/>
    </row>
    <row r="1882" spans="1:1" s="95" customFormat="1" x14ac:dyDescent="0.25">
      <c r="A1882" s="96"/>
    </row>
    <row r="1883" spans="1:1" s="95" customFormat="1" x14ac:dyDescent="0.25">
      <c r="A1883" s="96"/>
    </row>
    <row r="1884" spans="1:1" s="95" customFormat="1" x14ac:dyDescent="0.25">
      <c r="A1884" s="96"/>
    </row>
    <row r="1885" spans="1:1" s="95" customFormat="1" x14ac:dyDescent="0.25">
      <c r="A1885" s="96"/>
    </row>
    <row r="1886" spans="1:1" s="95" customFormat="1" x14ac:dyDescent="0.25">
      <c r="A1886" s="96"/>
    </row>
    <row r="1887" spans="1:1" s="95" customFormat="1" x14ac:dyDescent="0.25">
      <c r="A1887" s="96"/>
    </row>
    <row r="1888" spans="1:1" s="95" customFormat="1" x14ac:dyDescent="0.25">
      <c r="A1888" s="96"/>
    </row>
    <row r="1889" spans="1:1" s="95" customFormat="1" x14ac:dyDescent="0.25">
      <c r="A1889" s="96"/>
    </row>
    <row r="1890" spans="1:1" s="95" customFormat="1" x14ac:dyDescent="0.25">
      <c r="A1890" s="96"/>
    </row>
    <row r="1891" spans="1:1" s="95" customFormat="1" x14ac:dyDescent="0.25">
      <c r="A1891" s="96"/>
    </row>
    <row r="1892" spans="1:1" s="95" customFormat="1" x14ac:dyDescent="0.25">
      <c r="A1892" s="96"/>
    </row>
    <row r="1893" spans="1:1" s="95" customFormat="1" x14ac:dyDescent="0.25">
      <c r="A1893" s="96"/>
    </row>
    <row r="1894" spans="1:1" s="95" customFormat="1" x14ac:dyDescent="0.25">
      <c r="A1894" s="96"/>
    </row>
    <row r="1895" spans="1:1" s="95" customFormat="1" x14ac:dyDescent="0.25">
      <c r="A1895" s="96"/>
    </row>
    <row r="1896" spans="1:1" s="95" customFormat="1" x14ac:dyDescent="0.25">
      <c r="A1896" s="96"/>
    </row>
    <row r="1897" spans="1:1" s="95" customFormat="1" x14ac:dyDescent="0.25">
      <c r="A1897" s="96"/>
    </row>
    <row r="1898" spans="1:1" s="95" customFormat="1" x14ac:dyDescent="0.25">
      <c r="A1898" s="96"/>
    </row>
    <row r="1899" spans="1:1" s="95" customFormat="1" x14ac:dyDescent="0.25">
      <c r="A1899" s="96"/>
    </row>
    <row r="1900" spans="1:1" s="95" customFormat="1" x14ac:dyDescent="0.25">
      <c r="A1900" s="96"/>
    </row>
    <row r="1901" spans="1:1" s="95" customFormat="1" x14ac:dyDescent="0.25">
      <c r="A1901" s="96"/>
    </row>
    <row r="1902" spans="1:1" s="95" customFormat="1" x14ac:dyDescent="0.25">
      <c r="A1902" s="96"/>
    </row>
    <row r="1903" spans="1:1" s="95" customFormat="1" x14ac:dyDescent="0.25">
      <c r="A1903" s="96"/>
    </row>
    <row r="1904" spans="1:1" s="95" customFormat="1" x14ac:dyDescent="0.25">
      <c r="A1904" s="96"/>
    </row>
    <row r="1905" spans="1:1" s="95" customFormat="1" x14ac:dyDescent="0.25">
      <c r="A1905" s="96"/>
    </row>
    <row r="1906" spans="1:1" s="95" customFormat="1" x14ac:dyDescent="0.25">
      <c r="A1906" s="96"/>
    </row>
    <row r="1907" spans="1:1" s="95" customFormat="1" x14ac:dyDescent="0.25">
      <c r="A1907" s="96"/>
    </row>
    <row r="1908" spans="1:1" s="95" customFormat="1" x14ac:dyDescent="0.25">
      <c r="A1908" s="96"/>
    </row>
    <row r="1909" spans="1:1" s="95" customFormat="1" x14ac:dyDescent="0.25">
      <c r="A1909" s="96"/>
    </row>
    <row r="1910" spans="1:1" s="95" customFormat="1" x14ac:dyDescent="0.25">
      <c r="A1910" s="96"/>
    </row>
    <row r="1911" spans="1:1" s="95" customFormat="1" x14ac:dyDescent="0.25">
      <c r="A1911" s="96"/>
    </row>
    <row r="1912" spans="1:1" s="95" customFormat="1" x14ac:dyDescent="0.25">
      <c r="A1912" s="96"/>
    </row>
    <row r="1913" spans="1:1" s="95" customFormat="1" x14ac:dyDescent="0.25">
      <c r="A1913" s="96"/>
    </row>
    <row r="1914" spans="1:1" s="95" customFormat="1" x14ac:dyDescent="0.25">
      <c r="A1914" s="96"/>
    </row>
    <row r="1915" spans="1:1" s="95" customFormat="1" x14ac:dyDescent="0.25">
      <c r="A1915" s="96"/>
    </row>
    <row r="1916" spans="1:1" s="95" customFormat="1" x14ac:dyDescent="0.25">
      <c r="A1916" s="96"/>
    </row>
    <row r="1917" spans="1:1" s="95" customFormat="1" x14ac:dyDescent="0.25">
      <c r="A1917" s="96"/>
    </row>
    <row r="1918" spans="1:1" s="95" customFormat="1" x14ac:dyDescent="0.25">
      <c r="A1918" s="96"/>
    </row>
    <row r="1919" spans="1:1" s="95" customFormat="1" x14ac:dyDescent="0.25">
      <c r="A1919" s="96"/>
    </row>
    <row r="1920" spans="1:1" s="95" customFormat="1" x14ac:dyDescent="0.25">
      <c r="A1920" s="96"/>
    </row>
    <row r="1921" spans="1:1" s="95" customFormat="1" x14ac:dyDescent="0.25">
      <c r="A1921" s="96"/>
    </row>
    <row r="1922" spans="1:1" s="95" customFormat="1" x14ac:dyDescent="0.25">
      <c r="A1922" s="96"/>
    </row>
    <row r="1923" spans="1:1" s="95" customFormat="1" x14ac:dyDescent="0.25">
      <c r="A1923" s="96"/>
    </row>
    <row r="1924" spans="1:1" s="95" customFormat="1" x14ac:dyDescent="0.25">
      <c r="A1924" s="96"/>
    </row>
    <row r="1925" spans="1:1" s="95" customFormat="1" x14ac:dyDescent="0.25">
      <c r="A1925" s="96"/>
    </row>
    <row r="1926" spans="1:1" s="95" customFormat="1" x14ac:dyDescent="0.25">
      <c r="A1926" s="96"/>
    </row>
    <row r="1927" spans="1:1" s="95" customFormat="1" x14ac:dyDescent="0.25">
      <c r="A1927" s="96"/>
    </row>
    <row r="1928" spans="1:1" s="95" customFormat="1" x14ac:dyDescent="0.25">
      <c r="A1928" s="96"/>
    </row>
    <row r="1929" spans="1:1" s="95" customFormat="1" x14ac:dyDescent="0.25">
      <c r="A1929" s="96"/>
    </row>
    <row r="1930" spans="1:1" s="95" customFormat="1" x14ac:dyDescent="0.25">
      <c r="A1930" s="96"/>
    </row>
    <row r="1931" spans="1:1" s="95" customFormat="1" x14ac:dyDescent="0.25">
      <c r="A1931" s="96"/>
    </row>
    <row r="1932" spans="1:1" s="95" customFormat="1" x14ac:dyDescent="0.25">
      <c r="A1932" s="96"/>
    </row>
    <row r="1933" spans="1:1" s="95" customFormat="1" x14ac:dyDescent="0.25">
      <c r="A1933" s="96"/>
    </row>
    <row r="1934" spans="1:1" s="95" customFormat="1" x14ac:dyDescent="0.25">
      <c r="A1934" s="96"/>
    </row>
    <row r="1935" spans="1:1" s="95" customFormat="1" x14ac:dyDescent="0.25">
      <c r="A1935" s="96"/>
    </row>
    <row r="1936" spans="1:1" s="95" customFormat="1" x14ac:dyDescent="0.25">
      <c r="A1936" s="96"/>
    </row>
    <row r="1937" spans="1:1" s="95" customFormat="1" x14ac:dyDescent="0.25">
      <c r="A1937" s="96"/>
    </row>
    <row r="1938" spans="1:1" s="95" customFormat="1" x14ac:dyDescent="0.25">
      <c r="A1938" s="96"/>
    </row>
    <row r="1939" spans="1:1" s="95" customFormat="1" x14ac:dyDescent="0.25">
      <c r="A1939" s="96"/>
    </row>
    <row r="1940" spans="1:1" s="95" customFormat="1" x14ac:dyDescent="0.25">
      <c r="A1940" s="96"/>
    </row>
    <row r="1941" spans="1:1" s="95" customFormat="1" x14ac:dyDescent="0.25">
      <c r="A1941" s="96"/>
    </row>
    <row r="1942" spans="1:1" s="95" customFormat="1" x14ac:dyDescent="0.25">
      <c r="A1942" s="96"/>
    </row>
    <row r="1943" spans="1:1" s="95" customFormat="1" x14ac:dyDescent="0.25">
      <c r="A1943" s="96"/>
    </row>
    <row r="1944" spans="1:1" s="95" customFormat="1" x14ac:dyDescent="0.25">
      <c r="A1944" s="96"/>
    </row>
    <row r="1945" spans="1:1" s="95" customFormat="1" x14ac:dyDescent="0.25">
      <c r="A1945" s="96"/>
    </row>
    <row r="1946" spans="1:1" s="95" customFormat="1" x14ac:dyDescent="0.25">
      <c r="A1946" s="96"/>
    </row>
    <row r="1947" spans="1:1" s="95" customFormat="1" x14ac:dyDescent="0.25">
      <c r="A1947" s="96"/>
    </row>
    <row r="1948" spans="1:1" s="95" customFormat="1" x14ac:dyDescent="0.25">
      <c r="A1948" s="96"/>
    </row>
    <row r="1949" spans="1:1" s="95" customFormat="1" x14ac:dyDescent="0.25">
      <c r="A1949" s="96"/>
    </row>
    <row r="1950" spans="1:1" s="95" customFormat="1" x14ac:dyDescent="0.25">
      <c r="A1950" s="96"/>
    </row>
    <row r="1951" spans="1:1" s="95" customFormat="1" x14ac:dyDescent="0.25">
      <c r="A1951" s="96"/>
    </row>
    <row r="1952" spans="1:1" s="95" customFormat="1" x14ac:dyDescent="0.25">
      <c r="A1952" s="96"/>
    </row>
    <row r="1953" spans="1:1" s="95" customFormat="1" x14ac:dyDescent="0.25">
      <c r="A1953" s="96"/>
    </row>
    <row r="1954" spans="1:1" s="95" customFormat="1" x14ac:dyDescent="0.25">
      <c r="A1954" s="96"/>
    </row>
    <row r="1955" spans="1:1" s="95" customFormat="1" x14ac:dyDescent="0.25">
      <c r="A1955" s="96"/>
    </row>
    <row r="1956" spans="1:1" s="95" customFormat="1" x14ac:dyDescent="0.25">
      <c r="A1956" s="96"/>
    </row>
    <row r="1957" spans="1:1" s="95" customFormat="1" x14ac:dyDescent="0.25">
      <c r="A1957" s="96"/>
    </row>
    <row r="1958" spans="1:1" s="95" customFormat="1" x14ac:dyDescent="0.25">
      <c r="A1958" s="96"/>
    </row>
    <row r="1959" spans="1:1" s="95" customFormat="1" x14ac:dyDescent="0.25">
      <c r="A1959" s="96"/>
    </row>
    <row r="1960" spans="1:1" s="95" customFormat="1" x14ac:dyDescent="0.25">
      <c r="A1960" s="96"/>
    </row>
    <row r="1961" spans="1:1" s="95" customFormat="1" x14ac:dyDescent="0.25">
      <c r="A1961" s="96"/>
    </row>
    <row r="1962" spans="1:1" s="95" customFormat="1" x14ac:dyDescent="0.25">
      <c r="A1962" s="96"/>
    </row>
    <row r="1963" spans="1:1" s="95" customFormat="1" x14ac:dyDescent="0.25">
      <c r="A1963" s="96"/>
    </row>
    <row r="1964" spans="1:1" s="95" customFormat="1" x14ac:dyDescent="0.25">
      <c r="A1964" s="96"/>
    </row>
    <row r="1965" spans="1:1" s="95" customFormat="1" x14ac:dyDescent="0.25">
      <c r="A1965" s="96"/>
    </row>
    <row r="1966" spans="1:1" s="95" customFormat="1" x14ac:dyDescent="0.25">
      <c r="A1966" s="96"/>
    </row>
    <row r="1967" spans="1:1" s="95" customFormat="1" x14ac:dyDescent="0.25">
      <c r="A1967" s="96"/>
    </row>
    <row r="1968" spans="1:1" s="95" customFormat="1" x14ac:dyDescent="0.25">
      <c r="A1968" s="96"/>
    </row>
    <row r="1969" spans="1:1" s="95" customFormat="1" x14ac:dyDescent="0.25">
      <c r="A1969" s="96"/>
    </row>
    <row r="1970" spans="1:1" s="95" customFormat="1" x14ac:dyDescent="0.25">
      <c r="A1970" s="96"/>
    </row>
    <row r="1971" spans="1:1" s="95" customFormat="1" x14ac:dyDescent="0.25">
      <c r="A1971" s="96"/>
    </row>
    <row r="1972" spans="1:1" s="95" customFormat="1" x14ac:dyDescent="0.25">
      <c r="A1972" s="96"/>
    </row>
    <row r="1973" spans="1:1" s="95" customFormat="1" x14ac:dyDescent="0.25">
      <c r="A1973" s="96"/>
    </row>
    <row r="1974" spans="1:1" s="95" customFormat="1" x14ac:dyDescent="0.25">
      <c r="A1974" s="96"/>
    </row>
    <row r="1975" spans="1:1" s="95" customFormat="1" x14ac:dyDescent="0.25">
      <c r="A1975" s="96"/>
    </row>
    <row r="1976" spans="1:1" s="95" customFormat="1" x14ac:dyDescent="0.25">
      <c r="A1976" s="96"/>
    </row>
    <row r="1977" spans="1:1" s="95" customFormat="1" x14ac:dyDescent="0.25">
      <c r="A1977" s="96"/>
    </row>
    <row r="1978" spans="1:1" s="95" customFormat="1" x14ac:dyDescent="0.25">
      <c r="A1978" s="96"/>
    </row>
    <row r="1979" spans="1:1" s="95" customFormat="1" x14ac:dyDescent="0.25">
      <c r="A1979" s="96"/>
    </row>
    <row r="1980" spans="1:1" s="95" customFormat="1" x14ac:dyDescent="0.25">
      <c r="A1980" s="96"/>
    </row>
    <row r="1981" spans="1:1" s="95" customFormat="1" x14ac:dyDescent="0.25">
      <c r="A1981" s="96"/>
    </row>
    <row r="1982" spans="1:1" s="95" customFormat="1" x14ac:dyDescent="0.25">
      <c r="A1982" s="96"/>
    </row>
    <row r="1983" spans="1:1" s="95" customFormat="1" x14ac:dyDescent="0.25">
      <c r="A1983" s="96"/>
    </row>
    <row r="1984" spans="1:1" s="95" customFormat="1" x14ac:dyDescent="0.25">
      <c r="A1984" s="96"/>
    </row>
    <row r="1985" spans="1:1" s="95" customFormat="1" x14ac:dyDescent="0.25">
      <c r="A1985" s="96"/>
    </row>
    <row r="1986" spans="1:1" s="95" customFormat="1" x14ac:dyDescent="0.25">
      <c r="A1986" s="96"/>
    </row>
    <row r="1987" spans="1:1" s="95" customFormat="1" x14ac:dyDescent="0.25">
      <c r="A1987" s="96"/>
    </row>
    <row r="1988" spans="1:1" s="95" customFormat="1" x14ac:dyDescent="0.25">
      <c r="A1988" s="96"/>
    </row>
    <row r="1989" spans="1:1" s="95" customFormat="1" x14ac:dyDescent="0.25">
      <c r="A1989" s="96"/>
    </row>
    <row r="1990" spans="1:1" s="95" customFormat="1" x14ac:dyDescent="0.25">
      <c r="A1990" s="96"/>
    </row>
    <row r="1991" spans="1:1" s="95" customFormat="1" x14ac:dyDescent="0.25">
      <c r="A1991" s="96"/>
    </row>
    <row r="1992" spans="1:1" s="95" customFormat="1" x14ac:dyDescent="0.25">
      <c r="A1992" s="96"/>
    </row>
    <row r="1993" spans="1:1" s="95" customFormat="1" x14ac:dyDescent="0.25">
      <c r="A1993" s="96"/>
    </row>
    <row r="1994" spans="1:1" s="95" customFormat="1" x14ac:dyDescent="0.25">
      <c r="A1994" s="96"/>
    </row>
    <row r="1995" spans="1:1" s="95" customFormat="1" x14ac:dyDescent="0.25">
      <c r="A1995" s="96"/>
    </row>
    <row r="1996" spans="1:1" s="95" customFormat="1" x14ac:dyDescent="0.25">
      <c r="A1996" s="96"/>
    </row>
    <row r="1997" spans="1:1" s="95" customFormat="1" x14ac:dyDescent="0.25">
      <c r="A1997" s="96"/>
    </row>
    <row r="1998" spans="1:1" s="95" customFormat="1" x14ac:dyDescent="0.25">
      <c r="A1998" s="96"/>
    </row>
    <row r="1999" spans="1:1" s="95" customFormat="1" x14ac:dyDescent="0.25">
      <c r="A1999" s="96"/>
    </row>
    <row r="2000" spans="1:1" s="95" customFormat="1" x14ac:dyDescent="0.25">
      <c r="A2000" s="96"/>
    </row>
    <row r="2001" spans="1:1" s="95" customFormat="1" x14ac:dyDescent="0.25">
      <c r="A2001" s="96"/>
    </row>
    <row r="2002" spans="1:1" s="95" customFormat="1" x14ac:dyDescent="0.25">
      <c r="A2002" s="96"/>
    </row>
    <row r="2003" spans="1:1" s="95" customFormat="1" x14ac:dyDescent="0.25">
      <c r="A2003" s="96"/>
    </row>
    <row r="2004" spans="1:1" s="95" customFormat="1" x14ac:dyDescent="0.25">
      <c r="A2004" s="96"/>
    </row>
    <row r="2005" spans="1:1" s="95" customFormat="1" x14ac:dyDescent="0.25">
      <c r="A2005" s="96"/>
    </row>
    <row r="2006" spans="1:1" s="95" customFormat="1" x14ac:dyDescent="0.25">
      <c r="A2006" s="96"/>
    </row>
    <row r="2007" spans="1:1" s="95" customFormat="1" x14ac:dyDescent="0.25">
      <c r="A2007" s="96"/>
    </row>
    <row r="2008" spans="1:1" s="95" customFormat="1" x14ac:dyDescent="0.25">
      <c r="A2008" s="96"/>
    </row>
    <row r="2009" spans="1:1" s="95" customFormat="1" x14ac:dyDescent="0.25">
      <c r="A2009" s="96"/>
    </row>
    <row r="2010" spans="1:1" s="95" customFormat="1" x14ac:dyDescent="0.25">
      <c r="A2010" s="96"/>
    </row>
    <row r="2011" spans="1:1" s="95" customFormat="1" x14ac:dyDescent="0.25">
      <c r="A2011" s="96"/>
    </row>
    <row r="2012" spans="1:1" s="95" customFormat="1" x14ac:dyDescent="0.25">
      <c r="A2012" s="96"/>
    </row>
    <row r="2013" spans="1:1" s="95" customFormat="1" x14ac:dyDescent="0.25">
      <c r="A2013" s="96"/>
    </row>
    <row r="2014" spans="1:1" s="95" customFormat="1" x14ac:dyDescent="0.25">
      <c r="A2014" s="96"/>
    </row>
    <row r="2015" spans="1:1" s="95" customFormat="1" x14ac:dyDescent="0.25">
      <c r="A2015" s="96"/>
    </row>
    <row r="2016" spans="1:1" s="95" customFormat="1" x14ac:dyDescent="0.25">
      <c r="A2016" s="96"/>
    </row>
    <row r="2017" spans="1:1" s="95" customFormat="1" x14ac:dyDescent="0.25">
      <c r="A2017" s="96"/>
    </row>
    <row r="2018" spans="1:1" s="95" customFormat="1" x14ac:dyDescent="0.25">
      <c r="A2018" s="96"/>
    </row>
    <row r="2019" spans="1:1" s="95" customFormat="1" x14ac:dyDescent="0.25">
      <c r="A2019" s="96"/>
    </row>
    <row r="2020" spans="1:1" s="95" customFormat="1" x14ac:dyDescent="0.25">
      <c r="A2020" s="96"/>
    </row>
    <row r="2021" spans="1:1" s="95" customFormat="1" x14ac:dyDescent="0.25">
      <c r="A2021" s="96"/>
    </row>
    <row r="2022" spans="1:1" s="95" customFormat="1" x14ac:dyDescent="0.25">
      <c r="A2022" s="96"/>
    </row>
    <row r="2023" spans="1:1" s="95" customFormat="1" x14ac:dyDescent="0.25">
      <c r="A2023" s="96"/>
    </row>
    <row r="2024" spans="1:1" s="95" customFormat="1" x14ac:dyDescent="0.25">
      <c r="A2024" s="96"/>
    </row>
    <row r="2025" spans="1:1" s="95" customFormat="1" x14ac:dyDescent="0.25">
      <c r="A2025" s="96"/>
    </row>
    <row r="2026" spans="1:1" s="95" customFormat="1" x14ac:dyDescent="0.25">
      <c r="A2026" s="96"/>
    </row>
    <row r="2027" spans="1:1" s="95" customFormat="1" x14ac:dyDescent="0.25">
      <c r="A2027" s="96"/>
    </row>
    <row r="2028" spans="1:1" s="95" customFormat="1" x14ac:dyDescent="0.25">
      <c r="A2028" s="96"/>
    </row>
    <row r="2029" spans="1:1" s="95" customFormat="1" x14ac:dyDescent="0.25">
      <c r="A2029" s="96"/>
    </row>
    <row r="2030" spans="1:1" s="95" customFormat="1" x14ac:dyDescent="0.25">
      <c r="A2030" s="96"/>
    </row>
    <row r="2031" spans="1:1" s="95" customFormat="1" x14ac:dyDescent="0.25">
      <c r="A2031" s="96"/>
    </row>
    <row r="2032" spans="1:1" s="95" customFormat="1" x14ac:dyDescent="0.25">
      <c r="A2032" s="96"/>
    </row>
    <row r="2033" spans="1:1" s="95" customFormat="1" x14ac:dyDescent="0.25">
      <c r="A2033" s="96"/>
    </row>
    <row r="2034" spans="1:1" s="95" customFormat="1" x14ac:dyDescent="0.25">
      <c r="A2034" s="96"/>
    </row>
    <row r="2035" spans="1:1" s="95" customFormat="1" x14ac:dyDescent="0.25">
      <c r="A2035" s="96"/>
    </row>
    <row r="2036" spans="1:1" s="95" customFormat="1" x14ac:dyDescent="0.25">
      <c r="A2036" s="96"/>
    </row>
    <row r="2037" spans="1:1" s="95" customFormat="1" x14ac:dyDescent="0.25">
      <c r="A2037" s="96"/>
    </row>
    <row r="2038" spans="1:1" s="95" customFormat="1" x14ac:dyDescent="0.25">
      <c r="A2038" s="96"/>
    </row>
    <row r="2039" spans="1:1" s="95" customFormat="1" x14ac:dyDescent="0.25">
      <c r="A2039" s="96"/>
    </row>
    <row r="2040" spans="1:1" s="95" customFormat="1" x14ac:dyDescent="0.25">
      <c r="A2040" s="96"/>
    </row>
    <row r="2041" spans="1:1" s="95" customFormat="1" x14ac:dyDescent="0.25">
      <c r="A2041" s="96"/>
    </row>
    <row r="2042" spans="1:1" s="95" customFormat="1" x14ac:dyDescent="0.25">
      <c r="A2042" s="96"/>
    </row>
    <row r="2043" spans="1:1" s="95" customFormat="1" x14ac:dyDescent="0.25">
      <c r="A2043" s="96"/>
    </row>
    <row r="2044" spans="1:1" s="95" customFormat="1" x14ac:dyDescent="0.25">
      <c r="A2044" s="96"/>
    </row>
    <row r="2045" spans="1:1" s="95" customFormat="1" x14ac:dyDescent="0.25">
      <c r="A2045" s="96"/>
    </row>
    <row r="2046" spans="1:1" s="95" customFormat="1" x14ac:dyDescent="0.25">
      <c r="A2046" s="96"/>
    </row>
    <row r="2047" spans="1:1" s="95" customFormat="1" x14ac:dyDescent="0.25">
      <c r="A2047" s="96"/>
    </row>
    <row r="2048" spans="1:1" s="95" customFormat="1" x14ac:dyDescent="0.25">
      <c r="A2048" s="96"/>
    </row>
    <row r="2049" spans="1:1" s="95" customFormat="1" x14ac:dyDescent="0.25">
      <c r="A2049" s="96"/>
    </row>
    <row r="2050" spans="1:1" s="95" customFormat="1" x14ac:dyDescent="0.25">
      <c r="A2050" s="96"/>
    </row>
    <row r="2051" spans="1:1" s="95" customFormat="1" x14ac:dyDescent="0.25">
      <c r="A2051" s="96"/>
    </row>
    <row r="2052" spans="1:1" s="95" customFormat="1" x14ac:dyDescent="0.25">
      <c r="A2052" s="96"/>
    </row>
    <row r="2053" spans="1:1" s="95" customFormat="1" x14ac:dyDescent="0.25">
      <c r="A2053" s="96"/>
    </row>
    <row r="2054" spans="1:1" s="95" customFormat="1" x14ac:dyDescent="0.25">
      <c r="A2054" s="96"/>
    </row>
    <row r="2055" spans="1:1" s="95" customFormat="1" x14ac:dyDescent="0.25">
      <c r="A2055" s="96"/>
    </row>
    <row r="2056" spans="1:1" s="95" customFormat="1" x14ac:dyDescent="0.25">
      <c r="A2056" s="96"/>
    </row>
    <row r="2057" spans="1:1" s="95" customFormat="1" x14ac:dyDescent="0.25">
      <c r="A2057" s="96"/>
    </row>
    <row r="2058" spans="1:1" s="95" customFormat="1" x14ac:dyDescent="0.25">
      <c r="A2058" s="96"/>
    </row>
    <row r="2059" spans="1:1" s="95" customFormat="1" x14ac:dyDescent="0.25">
      <c r="A2059" s="96"/>
    </row>
    <row r="2060" spans="1:1" s="95" customFormat="1" x14ac:dyDescent="0.25">
      <c r="A2060" s="96"/>
    </row>
    <row r="2061" spans="1:1" s="95" customFormat="1" x14ac:dyDescent="0.25">
      <c r="A2061" s="96"/>
    </row>
    <row r="2062" spans="1:1" s="95" customFormat="1" x14ac:dyDescent="0.25">
      <c r="A2062" s="96"/>
    </row>
    <row r="2063" spans="1:1" s="95" customFormat="1" x14ac:dyDescent="0.25">
      <c r="A2063" s="96"/>
    </row>
    <row r="2064" spans="1:1" s="95" customFormat="1" x14ac:dyDescent="0.25">
      <c r="A2064" s="96"/>
    </row>
    <row r="2065" spans="1:1" s="95" customFormat="1" x14ac:dyDescent="0.25">
      <c r="A2065" s="96"/>
    </row>
    <row r="2066" spans="1:1" s="95" customFormat="1" x14ac:dyDescent="0.25">
      <c r="A2066" s="96"/>
    </row>
    <row r="2067" spans="1:1" s="95" customFormat="1" x14ac:dyDescent="0.25">
      <c r="A2067" s="96"/>
    </row>
    <row r="2068" spans="1:1" s="95" customFormat="1" x14ac:dyDescent="0.25">
      <c r="A2068" s="96"/>
    </row>
    <row r="2069" spans="1:1" s="95" customFormat="1" x14ac:dyDescent="0.25">
      <c r="A2069" s="96"/>
    </row>
    <row r="2070" spans="1:1" s="95" customFormat="1" x14ac:dyDescent="0.25">
      <c r="A2070" s="96"/>
    </row>
    <row r="2071" spans="1:1" s="95" customFormat="1" x14ac:dyDescent="0.25">
      <c r="A2071" s="96"/>
    </row>
    <row r="2072" spans="1:1" s="95" customFormat="1" x14ac:dyDescent="0.25">
      <c r="A2072" s="96"/>
    </row>
    <row r="2073" spans="1:1" s="95" customFormat="1" x14ac:dyDescent="0.25">
      <c r="A2073" s="96"/>
    </row>
    <row r="2074" spans="1:1" s="95" customFormat="1" x14ac:dyDescent="0.25">
      <c r="A2074" s="96"/>
    </row>
    <row r="2075" spans="1:1" s="95" customFormat="1" x14ac:dyDescent="0.25">
      <c r="A2075" s="96"/>
    </row>
    <row r="2076" spans="1:1" s="95" customFormat="1" x14ac:dyDescent="0.25">
      <c r="A2076" s="96"/>
    </row>
    <row r="2077" spans="1:1" s="95" customFormat="1" x14ac:dyDescent="0.25">
      <c r="A2077" s="96"/>
    </row>
    <row r="2078" spans="1:1" s="95" customFormat="1" x14ac:dyDescent="0.25">
      <c r="A2078" s="96"/>
    </row>
    <row r="2079" spans="1:1" s="95" customFormat="1" x14ac:dyDescent="0.25">
      <c r="A2079" s="96"/>
    </row>
    <row r="2080" spans="1:1" s="95" customFormat="1" x14ac:dyDescent="0.25">
      <c r="A2080" s="96"/>
    </row>
    <row r="2081" spans="1:1" s="95" customFormat="1" x14ac:dyDescent="0.25">
      <c r="A2081" s="96"/>
    </row>
    <row r="2082" spans="1:1" s="95" customFormat="1" x14ac:dyDescent="0.25">
      <c r="A2082" s="96"/>
    </row>
    <row r="2083" spans="1:1" s="95" customFormat="1" x14ac:dyDescent="0.25">
      <c r="A2083" s="96"/>
    </row>
    <row r="2084" spans="1:1" s="95" customFormat="1" x14ac:dyDescent="0.25">
      <c r="A2084" s="96"/>
    </row>
    <row r="2085" spans="1:1" s="95" customFormat="1" x14ac:dyDescent="0.25">
      <c r="A2085" s="96"/>
    </row>
    <row r="2086" spans="1:1" s="95" customFormat="1" x14ac:dyDescent="0.25">
      <c r="A2086" s="96"/>
    </row>
    <row r="2087" spans="1:1" s="95" customFormat="1" x14ac:dyDescent="0.25">
      <c r="A2087" s="96"/>
    </row>
    <row r="2088" spans="1:1" s="95" customFormat="1" x14ac:dyDescent="0.25">
      <c r="A2088" s="96"/>
    </row>
    <row r="2089" spans="1:1" s="95" customFormat="1" x14ac:dyDescent="0.25">
      <c r="A2089" s="96"/>
    </row>
    <row r="2090" spans="1:1" s="95" customFormat="1" x14ac:dyDescent="0.25">
      <c r="A2090" s="96"/>
    </row>
    <row r="2091" spans="1:1" s="95" customFormat="1" x14ac:dyDescent="0.25">
      <c r="A2091" s="96"/>
    </row>
    <row r="2092" spans="1:1" s="95" customFormat="1" x14ac:dyDescent="0.25">
      <c r="A2092" s="96"/>
    </row>
    <row r="2093" spans="1:1" s="95" customFormat="1" x14ac:dyDescent="0.25">
      <c r="A2093" s="96"/>
    </row>
    <row r="2094" spans="1:1" s="95" customFormat="1" x14ac:dyDescent="0.25">
      <c r="A2094" s="96"/>
    </row>
    <row r="2095" spans="1:1" s="95" customFormat="1" x14ac:dyDescent="0.25">
      <c r="A2095" s="96"/>
    </row>
    <row r="2096" spans="1:1" s="95" customFormat="1" x14ac:dyDescent="0.25">
      <c r="A2096" s="96"/>
    </row>
    <row r="2097" spans="1:1" s="95" customFormat="1" x14ac:dyDescent="0.25">
      <c r="A2097" s="96"/>
    </row>
    <row r="2098" spans="1:1" s="95" customFormat="1" x14ac:dyDescent="0.25">
      <c r="A2098" s="96"/>
    </row>
    <row r="2099" spans="1:1" s="95" customFormat="1" x14ac:dyDescent="0.25">
      <c r="A2099" s="96"/>
    </row>
    <row r="2100" spans="1:1" s="95" customFormat="1" x14ac:dyDescent="0.25">
      <c r="A2100" s="96"/>
    </row>
    <row r="2101" spans="1:1" s="95" customFormat="1" x14ac:dyDescent="0.25">
      <c r="A2101" s="96"/>
    </row>
    <row r="2102" spans="1:1" s="95" customFormat="1" x14ac:dyDescent="0.25">
      <c r="A2102" s="96"/>
    </row>
    <row r="2103" spans="1:1" s="95" customFormat="1" x14ac:dyDescent="0.25">
      <c r="A2103" s="96"/>
    </row>
    <row r="2104" spans="1:1" s="95" customFormat="1" x14ac:dyDescent="0.25">
      <c r="A2104" s="96"/>
    </row>
    <row r="2105" spans="1:1" s="95" customFormat="1" x14ac:dyDescent="0.25">
      <c r="A2105" s="96"/>
    </row>
    <row r="2106" spans="1:1" s="95" customFormat="1" x14ac:dyDescent="0.25">
      <c r="A2106" s="96"/>
    </row>
    <row r="2107" spans="1:1" s="95" customFormat="1" x14ac:dyDescent="0.25">
      <c r="A2107" s="96"/>
    </row>
    <row r="2108" spans="1:1" s="95" customFormat="1" x14ac:dyDescent="0.25">
      <c r="A2108" s="96"/>
    </row>
    <row r="2109" spans="1:1" s="95" customFormat="1" x14ac:dyDescent="0.25">
      <c r="A2109" s="96"/>
    </row>
    <row r="2110" spans="1:1" s="95" customFormat="1" x14ac:dyDescent="0.25">
      <c r="A2110" s="96"/>
    </row>
    <row r="2111" spans="1:1" s="95" customFormat="1" x14ac:dyDescent="0.25">
      <c r="A2111" s="96"/>
    </row>
    <row r="2112" spans="1:1" s="95" customFormat="1" x14ac:dyDescent="0.25">
      <c r="A2112" s="96"/>
    </row>
    <row r="2113" spans="1:1" s="95" customFormat="1" x14ac:dyDescent="0.25">
      <c r="A2113" s="96"/>
    </row>
    <row r="2114" spans="1:1" s="95" customFormat="1" x14ac:dyDescent="0.25">
      <c r="A2114" s="96"/>
    </row>
    <row r="2115" spans="1:1" s="95" customFormat="1" x14ac:dyDescent="0.25">
      <c r="A2115" s="96"/>
    </row>
    <row r="2116" spans="1:1" s="95" customFormat="1" x14ac:dyDescent="0.25">
      <c r="A2116" s="96"/>
    </row>
    <row r="2117" spans="1:1" s="95" customFormat="1" x14ac:dyDescent="0.25">
      <c r="A2117" s="96"/>
    </row>
    <row r="2118" spans="1:1" s="95" customFormat="1" x14ac:dyDescent="0.25">
      <c r="A2118" s="96"/>
    </row>
    <row r="2119" spans="1:1" s="95" customFormat="1" x14ac:dyDescent="0.25">
      <c r="A2119" s="96"/>
    </row>
    <row r="2120" spans="1:1" s="95" customFormat="1" x14ac:dyDescent="0.25">
      <c r="A2120" s="96"/>
    </row>
    <row r="2121" spans="1:1" s="95" customFormat="1" x14ac:dyDescent="0.25">
      <c r="A2121" s="96"/>
    </row>
    <row r="2122" spans="1:1" s="95" customFormat="1" x14ac:dyDescent="0.25">
      <c r="A2122" s="96"/>
    </row>
    <row r="2123" spans="1:1" s="95" customFormat="1" x14ac:dyDescent="0.25">
      <c r="A2123" s="96"/>
    </row>
    <row r="2124" spans="1:1" s="95" customFormat="1" x14ac:dyDescent="0.25">
      <c r="A2124" s="96"/>
    </row>
    <row r="2125" spans="1:1" s="95" customFormat="1" x14ac:dyDescent="0.25">
      <c r="A2125" s="96"/>
    </row>
    <row r="2126" spans="1:1" s="95" customFormat="1" x14ac:dyDescent="0.25">
      <c r="A2126" s="96"/>
    </row>
    <row r="2127" spans="1:1" s="95" customFormat="1" x14ac:dyDescent="0.25">
      <c r="A2127" s="96"/>
    </row>
    <row r="2128" spans="1:1" s="95" customFormat="1" x14ac:dyDescent="0.25">
      <c r="A2128" s="96"/>
    </row>
    <row r="2129" spans="1:1" s="95" customFormat="1" x14ac:dyDescent="0.25">
      <c r="A2129" s="96"/>
    </row>
    <row r="2130" spans="1:1" s="95" customFormat="1" x14ac:dyDescent="0.25">
      <c r="A2130" s="96"/>
    </row>
    <row r="2131" spans="1:1" s="95" customFormat="1" x14ac:dyDescent="0.25">
      <c r="A2131" s="96"/>
    </row>
    <row r="2132" spans="1:1" s="95" customFormat="1" x14ac:dyDescent="0.25">
      <c r="A2132" s="96"/>
    </row>
    <row r="2133" spans="1:1" s="95" customFormat="1" x14ac:dyDescent="0.25">
      <c r="A2133" s="96"/>
    </row>
    <row r="2134" spans="1:1" s="95" customFormat="1" x14ac:dyDescent="0.25">
      <c r="A2134" s="96"/>
    </row>
    <row r="2135" spans="1:1" s="95" customFormat="1" x14ac:dyDescent="0.25">
      <c r="A2135" s="96"/>
    </row>
    <row r="2136" spans="1:1" s="95" customFormat="1" x14ac:dyDescent="0.25">
      <c r="A2136" s="96"/>
    </row>
    <row r="2137" spans="1:1" s="95" customFormat="1" x14ac:dyDescent="0.25">
      <c r="A2137" s="96"/>
    </row>
    <row r="2138" spans="1:1" s="95" customFormat="1" x14ac:dyDescent="0.25">
      <c r="A2138" s="96"/>
    </row>
    <row r="2139" spans="1:1" s="95" customFormat="1" x14ac:dyDescent="0.25">
      <c r="A2139" s="96"/>
    </row>
    <row r="2140" spans="1:1" s="95" customFormat="1" x14ac:dyDescent="0.25">
      <c r="A2140" s="96"/>
    </row>
    <row r="2141" spans="1:1" s="95" customFormat="1" x14ac:dyDescent="0.25">
      <c r="A2141" s="96"/>
    </row>
    <row r="2142" spans="1:1" s="95" customFormat="1" x14ac:dyDescent="0.25">
      <c r="A2142" s="96"/>
    </row>
    <row r="2143" spans="1:1" s="95" customFormat="1" x14ac:dyDescent="0.25">
      <c r="A2143" s="96"/>
    </row>
    <row r="2144" spans="1:1" s="95" customFormat="1" x14ac:dyDescent="0.25">
      <c r="A2144" s="96"/>
    </row>
    <row r="2145" spans="1:1" s="95" customFormat="1" x14ac:dyDescent="0.25">
      <c r="A2145" s="96"/>
    </row>
    <row r="2146" spans="1:1" s="95" customFormat="1" x14ac:dyDescent="0.25">
      <c r="A2146" s="96"/>
    </row>
    <row r="2147" spans="1:1" s="95" customFormat="1" x14ac:dyDescent="0.25">
      <c r="A2147" s="96"/>
    </row>
    <row r="2148" spans="1:1" s="95" customFormat="1" x14ac:dyDescent="0.25">
      <c r="A2148" s="96"/>
    </row>
    <row r="2149" spans="1:1" s="95" customFormat="1" x14ac:dyDescent="0.25">
      <c r="A2149" s="96"/>
    </row>
    <row r="2150" spans="1:1" s="95" customFormat="1" x14ac:dyDescent="0.25">
      <c r="A2150" s="96"/>
    </row>
    <row r="2151" spans="1:1" s="95" customFormat="1" x14ac:dyDescent="0.25">
      <c r="A2151" s="96"/>
    </row>
    <row r="2152" spans="1:1" s="95" customFormat="1" x14ac:dyDescent="0.25">
      <c r="A2152" s="96"/>
    </row>
    <row r="2153" spans="1:1" s="95" customFormat="1" x14ac:dyDescent="0.25">
      <c r="A2153" s="96"/>
    </row>
    <row r="2154" spans="1:1" s="95" customFormat="1" x14ac:dyDescent="0.25">
      <c r="A2154" s="96"/>
    </row>
    <row r="2155" spans="1:1" s="95" customFormat="1" x14ac:dyDescent="0.25">
      <c r="A2155" s="96"/>
    </row>
    <row r="2156" spans="1:1" s="95" customFormat="1" x14ac:dyDescent="0.25">
      <c r="A2156" s="96"/>
    </row>
    <row r="2157" spans="1:1" s="95" customFormat="1" x14ac:dyDescent="0.25">
      <c r="A2157" s="96"/>
    </row>
    <row r="2158" spans="1:1" s="95" customFormat="1" x14ac:dyDescent="0.25">
      <c r="A2158" s="96"/>
    </row>
    <row r="2159" spans="1:1" s="95" customFormat="1" x14ac:dyDescent="0.25">
      <c r="A2159" s="96"/>
    </row>
    <row r="2160" spans="1:1" s="95" customFormat="1" x14ac:dyDescent="0.25">
      <c r="A2160" s="96"/>
    </row>
    <row r="2161" spans="1:1" s="95" customFormat="1" x14ac:dyDescent="0.25">
      <c r="A2161" s="96"/>
    </row>
    <row r="2162" spans="1:1" s="95" customFormat="1" x14ac:dyDescent="0.25">
      <c r="A2162" s="96"/>
    </row>
    <row r="2163" spans="1:1" s="95" customFormat="1" x14ac:dyDescent="0.25">
      <c r="A2163" s="96"/>
    </row>
    <row r="2164" spans="1:1" s="95" customFormat="1" x14ac:dyDescent="0.25">
      <c r="A2164" s="96"/>
    </row>
    <row r="2165" spans="1:1" s="95" customFormat="1" x14ac:dyDescent="0.25">
      <c r="A2165" s="96"/>
    </row>
    <row r="2166" spans="1:1" s="95" customFormat="1" x14ac:dyDescent="0.25">
      <c r="A2166" s="96"/>
    </row>
    <row r="2167" spans="1:1" s="95" customFormat="1" x14ac:dyDescent="0.25">
      <c r="A2167" s="96"/>
    </row>
    <row r="2168" spans="1:1" s="95" customFormat="1" x14ac:dyDescent="0.25">
      <c r="A2168" s="96"/>
    </row>
    <row r="2169" spans="1:1" s="95" customFormat="1" x14ac:dyDescent="0.25">
      <c r="A2169" s="96"/>
    </row>
    <row r="2170" spans="1:1" s="95" customFormat="1" x14ac:dyDescent="0.25">
      <c r="A2170" s="96"/>
    </row>
    <row r="2171" spans="1:1" s="95" customFormat="1" x14ac:dyDescent="0.25">
      <c r="A2171" s="96"/>
    </row>
    <row r="2172" spans="1:1" s="95" customFormat="1" x14ac:dyDescent="0.25">
      <c r="A2172" s="96"/>
    </row>
    <row r="2173" spans="1:1" s="95" customFormat="1" x14ac:dyDescent="0.25">
      <c r="A2173" s="96"/>
    </row>
    <row r="2174" spans="1:1" s="95" customFormat="1" x14ac:dyDescent="0.25">
      <c r="A2174" s="96"/>
    </row>
    <row r="2175" spans="1:1" s="95" customFormat="1" x14ac:dyDescent="0.25">
      <c r="A2175" s="96"/>
    </row>
    <row r="2176" spans="1:1" s="95" customFormat="1" x14ac:dyDescent="0.25">
      <c r="A2176" s="96"/>
    </row>
    <row r="2177" spans="1:1" s="95" customFormat="1" x14ac:dyDescent="0.25">
      <c r="A2177" s="96"/>
    </row>
    <row r="2178" spans="1:1" s="95" customFormat="1" x14ac:dyDescent="0.25">
      <c r="A2178" s="96"/>
    </row>
    <row r="2179" spans="1:1" s="95" customFormat="1" x14ac:dyDescent="0.25">
      <c r="A2179" s="96"/>
    </row>
    <row r="2180" spans="1:1" s="95" customFormat="1" x14ac:dyDescent="0.25">
      <c r="A2180" s="96"/>
    </row>
    <row r="2181" spans="1:1" s="95" customFormat="1" x14ac:dyDescent="0.25">
      <c r="A2181" s="96"/>
    </row>
    <row r="2182" spans="1:1" s="95" customFormat="1" x14ac:dyDescent="0.25">
      <c r="A2182" s="96"/>
    </row>
    <row r="2183" spans="1:1" s="95" customFormat="1" x14ac:dyDescent="0.25">
      <c r="A2183" s="96"/>
    </row>
    <row r="2184" spans="1:1" s="95" customFormat="1" x14ac:dyDescent="0.25">
      <c r="A2184" s="96"/>
    </row>
    <row r="2185" spans="1:1" s="95" customFormat="1" x14ac:dyDescent="0.25">
      <c r="A2185" s="96"/>
    </row>
    <row r="2186" spans="1:1" s="95" customFormat="1" x14ac:dyDescent="0.25">
      <c r="A2186" s="96"/>
    </row>
    <row r="2187" spans="1:1" s="95" customFormat="1" x14ac:dyDescent="0.25">
      <c r="A2187" s="96"/>
    </row>
    <row r="2188" spans="1:1" s="95" customFormat="1" x14ac:dyDescent="0.25">
      <c r="A2188" s="96"/>
    </row>
    <row r="2189" spans="1:1" s="95" customFormat="1" x14ac:dyDescent="0.25">
      <c r="A2189" s="96"/>
    </row>
    <row r="2190" spans="1:1" s="95" customFormat="1" x14ac:dyDescent="0.25">
      <c r="A2190" s="96"/>
    </row>
    <row r="2191" spans="1:1" s="95" customFormat="1" x14ac:dyDescent="0.25">
      <c r="A2191" s="96"/>
    </row>
    <row r="2192" spans="1:1" s="95" customFormat="1" x14ac:dyDescent="0.25">
      <c r="A2192" s="96"/>
    </row>
    <row r="2193" spans="1:1" s="95" customFormat="1" x14ac:dyDescent="0.25">
      <c r="A2193" s="96"/>
    </row>
    <row r="2194" spans="1:1" s="95" customFormat="1" x14ac:dyDescent="0.25">
      <c r="A2194" s="96"/>
    </row>
    <row r="2195" spans="1:1" s="95" customFormat="1" x14ac:dyDescent="0.25">
      <c r="A2195" s="96"/>
    </row>
    <row r="2196" spans="1:1" s="95" customFormat="1" x14ac:dyDescent="0.25">
      <c r="A2196" s="96"/>
    </row>
    <row r="2197" spans="1:1" s="95" customFormat="1" x14ac:dyDescent="0.25">
      <c r="A2197" s="96"/>
    </row>
    <row r="2198" spans="1:1" s="95" customFormat="1" x14ac:dyDescent="0.25">
      <c r="A2198" s="96"/>
    </row>
    <row r="2199" spans="1:1" s="95" customFormat="1" x14ac:dyDescent="0.25">
      <c r="A2199" s="96"/>
    </row>
    <row r="2200" spans="1:1" s="95" customFormat="1" x14ac:dyDescent="0.25">
      <c r="A2200" s="96"/>
    </row>
    <row r="2201" spans="1:1" s="95" customFormat="1" x14ac:dyDescent="0.25">
      <c r="A2201" s="96"/>
    </row>
    <row r="2202" spans="1:1" s="95" customFormat="1" x14ac:dyDescent="0.25">
      <c r="A2202" s="96"/>
    </row>
    <row r="2203" spans="1:1" s="95" customFormat="1" x14ac:dyDescent="0.25">
      <c r="A2203" s="96"/>
    </row>
    <row r="2204" spans="1:1" s="95" customFormat="1" x14ac:dyDescent="0.25">
      <c r="A2204" s="96"/>
    </row>
    <row r="2205" spans="1:1" s="95" customFormat="1" x14ac:dyDescent="0.25">
      <c r="A2205" s="96"/>
    </row>
    <row r="2206" spans="1:1" s="95" customFormat="1" x14ac:dyDescent="0.25">
      <c r="A2206" s="96"/>
    </row>
    <row r="2207" spans="1:1" s="95" customFormat="1" x14ac:dyDescent="0.25">
      <c r="A2207" s="96"/>
    </row>
    <row r="2208" spans="1:1" s="95" customFormat="1" x14ac:dyDescent="0.25">
      <c r="A2208" s="96"/>
    </row>
    <row r="2209" spans="1:1" s="95" customFormat="1" x14ac:dyDescent="0.25">
      <c r="A2209" s="96"/>
    </row>
    <row r="2210" spans="1:1" s="95" customFormat="1" x14ac:dyDescent="0.25">
      <c r="A2210" s="96"/>
    </row>
    <row r="2211" spans="1:1" s="95" customFormat="1" x14ac:dyDescent="0.25">
      <c r="A2211" s="96"/>
    </row>
    <row r="2212" spans="1:1" s="95" customFormat="1" x14ac:dyDescent="0.25">
      <c r="A2212" s="96"/>
    </row>
    <row r="2213" spans="1:1" s="95" customFormat="1" x14ac:dyDescent="0.25">
      <c r="A2213" s="96"/>
    </row>
    <row r="2214" spans="1:1" s="95" customFormat="1" x14ac:dyDescent="0.25">
      <c r="A2214" s="96"/>
    </row>
    <row r="2215" spans="1:1" s="95" customFormat="1" x14ac:dyDescent="0.25">
      <c r="A2215" s="96"/>
    </row>
    <row r="2216" spans="1:1" s="95" customFormat="1" x14ac:dyDescent="0.25">
      <c r="A2216" s="96"/>
    </row>
    <row r="2217" spans="1:1" s="95" customFormat="1" x14ac:dyDescent="0.25">
      <c r="A2217" s="96"/>
    </row>
    <row r="2218" spans="1:1" s="95" customFormat="1" x14ac:dyDescent="0.25">
      <c r="A2218" s="96"/>
    </row>
    <row r="2219" spans="1:1" s="95" customFormat="1" x14ac:dyDescent="0.25">
      <c r="A2219" s="96"/>
    </row>
    <row r="2220" spans="1:1" s="95" customFormat="1" x14ac:dyDescent="0.25">
      <c r="A2220" s="96"/>
    </row>
    <row r="2221" spans="1:1" s="95" customFormat="1" x14ac:dyDescent="0.25">
      <c r="A2221" s="96"/>
    </row>
    <row r="2222" spans="1:1" s="95" customFormat="1" x14ac:dyDescent="0.25">
      <c r="A2222" s="96"/>
    </row>
    <row r="2223" spans="1:1" s="95" customFormat="1" x14ac:dyDescent="0.25">
      <c r="A2223" s="96"/>
    </row>
    <row r="2224" spans="1:1" s="95" customFormat="1" x14ac:dyDescent="0.25">
      <c r="A2224" s="96"/>
    </row>
    <row r="2225" spans="1:1" s="95" customFormat="1" x14ac:dyDescent="0.25">
      <c r="A2225" s="96"/>
    </row>
    <row r="2226" spans="1:1" s="95" customFormat="1" x14ac:dyDescent="0.25">
      <c r="A2226" s="96"/>
    </row>
    <row r="2227" spans="1:1" s="95" customFormat="1" x14ac:dyDescent="0.25">
      <c r="A2227" s="96"/>
    </row>
    <row r="2228" spans="1:1" s="95" customFormat="1" x14ac:dyDescent="0.25">
      <c r="A2228" s="96"/>
    </row>
    <row r="2229" spans="1:1" s="95" customFormat="1" x14ac:dyDescent="0.25">
      <c r="A2229" s="96"/>
    </row>
    <row r="2230" spans="1:1" s="95" customFormat="1" x14ac:dyDescent="0.25">
      <c r="A2230" s="96"/>
    </row>
    <row r="2231" spans="1:1" s="95" customFormat="1" x14ac:dyDescent="0.25">
      <c r="A2231" s="96"/>
    </row>
    <row r="2232" spans="1:1" s="95" customFormat="1" x14ac:dyDescent="0.25">
      <c r="A2232" s="96"/>
    </row>
    <row r="2233" spans="1:1" s="95" customFormat="1" x14ac:dyDescent="0.25">
      <c r="A2233" s="96"/>
    </row>
    <row r="2234" spans="1:1" s="95" customFormat="1" x14ac:dyDescent="0.25">
      <c r="A2234" s="96"/>
    </row>
    <row r="2235" spans="1:1" s="95" customFormat="1" x14ac:dyDescent="0.25">
      <c r="A2235" s="96"/>
    </row>
    <row r="2236" spans="1:1" s="95" customFormat="1" x14ac:dyDescent="0.25">
      <c r="A2236" s="96"/>
    </row>
    <row r="2237" spans="1:1" s="95" customFormat="1" x14ac:dyDescent="0.25">
      <c r="A2237" s="96"/>
    </row>
    <row r="2238" spans="1:1" s="95" customFormat="1" x14ac:dyDescent="0.25">
      <c r="A2238" s="96"/>
    </row>
    <row r="2239" spans="1:1" s="95" customFormat="1" x14ac:dyDescent="0.25">
      <c r="A2239" s="96"/>
    </row>
    <row r="2240" spans="1:1" s="95" customFormat="1" x14ac:dyDescent="0.25">
      <c r="A2240" s="96"/>
    </row>
    <row r="2241" spans="1:1" s="95" customFormat="1" x14ac:dyDescent="0.25">
      <c r="A2241" s="96"/>
    </row>
    <row r="2242" spans="1:1" s="95" customFormat="1" x14ac:dyDescent="0.25">
      <c r="A2242" s="96"/>
    </row>
    <row r="2243" spans="1:1" s="95" customFormat="1" x14ac:dyDescent="0.25">
      <c r="A2243" s="96"/>
    </row>
    <row r="2244" spans="1:1" s="95" customFormat="1" x14ac:dyDescent="0.25">
      <c r="A2244" s="96"/>
    </row>
    <row r="2245" spans="1:1" s="95" customFormat="1" x14ac:dyDescent="0.25">
      <c r="A2245" s="96"/>
    </row>
    <row r="2246" spans="1:1" s="95" customFormat="1" x14ac:dyDescent="0.25">
      <c r="A2246" s="96"/>
    </row>
    <row r="2247" spans="1:1" s="95" customFormat="1" x14ac:dyDescent="0.25">
      <c r="A2247" s="96"/>
    </row>
    <row r="2248" spans="1:1" s="95" customFormat="1" x14ac:dyDescent="0.25">
      <c r="A2248" s="96"/>
    </row>
    <row r="2249" spans="1:1" s="95" customFormat="1" x14ac:dyDescent="0.25">
      <c r="A2249" s="96"/>
    </row>
    <row r="2250" spans="1:1" s="95" customFormat="1" x14ac:dyDescent="0.25">
      <c r="A2250" s="96"/>
    </row>
    <row r="2251" spans="1:1" s="95" customFormat="1" x14ac:dyDescent="0.25">
      <c r="A2251" s="96"/>
    </row>
    <row r="2252" spans="1:1" s="95" customFormat="1" x14ac:dyDescent="0.25">
      <c r="A2252" s="96"/>
    </row>
    <row r="2253" spans="1:1" s="95" customFormat="1" x14ac:dyDescent="0.25">
      <c r="A2253" s="96"/>
    </row>
    <row r="2254" spans="1:1" s="95" customFormat="1" x14ac:dyDescent="0.25">
      <c r="A2254" s="96"/>
    </row>
    <row r="2255" spans="1:1" s="95" customFormat="1" x14ac:dyDescent="0.25">
      <c r="A2255" s="96"/>
    </row>
    <row r="2256" spans="1:1" s="95" customFormat="1" x14ac:dyDescent="0.25">
      <c r="A2256" s="96"/>
    </row>
    <row r="2257" spans="1:1" s="95" customFormat="1" x14ac:dyDescent="0.25">
      <c r="A2257" s="96"/>
    </row>
    <row r="2258" spans="1:1" s="95" customFormat="1" x14ac:dyDescent="0.25">
      <c r="A2258" s="96"/>
    </row>
    <row r="2259" spans="1:1" s="95" customFormat="1" x14ac:dyDescent="0.25">
      <c r="A2259" s="96"/>
    </row>
    <row r="2260" spans="1:1" s="95" customFormat="1" x14ac:dyDescent="0.25">
      <c r="A2260" s="96"/>
    </row>
    <row r="2261" spans="1:1" s="95" customFormat="1" x14ac:dyDescent="0.25">
      <c r="A2261" s="96"/>
    </row>
    <row r="2262" spans="1:1" s="95" customFormat="1" x14ac:dyDescent="0.25">
      <c r="A2262" s="96"/>
    </row>
    <row r="2263" spans="1:1" s="95" customFormat="1" x14ac:dyDescent="0.25">
      <c r="A2263" s="96"/>
    </row>
    <row r="2264" spans="1:1" s="95" customFormat="1" x14ac:dyDescent="0.25">
      <c r="A2264" s="96"/>
    </row>
    <row r="2265" spans="1:1" s="95" customFormat="1" x14ac:dyDescent="0.25">
      <c r="A2265" s="96"/>
    </row>
    <row r="2266" spans="1:1" s="95" customFormat="1" x14ac:dyDescent="0.25">
      <c r="A2266" s="96"/>
    </row>
    <row r="2267" spans="1:1" s="95" customFormat="1" x14ac:dyDescent="0.25">
      <c r="A2267" s="96"/>
    </row>
    <row r="2268" spans="1:1" s="95" customFormat="1" x14ac:dyDescent="0.25">
      <c r="A2268" s="96"/>
    </row>
    <row r="2269" spans="1:1" s="95" customFormat="1" x14ac:dyDescent="0.25">
      <c r="A2269" s="96"/>
    </row>
    <row r="2270" spans="1:1" s="95" customFormat="1" x14ac:dyDescent="0.25">
      <c r="A2270" s="96"/>
    </row>
    <row r="2271" spans="1:1" s="95" customFormat="1" x14ac:dyDescent="0.25">
      <c r="A2271" s="96"/>
    </row>
    <row r="2272" spans="1:1" s="95" customFormat="1" x14ac:dyDescent="0.25">
      <c r="A2272" s="96"/>
    </row>
    <row r="2273" spans="1:1" s="95" customFormat="1" x14ac:dyDescent="0.25">
      <c r="A2273" s="96"/>
    </row>
    <row r="2274" spans="1:1" s="95" customFormat="1" x14ac:dyDescent="0.25">
      <c r="A2274" s="96"/>
    </row>
    <row r="2275" spans="1:1" s="95" customFormat="1" x14ac:dyDescent="0.25">
      <c r="A2275" s="96"/>
    </row>
    <row r="2276" spans="1:1" s="95" customFormat="1" x14ac:dyDescent="0.25">
      <c r="A2276" s="96"/>
    </row>
    <row r="2277" spans="1:1" s="95" customFormat="1" x14ac:dyDescent="0.25">
      <c r="A2277" s="96"/>
    </row>
    <row r="2278" spans="1:1" s="95" customFormat="1" x14ac:dyDescent="0.25">
      <c r="A2278" s="96"/>
    </row>
    <row r="2279" spans="1:1" s="95" customFormat="1" x14ac:dyDescent="0.25">
      <c r="A2279" s="96"/>
    </row>
    <row r="2280" spans="1:1" s="95" customFormat="1" x14ac:dyDescent="0.25">
      <c r="A2280" s="96"/>
    </row>
    <row r="2281" spans="1:1" s="95" customFormat="1" x14ac:dyDescent="0.25">
      <c r="A2281" s="96"/>
    </row>
    <row r="2282" spans="1:1" s="95" customFormat="1" x14ac:dyDescent="0.25">
      <c r="A2282" s="96"/>
    </row>
    <row r="2283" spans="1:1" s="95" customFormat="1" x14ac:dyDescent="0.25">
      <c r="A2283" s="96"/>
    </row>
    <row r="2284" spans="1:1" s="95" customFormat="1" x14ac:dyDescent="0.25">
      <c r="A2284" s="96"/>
    </row>
    <row r="2285" spans="1:1" s="95" customFormat="1" x14ac:dyDescent="0.25">
      <c r="A2285" s="96"/>
    </row>
    <row r="2286" spans="1:1" s="95" customFormat="1" x14ac:dyDescent="0.25">
      <c r="A2286" s="96"/>
    </row>
    <row r="2287" spans="1:1" s="95" customFormat="1" x14ac:dyDescent="0.25">
      <c r="A2287" s="96"/>
    </row>
    <row r="2288" spans="1:1" s="95" customFormat="1" x14ac:dyDescent="0.25">
      <c r="A2288" s="96"/>
    </row>
    <row r="2289" spans="1:1" s="95" customFormat="1" x14ac:dyDescent="0.25">
      <c r="A2289" s="96"/>
    </row>
    <row r="2290" spans="1:1" s="95" customFormat="1" x14ac:dyDescent="0.25">
      <c r="A2290" s="96"/>
    </row>
    <row r="2291" spans="1:1" s="95" customFormat="1" x14ac:dyDescent="0.25">
      <c r="A2291" s="96"/>
    </row>
    <row r="2292" spans="1:1" s="95" customFormat="1" x14ac:dyDescent="0.25">
      <c r="A2292" s="96"/>
    </row>
    <row r="2293" spans="1:1" s="95" customFormat="1" x14ac:dyDescent="0.25">
      <c r="A2293" s="96"/>
    </row>
    <row r="2294" spans="1:1" s="95" customFormat="1" x14ac:dyDescent="0.25">
      <c r="A2294" s="96"/>
    </row>
    <row r="2295" spans="1:1" s="95" customFormat="1" x14ac:dyDescent="0.25">
      <c r="A2295" s="96"/>
    </row>
    <row r="2296" spans="1:1" s="95" customFormat="1" x14ac:dyDescent="0.25">
      <c r="A2296" s="96"/>
    </row>
    <row r="2297" spans="1:1" s="95" customFormat="1" x14ac:dyDescent="0.25">
      <c r="A2297" s="96"/>
    </row>
    <row r="2298" spans="1:1" s="95" customFormat="1" x14ac:dyDescent="0.25">
      <c r="A2298" s="96"/>
    </row>
    <row r="2299" spans="1:1" s="95" customFormat="1" x14ac:dyDescent="0.25">
      <c r="A2299" s="96"/>
    </row>
    <row r="2300" spans="1:1" s="95" customFormat="1" x14ac:dyDescent="0.25">
      <c r="A2300" s="96"/>
    </row>
    <row r="2301" spans="1:1" s="95" customFormat="1" x14ac:dyDescent="0.25">
      <c r="A2301" s="96"/>
    </row>
    <row r="2302" spans="1:1" s="95" customFormat="1" x14ac:dyDescent="0.25">
      <c r="A2302" s="96"/>
    </row>
    <row r="2303" spans="1:1" s="95" customFormat="1" x14ac:dyDescent="0.25">
      <c r="A2303" s="96"/>
    </row>
    <row r="2304" spans="1:1" s="95" customFormat="1" x14ac:dyDescent="0.25">
      <c r="A2304" s="96"/>
    </row>
    <row r="2305" spans="1:1" s="95" customFormat="1" x14ac:dyDescent="0.25">
      <c r="A2305" s="96"/>
    </row>
    <row r="2306" spans="1:1" s="95" customFormat="1" x14ac:dyDescent="0.25">
      <c r="A2306" s="96"/>
    </row>
    <row r="2307" spans="1:1" s="95" customFormat="1" x14ac:dyDescent="0.25">
      <c r="A2307" s="96"/>
    </row>
    <row r="2308" spans="1:1" s="95" customFormat="1" x14ac:dyDescent="0.25">
      <c r="A2308" s="96"/>
    </row>
    <row r="2309" spans="1:1" s="95" customFormat="1" x14ac:dyDescent="0.25">
      <c r="A2309" s="96"/>
    </row>
    <row r="2310" spans="1:1" s="95" customFormat="1" x14ac:dyDescent="0.25">
      <c r="A2310" s="96"/>
    </row>
    <row r="2311" spans="1:1" s="95" customFormat="1" x14ac:dyDescent="0.25">
      <c r="A2311" s="96"/>
    </row>
    <row r="2312" spans="1:1" s="95" customFormat="1" x14ac:dyDescent="0.25">
      <c r="A2312" s="96"/>
    </row>
    <row r="2313" spans="1:1" s="95" customFormat="1" x14ac:dyDescent="0.25">
      <c r="A2313" s="96"/>
    </row>
    <row r="2314" spans="1:1" s="95" customFormat="1" x14ac:dyDescent="0.25">
      <c r="A2314" s="96"/>
    </row>
    <row r="2315" spans="1:1" s="95" customFormat="1" x14ac:dyDescent="0.25">
      <c r="A2315" s="96"/>
    </row>
    <row r="2316" spans="1:1" s="95" customFormat="1" x14ac:dyDescent="0.25">
      <c r="A2316" s="96"/>
    </row>
    <row r="2317" spans="1:1" s="95" customFormat="1" x14ac:dyDescent="0.25">
      <c r="A2317" s="96"/>
    </row>
    <row r="2318" spans="1:1" s="95" customFormat="1" x14ac:dyDescent="0.25">
      <c r="A2318" s="96"/>
    </row>
    <row r="2319" spans="1:1" s="95" customFormat="1" x14ac:dyDescent="0.25">
      <c r="A2319" s="96"/>
    </row>
    <row r="2320" spans="1:1" s="95" customFormat="1" x14ac:dyDescent="0.25">
      <c r="A2320" s="96"/>
    </row>
    <row r="2321" spans="1:1" s="95" customFormat="1" x14ac:dyDescent="0.25">
      <c r="A2321" s="96"/>
    </row>
    <row r="2322" spans="1:1" s="95" customFormat="1" x14ac:dyDescent="0.25">
      <c r="A2322" s="96"/>
    </row>
    <row r="2323" spans="1:1" s="95" customFormat="1" x14ac:dyDescent="0.25">
      <c r="A2323" s="96"/>
    </row>
    <row r="2324" spans="1:1" s="95" customFormat="1" x14ac:dyDescent="0.25">
      <c r="A2324" s="96"/>
    </row>
    <row r="2325" spans="1:1" s="95" customFormat="1" x14ac:dyDescent="0.25">
      <c r="A2325" s="96"/>
    </row>
    <row r="2326" spans="1:1" s="95" customFormat="1" x14ac:dyDescent="0.25">
      <c r="A2326" s="96"/>
    </row>
    <row r="2327" spans="1:1" s="95" customFormat="1" x14ac:dyDescent="0.25">
      <c r="A2327" s="96"/>
    </row>
    <row r="2328" spans="1:1" s="95" customFormat="1" x14ac:dyDescent="0.25">
      <c r="A2328" s="96"/>
    </row>
    <row r="2329" spans="1:1" s="95" customFormat="1" x14ac:dyDescent="0.25">
      <c r="A2329" s="96"/>
    </row>
    <row r="2330" spans="1:1" s="95" customFormat="1" x14ac:dyDescent="0.25">
      <c r="A2330" s="96"/>
    </row>
    <row r="2331" spans="1:1" s="95" customFormat="1" x14ac:dyDescent="0.25">
      <c r="A2331" s="96"/>
    </row>
    <row r="2332" spans="1:1" s="95" customFormat="1" x14ac:dyDescent="0.25">
      <c r="A2332" s="96"/>
    </row>
    <row r="2333" spans="1:1" s="95" customFormat="1" x14ac:dyDescent="0.25">
      <c r="A2333" s="96"/>
    </row>
    <row r="2334" spans="1:1" s="95" customFormat="1" x14ac:dyDescent="0.25">
      <c r="A2334" s="96"/>
    </row>
    <row r="2335" spans="1:1" s="95" customFormat="1" x14ac:dyDescent="0.25">
      <c r="A2335" s="96"/>
    </row>
    <row r="2336" spans="1:1" s="95" customFormat="1" x14ac:dyDescent="0.25">
      <c r="A2336" s="96"/>
    </row>
    <row r="2337" spans="1:1" s="95" customFormat="1" x14ac:dyDescent="0.25">
      <c r="A2337" s="96"/>
    </row>
    <row r="2338" spans="1:1" s="95" customFormat="1" x14ac:dyDescent="0.25">
      <c r="A2338" s="96"/>
    </row>
    <row r="2339" spans="1:1" s="95" customFormat="1" x14ac:dyDescent="0.25">
      <c r="A2339" s="96"/>
    </row>
    <row r="2340" spans="1:1" s="95" customFormat="1" x14ac:dyDescent="0.25">
      <c r="A2340" s="96"/>
    </row>
    <row r="2341" spans="1:1" s="95" customFormat="1" x14ac:dyDescent="0.25">
      <c r="A2341" s="96"/>
    </row>
    <row r="2342" spans="1:1" s="95" customFormat="1" x14ac:dyDescent="0.25">
      <c r="A2342" s="96"/>
    </row>
    <row r="2343" spans="1:1" s="95" customFormat="1" x14ac:dyDescent="0.25">
      <c r="A2343" s="96"/>
    </row>
    <row r="2344" spans="1:1" s="95" customFormat="1" x14ac:dyDescent="0.25">
      <c r="A2344" s="96"/>
    </row>
    <row r="2345" spans="1:1" s="95" customFormat="1" x14ac:dyDescent="0.25">
      <c r="A2345" s="96"/>
    </row>
    <row r="2346" spans="1:1" s="95" customFormat="1" x14ac:dyDescent="0.25">
      <c r="A2346" s="96"/>
    </row>
    <row r="2347" spans="1:1" s="95" customFormat="1" x14ac:dyDescent="0.25">
      <c r="A2347" s="96"/>
    </row>
    <row r="2348" spans="1:1" s="95" customFormat="1" x14ac:dyDescent="0.25">
      <c r="A2348" s="96"/>
    </row>
    <row r="2349" spans="1:1" s="95" customFormat="1" x14ac:dyDescent="0.25">
      <c r="A2349" s="96"/>
    </row>
    <row r="2350" spans="1:1" s="95" customFormat="1" x14ac:dyDescent="0.25">
      <c r="A2350" s="96"/>
    </row>
    <row r="2351" spans="1:1" s="95" customFormat="1" x14ac:dyDescent="0.25">
      <c r="A2351" s="96"/>
    </row>
    <row r="2352" spans="1:1" s="95" customFormat="1" x14ac:dyDescent="0.25">
      <c r="A2352" s="96"/>
    </row>
    <row r="2353" spans="1:1" s="95" customFormat="1" x14ac:dyDescent="0.25">
      <c r="A2353" s="96"/>
    </row>
    <row r="2354" spans="1:1" s="95" customFormat="1" x14ac:dyDescent="0.25">
      <c r="A2354" s="96"/>
    </row>
    <row r="2355" spans="1:1" s="95" customFormat="1" x14ac:dyDescent="0.25">
      <c r="A2355" s="96"/>
    </row>
    <row r="2356" spans="1:1" s="95" customFormat="1" x14ac:dyDescent="0.25">
      <c r="A2356" s="96"/>
    </row>
    <row r="2357" spans="1:1" s="95" customFormat="1" x14ac:dyDescent="0.25">
      <c r="A2357" s="96"/>
    </row>
    <row r="2358" spans="1:1" s="95" customFormat="1" x14ac:dyDescent="0.25">
      <c r="A2358" s="96"/>
    </row>
    <row r="2359" spans="1:1" s="95" customFormat="1" x14ac:dyDescent="0.25">
      <c r="A2359" s="96"/>
    </row>
    <row r="2360" spans="1:1" s="95" customFormat="1" x14ac:dyDescent="0.25">
      <c r="A2360" s="96"/>
    </row>
    <row r="2361" spans="1:1" s="95" customFormat="1" x14ac:dyDescent="0.25">
      <c r="A2361" s="96"/>
    </row>
    <row r="2362" spans="1:1" s="95" customFormat="1" x14ac:dyDescent="0.25">
      <c r="A2362" s="96"/>
    </row>
    <row r="2363" spans="1:1" s="95" customFormat="1" x14ac:dyDescent="0.25">
      <c r="A2363" s="96"/>
    </row>
    <row r="2364" spans="1:1" s="95" customFormat="1" x14ac:dyDescent="0.25">
      <c r="A2364" s="96"/>
    </row>
    <row r="2365" spans="1:1" s="95" customFormat="1" x14ac:dyDescent="0.25">
      <c r="A2365" s="96"/>
    </row>
    <row r="2366" spans="1:1" s="95" customFormat="1" x14ac:dyDescent="0.25">
      <c r="A2366" s="96"/>
    </row>
    <row r="2367" spans="1:1" s="95" customFormat="1" x14ac:dyDescent="0.25">
      <c r="A2367" s="96"/>
    </row>
    <row r="2368" spans="1:1" s="95" customFormat="1" x14ac:dyDescent="0.25">
      <c r="A2368" s="96"/>
    </row>
    <row r="2369" spans="1:1" s="95" customFormat="1" x14ac:dyDescent="0.25">
      <c r="A2369" s="96"/>
    </row>
    <row r="2370" spans="1:1" s="95" customFormat="1" x14ac:dyDescent="0.25">
      <c r="A2370" s="96"/>
    </row>
    <row r="2371" spans="1:1" s="95" customFormat="1" x14ac:dyDescent="0.25">
      <c r="A2371" s="96"/>
    </row>
    <row r="2372" spans="1:1" s="95" customFormat="1" x14ac:dyDescent="0.25">
      <c r="A2372" s="96"/>
    </row>
    <row r="2373" spans="1:1" s="95" customFormat="1" x14ac:dyDescent="0.25">
      <c r="A2373" s="96"/>
    </row>
    <row r="2374" spans="1:1" s="95" customFormat="1" x14ac:dyDescent="0.25">
      <c r="A2374" s="96"/>
    </row>
    <row r="2375" spans="1:1" s="95" customFormat="1" x14ac:dyDescent="0.25">
      <c r="A2375" s="96"/>
    </row>
    <row r="2376" spans="1:1" s="95" customFormat="1" x14ac:dyDescent="0.25">
      <c r="A2376" s="96"/>
    </row>
    <row r="2377" spans="1:1" s="95" customFormat="1" x14ac:dyDescent="0.25">
      <c r="A2377" s="96"/>
    </row>
    <row r="2378" spans="1:1" s="95" customFormat="1" x14ac:dyDescent="0.25">
      <c r="A2378" s="96"/>
    </row>
    <row r="2379" spans="1:1" s="95" customFormat="1" x14ac:dyDescent="0.25">
      <c r="A2379" s="96"/>
    </row>
    <row r="2380" spans="1:1" s="95" customFormat="1" x14ac:dyDescent="0.25">
      <c r="A2380" s="96"/>
    </row>
    <row r="2381" spans="1:1" s="95" customFormat="1" x14ac:dyDescent="0.25">
      <c r="A2381" s="96"/>
    </row>
    <row r="2382" spans="1:1" s="95" customFormat="1" x14ac:dyDescent="0.25">
      <c r="A2382" s="96"/>
    </row>
    <row r="2383" spans="1:1" s="95" customFormat="1" x14ac:dyDescent="0.25">
      <c r="A2383" s="96"/>
    </row>
    <row r="2384" spans="1:1" s="95" customFormat="1" x14ac:dyDescent="0.25">
      <c r="A2384" s="96"/>
    </row>
    <row r="2385" spans="1:1" s="95" customFormat="1" x14ac:dyDescent="0.25">
      <c r="A2385" s="96"/>
    </row>
    <row r="2386" spans="1:1" s="95" customFormat="1" x14ac:dyDescent="0.25">
      <c r="A2386" s="96"/>
    </row>
    <row r="2387" spans="1:1" s="95" customFormat="1" x14ac:dyDescent="0.25">
      <c r="A2387" s="96"/>
    </row>
    <row r="2388" spans="1:1" s="95" customFormat="1" x14ac:dyDescent="0.25">
      <c r="A2388" s="96"/>
    </row>
    <row r="2389" spans="1:1" s="95" customFormat="1" x14ac:dyDescent="0.25">
      <c r="A2389" s="96"/>
    </row>
    <row r="2390" spans="1:1" s="95" customFormat="1" x14ac:dyDescent="0.25">
      <c r="A2390" s="96"/>
    </row>
    <row r="2391" spans="1:1" s="95" customFormat="1" x14ac:dyDescent="0.25">
      <c r="A2391" s="96"/>
    </row>
    <row r="2392" spans="1:1" s="95" customFormat="1" x14ac:dyDescent="0.25">
      <c r="A2392" s="96"/>
    </row>
    <row r="2393" spans="1:1" s="95" customFormat="1" x14ac:dyDescent="0.25">
      <c r="A2393" s="96"/>
    </row>
    <row r="2394" spans="1:1" s="95" customFormat="1" x14ac:dyDescent="0.25">
      <c r="A2394" s="96"/>
    </row>
    <row r="2395" spans="1:1" s="95" customFormat="1" x14ac:dyDescent="0.25">
      <c r="A2395" s="96"/>
    </row>
    <row r="2396" spans="1:1" s="95" customFormat="1" x14ac:dyDescent="0.25">
      <c r="A2396" s="96"/>
    </row>
    <row r="2397" spans="1:1" s="95" customFormat="1" x14ac:dyDescent="0.25">
      <c r="A2397" s="96"/>
    </row>
    <row r="2398" spans="1:1" s="95" customFormat="1" x14ac:dyDescent="0.25">
      <c r="A2398" s="96"/>
    </row>
    <row r="2399" spans="1:1" s="95" customFormat="1" x14ac:dyDescent="0.25">
      <c r="A2399" s="96"/>
    </row>
    <row r="2400" spans="1:1" s="95" customFormat="1" x14ac:dyDescent="0.25">
      <c r="A2400" s="96"/>
    </row>
    <row r="2401" spans="1:1" s="95" customFormat="1" x14ac:dyDescent="0.25">
      <c r="A2401" s="96"/>
    </row>
    <row r="2402" spans="1:1" s="95" customFormat="1" x14ac:dyDescent="0.25">
      <c r="A2402" s="96"/>
    </row>
    <row r="2403" spans="1:1" s="95" customFormat="1" x14ac:dyDescent="0.25">
      <c r="A2403" s="96"/>
    </row>
    <row r="2404" spans="1:1" s="95" customFormat="1" x14ac:dyDescent="0.25">
      <c r="A2404" s="96"/>
    </row>
    <row r="2405" spans="1:1" s="95" customFormat="1" x14ac:dyDescent="0.25">
      <c r="A2405" s="96"/>
    </row>
    <row r="2406" spans="1:1" s="95" customFormat="1" x14ac:dyDescent="0.25">
      <c r="A2406" s="96"/>
    </row>
    <row r="2407" spans="1:1" s="95" customFormat="1" x14ac:dyDescent="0.25">
      <c r="A2407" s="96"/>
    </row>
    <row r="2408" spans="1:1" s="95" customFormat="1" x14ac:dyDescent="0.25">
      <c r="A2408" s="96"/>
    </row>
    <row r="2409" spans="1:1" s="95" customFormat="1" x14ac:dyDescent="0.25">
      <c r="A2409" s="96"/>
    </row>
    <row r="2410" spans="1:1" s="95" customFormat="1" x14ac:dyDescent="0.25">
      <c r="A2410" s="96"/>
    </row>
    <row r="2411" spans="1:1" s="95" customFormat="1" x14ac:dyDescent="0.25">
      <c r="A2411" s="96"/>
    </row>
    <row r="2412" spans="1:1" s="95" customFormat="1" x14ac:dyDescent="0.25">
      <c r="A2412" s="96"/>
    </row>
    <row r="2413" spans="1:1" s="95" customFormat="1" x14ac:dyDescent="0.25">
      <c r="A2413" s="96"/>
    </row>
    <row r="2414" spans="1:1" s="95" customFormat="1" x14ac:dyDescent="0.25">
      <c r="A2414" s="96"/>
    </row>
    <row r="2415" spans="1:1" s="95" customFormat="1" x14ac:dyDescent="0.25">
      <c r="A2415" s="96"/>
    </row>
    <row r="2416" spans="1:1" s="95" customFormat="1" x14ac:dyDescent="0.25">
      <c r="A2416" s="96"/>
    </row>
    <row r="2417" spans="1:1" s="95" customFormat="1" x14ac:dyDescent="0.25">
      <c r="A2417" s="96"/>
    </row>
    <row r="2418" spans="1:1" s="95" customFormat="1" x14ac:dyDescent="0.25">
      <c r="A2418" s="96"/>
    </row>
    <row r="2419" spans="1:1" s="95" customFormat="1" x14ac:dyDescent="0.25">
      <c r="A2419" s="96"/>
    </row>
    <row r="2420" spans="1:1" s="95" customFormat="1" x14ac:dyDescent="0.25">
      <c r="A2420" s="96"/>
    </row>
    <row r="2421" spans="1:1" s="95" customFormat="1" x14ac:dyDescent="0.25">
      <c r="A2421" s="96"/>
    </row>
    <row r="2422" spans="1:1" s="95" customFormat="1" x14ac:dyDescent="0.25">
      <c r="A2422" s="96"/>
    </row>
    <row r="2423" spans="1:1" s="95" customFormat="1" x14ac:dyDescent="0.25">
      <c r="A2423" s="96"/>
    </row>
    <row r="2424" spans="1:1" s="95" customFormat="1" x14ac:dyDescent="0.25">
      <c r="A2424" s="96"/>
    </row>
    <row r="2425" spans="1:1" s="95" customFormat="1" x14ac:dyDescent="0.25">
      <c r="A2425" s="96"/>
    </row>
    <row r="2426" spans="1:1" s="95" customFormat="1" x14ac:dyDescent="0.25">
      <c r="A2426" s="96"/>
    </row>
    <row r="2427" spans="1:1" s="95" customFormat="1" x14ac:dyDescent="0.25">
      <c r="A2427" s="96"/>
    </row>
    <row r="2428" spans="1:1" s="95" customFormat="1" x14ac:dyDescent="0.25">
      <c r="A2428" s="96"/>
    </row>
    <row r="2429" spans="1:1" s="95" customFormat="1" x14ac:dyDescent="0.25">
      <c r="A2429" s="96"/>
    </row>
    <row r="2430" spans="1:1" s="95" customFormat="1" x14ac:dyDescent="0.25">
      <c r="A2430" s="96"/>
    </row>
    <row r="2431" spans="1:1" s="95" customFormat="1" x14ac:dyDescent="0.25">
      <c r="A2431" s="96"/>
    </row>
    <row r="2432" spans="1:1" s="95" customFormat="1" x14ac:dyDescent="0.25">
      <c r="A2432" s="96"/>
    </row>
    <row r="2433" spans="1:1" s="95" customFormat="1" x14ac:dyDescent="0.25">
      <c r="A2433" s="96"/>
    </row>
    <row r="2434" spans="1:1" s="95" customFormat="1" x14ac:dyDescent="0.25">
      <c r="A2434" s="96"/>
    </row>
    <row r="2435" spans="1:1" s="95" customFormat="1" x14ac:dyDescent="0.25">
      <c r="A2435" s="96"/>
    </row>
    <row r="2436" spans="1:1" s="95" customFormat="1" x14ac:dyDescent="0.25">
      <c r="A2436" s="96"/>
    </row>
    <row r="2437" spans="1:1" s="95" customFormat="1" x14ac:dyDescent="0.25">
      <c r="A2437" s="96"/>
    </row>
    <row r="2438" spans="1:1" s="95" customFormat="1" x14ac:dyDescent="0.25">
      <c r="A2438" s="96"/>
    </row>
    <row r="2439" spans="1:1" s="95" customFormat="1" x14ac:dyDescent="0.25">
      <c r="A2439" s="96"/>
    </row>
    <row r="2440" spans="1:1" s="95" customFormat="1" x14ac:dyDescent="0.25">
      <c r="A2440" s="96"/>
    </row>
    <row r="2441" spans="1:1" s="95" customFormat="1" x14ac:dyDescent="0.25">
      <c r="A2441" s="96"/>
    </row>
    <row r="2442" spans="1:1" s="95" customFormat="1" x14ac:dyDescent="0.25">
      <c r="A2442" s="96"/>
    </row>
    <row r="2443" spans="1:1" s="95" customFormat="1" x14ac:dyDescent="0.25">
      <c r="A2443" s="96"/>
    </row>
    <row r="2444" spans="1:1" s="95" customFormat="1" x14ac:dyDescent="0.25">
      <c r="A2444" s="96"/>
    </row>
    <row r="2445" spans="1:1" s="95" customFormat="1" x14ac:dyDescent="0.25">
      <c r="A2445" s="96"/>
    </row>
    <row r="2446" spans="1:1" s="95" customFormat="1" x14ac:dyDescent="0.25">
      <c r="A2446" s="96"/>
    </row>
    <row r="2447" spans="1:1" s="95" customFormat="1" x14ac:dyDescent="0.25">
      <c r="A2447" s="96"/>
    </row>
    <row r="2448" spans="1:1" s="95" customFormat="1" x14ac:dyDescent="0.25">
      <c r="A2448" s="96"/>
    </row>
    <row r="2449" spans="1:1" s="95" customFormat="1" x14ac:dyDescent="0.25">
      <c r="A2449" s="96"/>
    </row>
    <row r="2450" spans="1:1" s="95" customFormat="1" x14ac:dyDescent="0.25">
      <c r="A2450" s="96"/>
    </row>
    <row r="2451" spans="1:1" s="95" customFormat="1" x14ac:dyDescent="0.25">
      <c r="A2451" s="96"/>
    </row>
    <row r="2452" spans="1:1" s="95" customFormat="1" x14ac:dyDescent="0.25">
      <c r="A2452" s="96"/>
    </row>
    <row r="2453" spans="1:1" s="95" customFormat="1" x14ac:dyDescent="0.25">
      <c r="A2453" s="96"/>
    </row>
    <row r="2454" spans="1:1" s="95" customFormat="1" x14ac:dyDescent="0.25">
      <c r="A2454" s="96"/>
    </row>
    <row r="2455" spans="1:1" s="95" customFormat="1" x14ac:dyDescent="0.25">
      <c r="A2455" s="96"/>
    </row>
    <row r="2456" spans="1:1" s="95" customFormat="1" x14ac:dyDescent="0.25">
      <c r="A2456" s="96"/>
    </row>
    <row r="2457" spans="1:1" s="95" customFormat="1" x14ac:dyDescent="0.25">
      <c r="A2457" s="96"/>
    </row>
    <row r="2458" spans="1:1" s="95" customFormat="1" x14ac:dyDescent="0.25">
      <c r="A2458" s="96"/>
    </row>
    <row r="2459" spans="1:1" s="95" customFormat="1" x14ac:dyDescent="0.25">
      <c r="A2459" s="96"/>
    </row>
    <row r="2460" spans="1:1" s="95" customFormat="1" x14ac:dyDescent="0.25">
      <c r="A2460" s="96"/>
    </row>
    <row r="2461" spans="1:1" s="95" customFormat="1" x14ac:dyDescent="0.25">
      <c r="A2461" s="96"/>
    </row>
    <row r="2462" spans="1:1" s="95" customFormat="1" x14ac:dyDescent="0.25">
      <c r="A2462" s="96"/>
    </row>
    <row r="2463" spans="1:1" s="95" customFormat="1" x14ac:dyDescent="0.25">
      <c r="A2463" s="96"/>
    </row>
    <row r="2464" spans="1:1" s="95" customFormat="1" x14ac:dyDescent="0.25">
      <c r="A2464" s="96"/>
    </row>
    <row r="2465" spans="1:1" s="95" customFormat="1" x14ac:dyDescent="0.25">
      <c r="A2465" s="96"/>
    </row>
    <row r="2466" spans="1:1" s="95" customFormat="1" x14ac:dyDescent="0.25">
      <c r="A2466" s="96"/>
    </row>
    <row r="2467" spans="1:1" s="95" customFormat="1" x14ac:dyDescent="0.25">
      <c r="A2467" s="96"/>
    </row>
    <row r="2468" spans="1:1" s="95" customFormat="1" x14ac:dyDescent="0.25">
      <c r="A2468" s="96"/>
    </row>
    <row r="2469" spans="1:1" s="95" customFormat="1" x14ac:dyDescent="0.25">
      <c r="A2469" s="96"/>
    </row>
    <row r="2470" spans="1:1" s="95" customFormat="1" x14ac:dyDescent="0.25">
      <c r="A2470" s="96"/>
    </row>
    <row r="2471" spans="1:1" s="95" customFormat="1" x14ac:dyDescent="0.25">
      <c r="A2471" s="96"/>
    </row>
    <row r="2472" spans="1:1" s="95" customFormat="1" x14ac:dyDescent="0.25">
      <c r="A2472" s="96"/>
    </row>
    <row r="2473" spans="1:1" s="95" customFormat="1" x14ac:dyDescent="0.25">
      <c r="A2473" s="96"/>
    </row>
    <row r="2474" spans="1:1" s="95" customFormat="1" x14ac:dyDescent="0.25">
      <c r="A2474" s="96"/>
    </row>
    <row r="2475" spans="1:1" s="95" customFormat="1" x14ac:dyDescent="0.25">
      <c r="A2475" s="96"/>
    </row>
    <row r="2476" spans="1:1" s="95" customFormat="1" x14ac:dyDescent="0.25">
      <c r="A2476" s="96"/>
    </row>
    <row r="2477" spans="1:1" s="95" customFormat="1" x14ac:dyDescent="0.25">
      <c r="A2477" s="96"/>
    </row>
    <row r="2478" spans="1:1" s="95" customFormat="1" x14ac:dyDescent="0.25">
      <c r="A2478" s="96"/>
    </row>
    <row r="2479" spans="1:1" s="95" customFormat="1" x14ac:dyDescent="0.25">
      <c r="A2479" s="96"/>
    </row>
    <row r="2480" spans="1:1" s="95" customFormat="1" x14ac:dyDescent="0.25">
      <c r="A2480" s="96"/>
    </row>
    <row r="2481" spans="1:1" s="95" customFormat="1" x14ac:dyDescent="0.25">
      <c r="A2481" s="96"/>
    </row>
    <row r="2482" spans="1:1" s="95" customFormat="1" x14ac:dyDescent="0.25">
      <c r="A2482" s="96"/>
    </row>
    <row r="2483" spans="1:1" s="95" customFormat="1" x14ac:dyDescent="0.25">
      <c r="A2483" s="96"/>
    </row>
    <row r="2484" spans="1:1" s="95" customFormat="1" x14ac:dyDescent="0.25">
      <c r="A2484" s="96"/>
    </row>
    <row r="2485" spans="1:1" s="95" customFormat="1" x14ac:dyDescent="0.25">
      <c r="A2485" s="96"/>
    </row>
    <row r="2486" spans="1:1" s="95" customFormat="1" x14ac:dyDescent="0.25">
      <c r="A2486" s="96"/>
    </row>
    <row r="2487" spans="1:1" s="95" customFormat="1" x14ac:dyDescent="0.25">
      <c r="A2487" s="96"/>
    </row>
    <row r="2488" spans="1:1" s="95" customFormat="1" x14ac:dyDescent="0.25">
      <c r="A2488" s="96"/>
    </row>
    <row r="2489" spans="1:1" s="95" customFormat="1" x14ac:dyDescent="0.25">
      <c r="A2489" s="96"/>
    </row>
    <row r="2490" spans="1:1" s="95" customFormat="1" x14ac:dyDescent="0.25">
      <c r="A2490" s="96"/>
    </row>
    <row r="2491" spans="1:1" s="95" customFormat="1" x14ac:dyDescent="0.25">
      <c r="A2491" s="96"/>
    </row>
    <row r="2492" spans="1:1" s="95" customFormat="1" x14ac:dyDescent="0.25">
      <c r="A2492" s="96"/>
    </row>
    <row r="2493" spans="1:1" s="95" customFormat="1" x14ac:dyDescent="0.25">
      <c r="A2493" s="96"/>
    </row>
    <row r="2494" spans="1:1" s="95" customFormat="1" x14ac:dyDescent="0.25">
      <c r="A2494" s="96"/>
    </row>
    <row r="2495" spans="1:1" s="95" customFormat="1" x14ac:dyDescent="0.25">
      <c r="A2495" s="96"/>
    </row>
    <row r="2496" spans="1:1" s="95" customFormat="1" x14ac:dyDescent="0.25">
      <c r="A2496" s="96"/>
    </row>
    <row r="2497" spans="1:1" s="95" customFormat="1" x14ac:dyDescent="0.25">
      <c r="A2497" s="96"/>
    </row>
    <row r="2498" spans="1:1" s="95" customFormat="1" x14ac:dyDescent="0.25">
      <c r="A2498" s="96"/>
    </row>
    <row r="2499" spans="1:1" s="95" customFormat="1" x14ac:dyDescent="0.25">
      <c r="A2499" s="96"/>
    </row>
    <row r="2500" spans="1:1" s="95" customFormat="1" x14ac:dyDescent="0.25">
      <c r="A2500" s="96"/>
    </row>
    <row r="2501" spans="1:1" s="95" customFormat="1" x14ac:dyDescent="0.25">
      <c r="A2501" s="96"/>
    </row>
    <row r="2502" spans="1:1" s="95" customFormat="1" x14ac:dyDescent="0.25">
      <c r="A2502" s="96"/>
    </row>
    <row r="2503" spans="1:1" s="95" customFormat="1" x14ac:dyDescent="0.25">
      <c r="A2503" s="96"/>
    </row>
    <row r="2504" spans="1:1" s="95" customFormat="1" x14ac:dyDescent="0.25">
      <c r="A2504" s="96"/>
    </row>
    <row r="2505" spans="1:1" s="95" customFormat="1" x14ac:dyDescent="0.25">
      <c r="A2505" s="96"/>
    </row>
    <row r="2506" spans="1:1" s="95" customFormat="1" x14ac:dyDescent="0.25">
      <c r="A2506" s="96"/>
    </row>
    <row r="2507" spans="1:1" s="95" customFormat="1" x14ac:dyDescent="0.25">
      <c r="A2507" s="96"/>
    </row>
    <row r="2508" spans="1:1" s="95" customFormat="1" x14ac:dyDescent="0.25">
      <c r="A2508" s="96"/>
    </row>
    <row r="2509" spans="1:1" s="95" customFormat="1" x14ac:dyDescent="0.25">
      <c r="A2509" s="96"/>
    </row>
    <row r="2510" spans="1:1" s="95" customFormat="1" x14ac:dyDescent="0.25">
      <c r="A2510" s="96"/>
    </row>
    <row r="2511" spans="1:1" s="95" customFormat="1" x14ac:dyDescent="0.25">
      <c r="A2511" s="96"/>
    </row>
    <row r="2512" spans="1:1" s="95" customFormat="1" x14ac:dyDescent="0.25">
      <c r="A2512" s="96"/>
    </row>
    <row r="2513" spans="1:1" s="95" customFormat="1" x14ac:dyDescent="0.25">
      <c r="A2513" s="96"/>
    </row>
    <row r="2514" spans="1:1" s="95" customFormat="1" x14ac:dyDescent="0.25">
      <c r="A2514" s="96"/>
    </row>
    <row r="2515" spans="1:1" s="95" customFormat="1" x14ac:dyDescent="0.25">
      <c r="A2515" s="96"/>
    </row>
    <row r="2516" spans="1:1" s="95" customFormat="1" x14ac:dyDescent="0.25">
      <c r="A2516" s="96"/>
    </row>
    <row r="2517" spans="1:1" s="95" customFormat="1" x14ac:dyDescent="0.25">
      <c r="A2517" s="96"/>
    </row>
    <row r="2518" spans="1:1" s="95" customFormat="1" x14ac:dyDescent="0.25">
      <c r="A2518" s="96"/>
    </row>
    <row r="2519" spans="1:1" s="95" customFormat="1" x14ac:dyDescent="0.25">
      <c r="A2519" s="96"/>
    </row>
    <row r="2520" spans="1:1" s="95" customFormat="1" x14ac:dyDescent="0.25">
      <c r="A2520" s="96"/>
    </row>
    <row r="2521" spans="1:1" s="95" customFormat="1" x14ac:dyDescent="0.25">
      <c r="A2521" s="96"/>
    </row>
    <row r="2522" spans="1:1" s="95" customFormat="1" x14ac:dyDescent="0.25">
      <c r="A2522" s="96"/>
    </row>
    <row r="2523" spans="1:1" s="95" customFormat="1" x14ac:dyDescent="0.25">
      <c r="A2523" s="96"/>
    </row>
    <row r="2524" spans="1:1" s="95" customFormat="1" x14ac:dyDescent="0.25">
      <c r="A2524" s="96"/>
    </row>
    <row r="2525" spans="1:1" s="95" customFormat="1" x14ac:dyDescent="0.25">
      <c r="A2525" s="96"/>
    </row>
    <row r="2526" spans="1:1" s="95" customFormat="1" x14ac:dyDescent="0.25">
      <c r="A2526" s="96"/>
    </row>
    <row r="2527" spans="1:1" s="95" customFormat="1" x14ac:dyDescent="0.25">
      <c r="A2527" s="96"/>
    </row>
    <row r="2528" spans="1:1" s="95" customFormat="1" x14ac:dyDescent="0.25">
      <c r="A2528" s="96"/>
    </row>
    <row r="2529" spans="1:1" s="95" customFormat="1" x14ac:dyDescent="0.25">
      <c r="A2529" s="96"/>
    </row>
    <row r="2530" spans="1:1" s="95" customFormat="1" x14ac:dyDescent="0.25">
      <c r="A2530" s="96"/>
    </row>
    <row r="2531" spans="1:1" s="95" customFormat="1" x14ac:dyDescent="0.25">
      <c r="A2531" s="96"/>
    </row>
    <row r="2532" spans="1:1" s="95" customFormat="1" x14ac:dyDescent="0.25">
      <c r="A2532" s="96"/>
    </row>
    <row r="2533" spans="1:1" s="95" customFormat="1" x14ac:dyDescent="0.25">
      <c r="A2533" s="96"/>
    </row>
    <row r="2534" spans="1:1" s="95" customFormat="1" x14ac:dyDescent="0.25">
      <c r="A2534" s="96"/>
    </row>
    <row r="2535" spans="1:1" s="95" customFormat="1" x14ac:dyDescent="0.25">
      <c r="A2535" s="96"/>
    </row>
    <row r="2536" spans="1:1" s="95" customFormat="1" x14ac:dyDescent="0.25">
      <c r="A2536" s="96"/>
    </row>
    <row r="2537" spans="1:1" s="95" customFormat="1" x14ac:dyDescent="0.25">
      <c r="A2537" s="96"/>
    </row>
    <row r="2538" spans="1:1" s="95" customFormat="1" x14ac:dyDescent="0.25">
      <c r="A2538" s="96"/>
    </row>
    <row r="2539" spans="1:1" s="95" customFormat="1" x14ac:dyDescent="0.25">
      <c r="A2539" s="96"/>
    </row>
    <row r="2540" spans="1:1" s="95" customFormat="1" x14ac:dyDescent="0.25">
      <c r="A2540" s="96"/>
    </row>
    <row r="2541" spans="1:1" s="95" customFormat="1" x14ac:dyDescent="0.25">
      <c r="A2541" s="96"/>
    </row>
    <row r="2542" spans="1:1" s="95" customFormat="1" x14ac:dyDescent="0.25">
      <c r="A2542" s="96"/>
    </row>
    <row r="2543" spans="1:1" s="95" customFormat="1" x14ac:dyDescent="0.25">
      <c r="A2543" s="96"/>
    </row>
    <row r="2544" spans="1:1" s="95" customFormat="1" x14ac:dyDescent="0.25">
      <c r="A2544" s="96"/>
    </row>
    <row r="2545" spans="1:1" s="95" customFormat="1" x14ac:dyDescent="0.25">
      <c r="A2545" s="96"/>
    </row>
    <row r="2546" spans="1:1" s="95" customFormat="1" x14ac:dyDescent="0.25">
      <c r="A2546" s="96"/>
    </row>
    <row r="2547" spans="1:1" s="95" customFormat="1" x14ac:dyDescent="0.25">
      <c r="A2547" s="96"/>
    </row>
    <row r="2548" spans="1:1" s="95" customFormat="1" x14ac:dyDescent="0.25">
      <c r="A2548" s="96"/>
    </row>
    <row r="2549" spans="1:1" s="95" customFormat="1" x14ac:dyDescent="0.25">
      <c r="A2549" s="96"/>
    </row>
    <row r="2550" spans="1:1" s="95" customFormat="1" x14ac:dyDescent="0.25">
      <c r="A2550" s="96"/>
    </row>
    <row r="2551" spans="1:1" s="95" customFormat="1" x14ac:dyDescent="0.25">
      <c r="A2551" s="96"/>
    </row>
    <row r="2552" spans="1:1" s="95" customFormat="1" x14ac:dyDescent="0.25">
      <c r="A2552" s="96"/>
    </row>
    <row r="2553" spans="1:1" s="95" customFormat="1" x14ac:dyDescent="0.25">
      <c r="A2553" s="96"/>
    </row>
    <row r="2554" spans="1:1" s="95" customFormat="1" x14ac:dyDescent="0.25">
      <c r="A2554" s="96"/>
    </row>
    <row r="2555" spans="1:1" s="95" customFormat="1" x14ac:dyDescent="0.25">
      <c r="A2555" s="96"/>
    </row>
    <row r="2556" spans="1:1" s="95" customFormat="1" x14ac:dyDescent="0.25">
      <c r="A2556" s="96"/>
    </row>
    <row r="2557" spans="1:1" s="95" customFormat="1" x14ac:dyDescent="0.25">
      <c r="A2557" s="96"/>
    </row>
    <row r="2558" spans="1:1" s="95" customFormat="1" x14ac:dyDescent="0.25">
      <c r="A2558" s="96"/>
    </row>
    <row r="2559" spans="1:1" s="95" customFormat="1" x14ac:dyDescent="0.25">
      <c r="A2559" s="96"/>
    </row>
    <row r="2560" spans="1:1" s="95" customFormat="1" x14ac:dyDescent="0.25">
      <c r="A2560" s="96"/>
    </row>
    <row r="2561" spans="1:1" s="95" customFormat="1" x14ac:dyDescent="0.25">
      <c r="A2561" s="96"/>
    </row>
    <row r="2562" spans="1:1" s="95" customFormat="1" x14ac:dyDescent="0.25">
      <c r="A2562" s="96"/>
    </row>
    <row r="2563" spans="1:1" s="95" customFormat="1" x14ac:dyDescent="0.25">
      <c r="A2563" s="96"/>
    </row>
    <row r="2564" spans="1:1" s="95" customFormat="1" x14ac:dyDescent="0.25">
      <c r="A2564" s="96"/>
    </row>
    <row r="2565" spans="1:1" s="95" customFormat="1" x14ac:dyDescent="0.25">
      <c r="A2565" s="96"/>
    </row>
    <row r="2566" spans="1:1" s="95" customFormat="1" x14ac:dyDescent="0.25">
      <c r="A2566" s="96"/>
    </row>
    <row r="2567" spans="1:1" s="95" customFormat="1" x14ac:dyDescent="0.25">
      <c r="A2567" s="96"/>
    </row>
    <row r="2568" spans="1:1" s="95" customFormat="1" x14ac:dyDescent="0.25">
      <c r="A2568" s="96"/>
    </row>
    <row r="2569" spans="1:1" s="95" customFormat="1" x14ac:dyDescent="0.25">
      <c r="A2569" s="96"/>
    </row>
    <row r="2570" spans="1:1" s="95" customFormat="1" x14ac:dyDescent="0.25">
      <c r="A2570" s="96"/>
    </row>
    <row r="2571" spans="1:1" s="95" customFormat="1" x14ac:dyDescent="0.25">
      <c r="A2571" s="96"/>
    </row>
    <row r="2572" spans="1:1" s="95" customFormat="1" x14ac:dyDescent="0.25">
      <c r="A2572" s="96"/>
    </row>
    <row r="2573" spans="1:1" s="95" customFormat="1" x14ac:dyDescent="0.25">
      <c r="A2573" s="96"/>
    </row>
    <row r="2574" spans="1:1" s="95" customFormat="1" x14ac:dyDescent="0.25">
      <c r="A2574" s="96"/>
    </row>
    <row r="2575" spans="1:1" s="95" customFormat="1" x14ac:dyDescent="0.25">
      <c r="A2575" s="96"/>
    </row>
    <row r="2576" spans="1:1" s="95" customFormat="1" x14ac:dyDescent="0.25">
      <c r="A2576" s="96"/>
    </row>
    <row r="2577" spans="1:1" s="95" customFormat="1" x14ac:dyDescent="0.25">
      <c r="A2577" s="96"/>
    </row>
    <row r="2578" spans="1:1" s="95" customFormat="1" x14ac:dyDescent="0.25">
      <c r="A2578" s="96"/>
    </row>
    <row r="2579" spans="1:1" s="95" customFormat="1" x14ac:dyDescent="0.25">
      <c r="A2579" s="96"/>
    </row>
    <row r="2580" spans="1:1" s="95" customFormat="1" x14ac:dyDescent="0.25">
      <c r="A2580" s="96"/>
    </row>
    <row r="2581" spans="1:1" s="95" customFormat="1" x14ac:dyDescent="0.25">
      <c r="A2581" s="96"/>
    </row>
    <row r="2582" spans="1:1" s="95" customFormat="1" x14ac:dyDescent="0.25">
      <c r="A2582" s="96"/>
    </row>
    <row r="2583" spans="1:1" s="95" customFormat="1" x14ac:dyDescent="0.25">
      <c r="A2583" s="96"/>
    </row>
    <row r="2584" spans="1:1" s="95" customFormat="1" x14ac:dyDescent="0.25">
      <c r="A2584" s="96"/>
    </row>
    <row r="2585" spans="1:1" s="95" customFormat="1" x14ac:dyDescent="0.25">
      <c r="A2585" s="96"/>
    </row>
    <row r="2586" spans="1:1" s="95" customFormat="1" x14ac:dyDescent="0.25">
      <c r="A2586" s="96"/>
    </row>
    <row r="2587" spans="1:1" s="95" customFormat="1" x14ac:dyDescent="0.25">
      <c r="A2587" s="96"/>
    </row>
    <row r="2588" spans="1:1" s="95" customFormat="1" x14ac:dyDescent="0.25">
      <c r="A2588" s="96"/>
    </row>
    <row r="2589" spans="1:1" s="95" customFormat="1" x14ac:dyDescent="0.25">
      <c r="A2589" s="96"/>
    </row>
    <row r="2590" spans="1:1" s="95" customFormat="1" x14ac:dyDescent="0.25">
      <c r="A2590" s="96"/>
    </row>
    <row r="2591" spans="1:1" s="95" customFormat="1" x14ac:dyDescent="0.25">
      <c r="A2591" s="96"/>
    </row>
    <row r="2592" spans="1:1" s="95" customFormat="1" x14ac:dyDescent="0.25">
      <c r="A2592" s="96"/>
    </row>
    <row r="2593" spans="1:1" s="95" customFormat="1" x14ac:dyDescent="0.25">
      <c r="A2593" s="96"/>
    </row>
    <row r="2594" spans="1:1" s="95" customFormat="1" x14ac:dyDescent="0.25">
      <c r="A2594" s="96"/>
    </row>
    <row r="2595" spans="1:1" s="95" customFormat="1" x14ac:dyDescent="0.25">
      <c r="A2595" s="96"/>
    </row>
    <row r="2596" spans="1:1" s="95" customFormat="1" x14ac:dyDescent="0.25">
      <c r="A2596" s="96"/>
    </row>
    <row r="2597" spans="1:1" s="95" customFormat="1" x14ac:dyDescent="0.25">
      <c r="A2597" s="96"/>
    </row>
    <row r="2598" spans="1:1" s="95" customFormat="1" x14ac:dyDescent="0.25">
      <c r="A2598" s="96"/>
    </row>
    <row r="2599" spans="1:1" s="95" customFormat="1" x14ac:dyDescent="0.25">
      <c r="A2599" s="96"/>
    </row>
    <row r="2600" spans="1:1" s="95" customFormat="1" x14ac:dyDescent="0.25">
      <c r="A2600" s="96"/>
    </row>
    <row r="2601" spans="1:1" s="95" customFormat="1" x14ac:dyDescent="0.25">
      <c r="A2601" s="96"/>
    </row>
    <row r="2602" spans="1:1" s="95" customFormat="1" x14ac:dyDescent="0.25">
      <c r="A2602" s="96"/>
    </row>
    <row r="2603" spans="1:1" s="95" customFormat="1" x14ac:dyDescent="0.25">
      <c r="A2603" s="96"/>
    </row>
    <row r="2604" spans="1:1" s="95" customFormat="1" x14ac:dyDescent="0.25">
      <c r="A2604" s="96"/>
    </row>
    <row r="2605" spans="1:1" s="95" customFormat="1" x14ac:dyDescent="0.25">
      <c r="A2605" s="96"/>
    </row>
    <row r="2606" spans="1:1" s="95" customFormat="1" x14ac:dyDescent="0.25">
      <c r="A2606" s="96"/>
    </row>
    <row r="2607" spans="1:1" s="95" customFormat="1" x14ac:dyDescent="0.25">
      <c r="A2607" s="96"/>
    </row>
    <row r="2608" spans="1:1" s="95" customFormat="1" x14ac:dyDescent="0.25">
      <c r="A2608" s="96"/>
    </row>
    <row r="2609" spans="1:1" s="95" customFormat="1" x14ac:dyDescent="0.25">
      <c r="A2609" s="96"/>
    </row>
    <row r="2610" spans="1:1" s="95" customFormat="1" x14ac:dyDescent="0.25">
      <c r="A2610" s="96"/>
    </row>
    <row r="2611" spans="1:1" s="95" customFormat="1" x14ac:dyDescent="0.25">
      <c r="A2611" s="96"/>
    </row>
    <row r="2612" spans="1:1" s="95" customFormat="1" x14ac:dyDescent="0.25">
      <c r="A2612" s="96"/>
    </row>
    <row r="2613" spans="1:1" s="95" customFormat="1" x14ac:dyDescent="0.25">
      <c r="A2613" s="96"/>
    </row>
    <row r="2614" spans="1:1" s="95" customFormat="1" x14ac:dyDescent="0.25">
      <c r="A2614" s="96"/>
    </row>
    <row r="2615" spans="1:1" s="95" customFormat="1" x14ac:dyDescent="0.25">
      <c r="A2615" s="96"/>
    </row>
    <row r="2616" spans="1:1" s="95" customFormat="1" x14ac:dyDescent="0.25">
      <c r="A2616" s="96"/>
    </row>
    <row r="2617" spans="1:1" s="95" customFormat="1" x14ac:dyDescent="0.25">
      <c r="A2617" s="96"/>
    </row>
    <row r="2618" spans="1:1" s="95" customFormat="1" x14ac:dyDescent="0.25">
      <c r="A2618" s="96"/>
    </row>
    <row r="2619" spans="1:1" s="95" customFormat="1" x14ac:dyDescent="0.25">
      <c r="A2619" s="96"/>
    </row>
    <row r="2620" spans="1:1" s="95" customFormat="1" x14ac:dyDescent="0.25">
      <c r="A2620" s="96"/>
    </row>
    <row r="2621" spans="1:1" s="95" customFormat="1" x14ac:dyDescent="0.25">
      <c r="A2621" s="96"/>
    </row>
    <row r="2622" spans="1:1" s="95" customFormat="1" x14ac:dyDescent="0.25">
      <c r="A2622" s="96"/>
    </row>
    <row r="2623" spans="1:1" s="95" customFormat="1" x14ac:dyDescent="0.25">
      <c r="A2623" s="96"/>
    </row>
    <row r="2624" spans="1:1" s="95" customFormat="1" x14ac:dyDescent="0.25">
      <c r="A2624" s="96"/>
    </row>
    <row r="2625" spans="1:1" s="95" customFormat="1" x14ac:dyDescent="0.25">
      <c r="A2625" s="96"/>
    </row>
    <row r="2626" spans="1:1" s="95" customFormat="1" x14ac:dyDescent="0.25">
      <c r="A2626" s="96"/>
    </row>
    <row r="2627" spans="1:1" s="95" customFormat="1" x14ac:dyDescent="0.25">
      <c r="A2627" s="96"/>
    </row>
    <row r="2628" spans="1:1" s="95" customFormat="1" x14ac:dyDescent="0.25">
      <c r="A2628" s="96"/>
    </row>
    <row r="2629" spans="1:1" s="95" customFormat="1" x14ac:dyDescent="0.25">
      <c r="A2629" s="96"/>
    </row>
    <row r="2630" spans="1:1" s="95" customFormat="1" x14ac:dyDescent="0.25">
      <c r="A2630" s="96"/>
    </row>
    <row r="2631" spans="1:1" s="95" customFormat="1" x14ac:dyDescent="0.25">
      <c r="A2631" s="96"/>
    </row>
    <row r="2632" spans="1:1" s="95" customFormat="1" x14ac:dyDescent="0.25">
      <c r="A2632" s="96"/>
    </row>
    <row r="2633" spans="1:1" s="95" customFormat="1" x14ac:dyDescent="0.25">
      <c r="A2633" s="96"/>
    </row>
    <row r="2634" spans="1:1" s="95" customFormat="1" x14ac:dyDescent="0.25">
      <c r="A2634" s="96"/>
    </row>
    <row r="2635" spans="1:1" s="95" customFormat="1" x14ac:dyDescent="0.25">
      <c r="A2635" s="96"/>
    </row>
    <row r="2636" spans="1:1" s="95" customFormat="1" x14ac:dyDescent="0.25">
      <c r="A2636" s="96"/>
    </row>
    <row r="2637" spans="1:1" s="95" customFormat="1" x14ac:dyDescent="0.25">
      <c r="A2637" s="96"/>
    </row>
    <row r="2638" spans="1:1" s="95" customFormat="1" x14ac:dyDescent="0.25">
      <c r="A2638" s="96"/>
    </row>
    <row r="2639" spans="1:1" s="95" customFormat="1" x14ac:dyDescent="0.25">
      <c r="A2639" s="96"/>
    </row>
    <row r="2640" spans="1:1" s="95" customFormat="1" x14ac:dyDescent="0.25">
      <c r="A2640" s="96"/>
    </row>
    <row r="2641" spans="1:1" s="95" customFormat="1" x14ac:dyDescent="0.25">
      <c r="A2641" s="96"/>
    </row>
    <row r="2642" spans="1:1" s="95" customFormat="1" x14ac:dyDescent="0.25">
      <c r="A2642" s="96"/>
    </row>
    <row r="2643" spans="1:1" s="95" customFormat="1" x14ac:dyDescent="0.25">
      <c r="A2643" s="96"/>
    </row>
    <row r="2644" spans="1:1" s="95" customFormat="1" x14ac:dyDescent="0.25">
      <c r="A2644" s="96"/>
    </row>
    <row r="2645" spans="1:1" s="95" customFormat="1" x14ac:dyDescent="0.25">
      <c r="A2645" s="96"/>
    </row>
    <row r="2646" spans="1:1" s="95" customFormat="1" x14ac:dyDescent="0.25">
      <c r="A2646" s="96"/>
    </row>
    <row r="2647" spans="1:1" s="95" customFormat="1" x14ac:dyDescent="0.25">
      <c r="A2647" s="96"/>
    </row>
    <row r="2648" spans="1:1" s="95" customFormat="1" x14ac:dyDescent="0.25">
      <c r="A2648" s="96"/>
    </row>
    <row r="2649" spans="1:1" s="95" customFormat="1" x14ac:dyDescent="0.25">
      <c r="A2649" s="96"/>
    </row>
    <row r="2650" spans="1:1" s="95" customFormat="1" x14ac:dyDescent="0.25">
      <c r="A2650" s="96"/>
    </row>
    <row r="2651" spans="1:1" s="95" customFormat="1" x14ac:dyDescent="0.25">
      <c r="A2651" s="96"/>
    </row>
    <row r="2652" spans="1:1" s="95" customFormat="1" x14ac:dyDescent="0.25">
      <c r="A2652" s="96"/>
    </row>
    <row r="2653" spans="1:1" s="95" customFormat="1" x14ac:dyDescent="0.25">
      <c r="A2653" s="96"/>
    </row>
    <row r="2654" spans="1:1" s="95" customFormat="1" x14ac:dyDescent="0.25">
      <c r="A2654" s="96"/>
    </row>
    <row r="2655" spans="1:1" s="95" customFormat="1" x14ac:dyDescent="0.25">
      <c r="A2655" s="96"/>
    </row>
    <row r="2656" spans="1:1" s="95" customFormat="1" x14ac:dyDescent="0.25">
      <c r="A2656" s="96"/>
    </row>
    <row r="2657" spans="1:1" s="95" customFormat="1" x14ac:dyDescent="0.25">
      <c r="A2657" s="96"/>
    </row>
    <row r="2658" spans="1:1" s="95" customFormat="1" x14ac:dyDescent="0.25">
      <c r="A2658" s="96"/>
    </row>
    <row r="2659" spans="1:1" s="95" customFormat="1" x14ac:dyDescent="0.25">
      <c r="A2659" s="96"/>
    </row>
    <row r="2660" spans="1:1" s="95" customFormat="1" x14ac:dyDescent="0.25">
      <c r="A2660" s="96"/>
    </row>
    <row r="2661" spans="1:1" s="95" customFormat="1" x14ac:dyDescent="0.25">
      <c r="A2661" s="96"/>
    </row>
    <row r="2662" spans="1:1" s="95" customFormat="1" x14ac:dyDescent="0.25">
      <c r="A2662" s="96"/>
    </row>
    <row r="2663" spans="1:1" s="95" customFormat="1" x14ac:dyDescent="0.25">
      <c r="A2663" s="96"/>
    </row>
    <row r="2664" spans="1:1" s="95" customFormat="1" x14ac:dyDescent="0.25">
      <c r="A2664" s="96"/>
    </row>
    <row r="2665" spans="1:1" s="95" customFormat="1" x14ac:dyDescent="0.25">
      <c r="A2665" s="96"/>
    </row>
    <row r="2666" spans="1:1" s="95" customFormat="1" x14ac:dyDescent="0.25">
      <c r="A2666" s="96"/>
    </row>
    <row r="2667" spans="1:1" s="95" customFormat="1" x14ac:dyDescent="0.25">
      <c r="A2667" s="96"/>
    </row>
    <row r="2668" spans="1:1" s="95" customFormat="1" x14ac:dyDescent="0.25">
      <c r="A2668" s="96"/>
    </row>
    <row r="2669" spans="1:1" s="95" customFormat="1" x14ac:dyDescent="0.25">
      <c r="A2669" s="96"/>
    </row>
    <row r="2670" spans="1:1" s="95" customFormat="1" x14ac:dyDescent="0.25">
      <c r="A2670" s="96"/>
    </row>
    <row r="2671" spans="1:1" s="95" customFormat="1" x14ac:dyDescent="0.25">
      <c r="A2671" s="96"/>
    </row>
    <row r="2672" spans="1:1" s="95" customFormat="1" x14ac:dyDescent="0.25">
      <c r="A2672" s="96"/>
    </row>
    <row r="2673" spans="1:1" s="95" customFormat="1" x14ac:dyDescent="0.25">
      <c r="A2673" s="96"/>
    </row>
    <row r="2674" spans="1:1" s="95" customFormat="1" x14ac:dyDescent="0.25">
      <c r="A2674" s="96"/>
    </row>
    <row r="2675" spans="1:1" s="95" customFormat="1" x14ac:dyDescent="0.25">
      <c r="A2675" s="96"/>
    </row>
    <row r="2676" spans="1:1" s="95" customFormat="1" x14ac:dyDescent="0.25">
      <c r="A2676" s="96"/>
    </row>
    <row r="2677" spans="1:1" s="95" customFormat="1" x14ac:dyDescent="0.25">
      <c r="A2677" s="96"/>
    </row>
    <row r="2678" spans="1:1" s="95" customFormat="1" x14ac:dyDescent="0.25">
      <c r="A2678" s="96"/>
    </row>
    <row r="2679" spans="1:1" s="95" customFormat="1" x14ac:dyDescent="0.25">
      <c r="A2679" s="96"/>
    </row>
    <row r="2680" spans="1:1" s="95" customFormat="1" x14ac:dyDescent="0.25">
      <c r="A2680" s="96"/>
    </row>
    <row r="2681" spans="1:1" s="95" customFormat="1" x14ac:dyDescent="0.25">
      <c r="A2681" s="96"/>
    </row>
    <row r="2682" spans="1:1" s="95" customFormat="1" x14ac:dyDescent="0.25">
      <c r="A2682" s="96"/>
    </row>
    <row r="2683" spans="1:1" s="95" customFormat="1" x14ac:dyDescent="0.25">
      <c r="A2683" s="96"/>
    </row>
    <row r="2684" spans="1:1" s="95" customFormat="1" x14ac:dyDescent="0.25">
      <c r="A2684" s="96"/>
    </row>
    <row r="2685" spans="1:1" s="95" customFormat="1" x14ac:dyDescent="0.25">
      <c r="A2685" s="96"/>
    </row>
    <row r="2686" spans="1:1" s="95" customFormat="1" x14ac:dyDescent="0.25">
      <c r="A2686" s="96"/>
    </row>
    <row r="2687" spans="1:1" s="95" customFormat="1" x14ac:dyDescent="0.25">
      <c r="A2687" s="96"/>
    </row>
    <row r="2688" spans="1:1" s="95" customFormat="1" x14ac:dyDescent="0.25">
      <c r="A2688" s="96"/>
    </row>
    <row r="2689" spans="1:1" s="95" customFormat="1" x14ac:dyDescent="0.25">
      <c r="A2689" s="96"/>
    </row>
    <row r="2690" spans="1:1" s="95" customFormat="1" x14ac:dyDescent="0.25">
      <c r="A2690" s="96"/>
    </row>
    <row r="2691" spans="1:1" s="95" customFormat="1" x14ac:dyDescent="0.25">
      <c r="A2691" s="96"/>
    </row>
    <row r="2692" spans="1:1" s="95" customFormat="1" x14ac:dyDescent="0.25">
      <c r="A2692" s="96"/>
    </row>
    <row r="2693" spans="1:1" s="95" customFormat="1" x14ac:dyDescent="0.25">
      <c r="A2693" s="96"/>
    </row>
    <row r="2694" spans="1:1" s="95" customFormat="1" x14ac:dyDescent="0.25">
      <c r="A2694" s="96"/>
    </row>
    <row r="2695" spans="1:1" s="95" customFormat="1" x14ac:dyDescent="0.25">
      <c r="A2695" s="96"/>
    </row>
    <row r="2696" spans="1:1" s="95" customFormat="1" x14ac:dyDescent="0.25">
      <c r="A2696" s="96"/>
    </row>
    <row r="2697" spans="1:1" s="95" customFormat="1" x14ac:dyDescent="0.25">
      <c r="A2697" s="96"/>
    </row>
    <row r="2698" spans="1:1" s="95" customFormat="1" x14ac:dyDescent="0.25">
      <c r="A2698" s="96"/>
    </row>
    <row r="2699" spans="1:1" s="95" customFormat="1" x14ac:dyDescent="0.25">
      <c r="A2699" s="96"/>
    </row>
    <row r="2700" spans="1:1" s="95" customFormat="1" x14ac:dyDescent="0.25">
      <c r="A2700" s="96"/>
    </row>
    <row r="2701" spans="1:1" s="95" customFormat="1" x14ac:dyDescent="0.25">
      <c r="A2701" s="96"/>
    </row>
    <row r="2702" spans="1:1" s="95" customFormat="1" x14ac:dyDescent="0.25">
      <c r="A2702" s="96"/>
    </row>
    <row r="2703" spans="1:1" s="95" customFormat="1" x14ac:dyDescent="0.25">
      <c r="A2703" s="96"/>
    </row>
    <row r="2704" spans="1:1" s="95" customFormat="1" x14ac:dyDescent="0.25">
      <c r="A2704" s="96"/>
    </row>
    <row r="2705" spans="1:1" s="95" customFormat="1" x14ac:dyDescent="0.25">
      <c r="A2705" s="96"/>
    </row>
    <row r="2706" spans="1:1" s="95" customFormat="1" x14ac:dyDescent="0.25">
      <c r="A2706" s="96"/>
    </row>
    <row r="2707" spans="1:1" s="95" customFormat="1" x14ac:dyDescent="0.25">
      <c r="A2707" s="96"/>
    </row>
    <row r="2708" spans="1:1" s="95" customFormat="1" x14ac:dyDescent="0.25">
      <c r="A2708" s="96"/>
    </row>
    <row r="2709" spans="1:1" s="95" customFormat="1" x14ac:dyDescent="0.25">
      <c r="A2709" s="96"/>
    </row>
    <row r="2710" spans="1:1" s="95" customFormat="1" x14ac:dyDescent="0.25">
      <c r="A2710" s="96"/>
    </row>
    <row r="2711" spans="1:1" s="95" customFormat="1" x14ac:dyDescent="0.25">
      <c r="A2711" s="96"/>
    </row>
    <row r="2712" spans="1:1" s="95" customFormat="1" x14ac:dyDescent="0.25">
      <c r="A2712" s="96"/>
    </row>
    <row r="2713" spans="1:1" s="95" customFormat="1" x14ac:dyDescent="0.25">
      <c r="A2713" s="96"/>
    </row>
    <row r="2714" spans="1:1" s="95" customFormat="1" x14ac:dyDescent="0.25">
      <c r="A2714" s="96"/>
    </row>
    <row r="2715" spans="1:1" s="95" customFormat="1" x14ac:dyDescent="0.25">
      <c r="A2715" s="96"/>
    </row>
    <row r="2716" spans="1:1" s="95" customFormat="1" x14ac:dyDescent="0.25">
      <c r="A2716" s="96"/>
    </row>
    <row r="2717" spans="1:1" s="95" customFormat="1" x14ac:dyDescent="0.25">
      <c r="A2717" s="96"/>
    </row>
    <row r="2718" spans="1:1" s="95" customFormat="1" x14ac:dyDescent="0.25">
      <c r="A2718" s="96"/>
    </row>
    <row r="2719" spans="1:1" s="95" customFormat="1" x14ac:dyDescent="0.25">
      <c r="A2719" s="96"/>
    </row>
    <row r="2720" spans="1:1" s="95" customFormat="1" x14ac:dyDescent="0.25">
      <c r="A2720" s="96"/>
    </row>
    <row r="2721" spans="1:1" s="95" customFormat="1" x14ac:dyDescent="0.25">
      <c r="A2721" s="96"/>
    </row>
    <row r="2722" spans="1:1" s="95" customFormat="1" x14ac:dyDescent="0.25">
      <c r="A2722" s="96"/>
    </row>
    <row r="2723" spans="1:1" s="95" customFormat="1" x14ac:dyDescent="0.25">
      <c r="A2723" s="96"/>
    </row>
    <row r="2724" spans="1:1" s="95" customFormat="1" x14ac:dyDescent="0.25">
      <c r="A2724" s="96"/>
    </row>
    <row r="2725" spans="1:1" s="95" customFormat="1" x14ac:dyDescent="0.25">
      <c r="A2725" s="96"/>
    </row>
    <row r="2726" spans="1:1" s="95" customFormat="1" x14ac:dyDescent="0.25">
      <c r="A2726" s="96"/>
    </row>
    <row r="2727" spans="1:1" s="95" customFormat="1" x14ac:dyDescent="0.25">
      <c r="A2727" s="96"/>
    </row>
    <row r="2728" spans="1:1" s="95" customFormat="1" x14ac:dyDescent="0.25">
      <c r="A2728" s="96"/>
    </row>
    <row r="2729" spans="1:1" s="95" customFormat="1" x14ac:dyDescent="0.25">
      <c r="A2729" s="96"/>
    </row>
    <row r="2730" spans="1:1" s="95" customFormat="1" x14ac:dyDescent="0.25">
      <c r="A2730" s="96"/>
    </row>
    <row r="2731" spans="1:1" s="95" customFormat="1" x14ac:dyDescent="0.25">
      <c r="A2731" s="96"/>
    </row>
    <row r="2732" spans="1:1" s="95" customFormat="1" x14ac:dyDescent="0.25">
      <c r="A2732" s="96"/>
    </row>
    <row r="2733" spans="1:1" s="95" customFormat="1" x14ac:dyDescent="0.25">
      <c r="A2733" s="96"/>
    </row>
    <row r="2734" spans="1:1" s="95" customFormat="1" x14ac:dyDescent="0.25">
      <c r="A2734" s="96"/>
    </row>
    <row r="2735" spans="1:1" s="95" customFormat="1" x14ac:dyDescent="0.25">
      <c r="A2735" s="96"/>
    </row>
    <row r="2736" spans="1:1" s="95" customFormat="1" x14ac:dyDescent="0.25">
      <c r="A2736" s="96"/>
    </row>
    <row r="2737" spans="1:1" s="95" customFormat="1" x14ac:dyDescent="0.25">
      <c r="A2737" s="96"/>
    </row>
    <row r="2738" spans="1:1" s="95" customFormat="1" x14ac:dyDescent="0.25">
      <c r="A2738" s="96"/>
    </row>
    <row r="2739" spans="1:1" s="95" customFormat="1" x14ac:dyDescent="0.25">
      <c r="A2739" s="96"/>
    </row>
    <row r="2740" spans="1:1" s="95" customFormat="1" x14ac:dyDescent="0.25">
      <c r="A2740" s="96"/>
    </row>
    <row r="2741" spans="1:1" s="95" customFormat="1" x14ac:dyDescent="0.25">
      <c r="A2741" s="96"/>
    </row>
    <row r="2742" spans="1:1" s="95" customFormat="1" x14ac:dyDescent="0.25">
      <c r="A2742" s="96"/>
    </row>
    <row r="2743" spans="1:1" s="95" customFormat="1" x14ac:dyDescent="0.25">
      <c r="A2743" s="96"/>
    </row>
    <row r="2744" spans="1:1" s="95" customFormat="1" x14ac:dyDescent="0.25">
      <c r="A2744" s="96"/>
    </row>
    <row r="2745" spans="1:1" s="95" customFormat="1" x14ac:dyDescent="0.25">
      <c r="A2745" s="96"/>
    </row>
    <row r="2746" spans="1:1" s="95" customFormat="1" x14ac:dyDescent="0.25">
      <c r="A2746" s="96"/>
    </row>
    <row r="2747" spans="1:1" s="95" customFormat="1" x14ac:dyDescent="0.25">
      <c r="A2747" s="96"/>
    </row>
    <row r="2748" spans="1:1" s="95" customFormat="1" x14ac:dyDescent="0.25">
      <c r="A2748" s="96"/>
    </row>
    <row r="2749" spans="1:1" s="95" customFormat="1" x14ac:dyDescent="0.25">
      <c r="A2749" s="96"/>
    </row>
    <row r="2750" spans="1:1" s="95" customFormat="1" x14ac:dyDescent="0.25">
      <c r="A2750" s="96"/>
    </row>
    <row r="2751" spans="1:1" s="95" customFormat="1" x14ac:dyDescent="0.25">
      <c r="A2751" s="96"/>
    </row>
    <row r="2752" spans="1:1" s="95" customFormat="1" x14ac:dyDescent="0.25">
      <c r="A2752" s="96"/>
    </row>
    <row r="2753" spans="1:1" s="95" customFormat="1" x14ac:dyDescent="0.25">
      <c r="A2753" s="96"/>
    </row>
    <row r="2754" spans="1:1" s="95" customFormat="1" x14ac:dyDescent="0.25">
      <c r="A2754" s="96"/>
    </row>
    <row r="2755" spans="1:1" s="95" customFormat="1" x14ac:dyDescent="0.25">
      <c r="A2755" s="96"/>
    </row>
    <row r="2756" spans="1:1" s="95" customFormat="1" x14ac:dyDescent="0.25">
      <c r="A2756" s="96"/>
    </row>
    <row r="2757" spans="1:1" s="95" customFormat="1" x14ac:dyDescent="0.25">
      <c r="A2757" s="96"/>
    </row>
    <row r="2758" spans="1:1" s="95" customFormat="1" x14ac:dyDescent="0.25">
      <c r="A2758" s="96"/>
    </row>
    <row r="2759" spans="1:1" s="95" customFormat="1" x14ac:dyDescent="0.25">
      <c r="A2759" s="96"/>
    </row>
    <row r="2760" spans="1:1" s="95" customFormat="1" x14ac:dyDescent="0.25">
      <c r="A2760" s="96"/>
    </row>
    <row r="2761" spans="1:1" s="95" customFormat="1" x14ac:dyDescent="0.25">
      <c r="A2761" s="96"/>
    </row>
    <row r="2762" spans="1:1" s="95" customFormat="1" x14ac:dyDescent="0.25">
      <c r="A2762" s="96"/>
    </row>
    <row r="2763" spans="1:1" s="95" customFormat="1" x14ac:dyDescent="0.25">
      <c r="A2763" s="96"/>
    </row>
    <row r="2764" spans="1:1" s="95" customFormat="1" x14ac:dyDescent="0.25">
      <c r="A2764" s="96"/>
    </row>
    <row r="2765" spans="1:1" s="95" customFormat="1" x14ac:dyDescent="0.25">
      <c r="A2765" s="96"/>
    </row>
    <row r="2766" spans="1:1" s="95" customFormat="1" x14ac:dyDescent="0.25">
      <c r="A2766" s="96"/>
    </row>
    <row r="2767" spans="1:1" s="95" customFormat="1" x14ac:dyDescent="0.25">
      <c r="A2767" s="96"/>
    </row>
    <row r="2768" spans="1:1" s="95" customFormat="1" x14ac:dyDescent="0.25">
      <c r="A2768" s="96"/>
    </row>
    <row r="2769" spans="1:1" s="95" customFormat="1" x14ac:dyDescent="0.25">
      <c r="A2769" s="96"/>
    </row>
    <row r="2770" spans="1:1" s="95" customFormat="1" x14ac:dyDescent="0.25">
      <c r="A2770" s="96"/>
    </row>
    <row r="2771" spans="1:1" s="95" customFormat="1" x14ac:dyDescent="0.25">
      <c r="A2771" s="96"/>
    </row>
    <row r="2772" spans="1:1" s="95" customFormat="1" x14ac:dyDescent="0.25">
      <c r="A2772" s="96"/>
    </row>
    <row r="2773" spans="1:1" s="95" customFormat="1" x14ac:dyDescent="0.25">
      <c r="A2773" s="96"/>
    </row>
    <row r="2774" spans="1:1" s="95" customFormat="1" x14ac:dyDescent="0.25">
      <c r="A2774" s="96"/>
    </row>
    <row r="2775" spans="1:1" s="95" customFormat="1" x14ac:dyDescent="0.25">
      <c r="A2775" s="96"/>
    </row>
    <row r="2776" spans="1:1" s="95" customFormat="1" x14ac:dyDescent="0.25">
      <c r="A2776" s="96"/>
    </row>
    <row r="2777" spans="1:1" s="95" customFormat="1" x14ac:dyDescent="0.25">
      <c r="A2777" s="96"/>
    </row>
    <row r="2778" spans="1:1" s="95" customFormat="1" x14ac:dyDescent="0.25">
      <c r="A2778" s="96"/>
    </row>
    <row r="2779" spans="1:1" s="95" customFormat="1" x14ac:dyDescent="0.25">
      <c r="A2779" s="96"/>
    </row>
    <row r="2780" spans="1:1" s="95" customFormat="1" x14ac:dyDescent="0.25">
      <c r="A2780" s="96"/>
    </row>
    <row r="2781" spans="1:1" s="95" customFormat="1" x14ac:dyDescent="0.25">
      <c r="A2781" s="96"/>
    </row>
    <row r="2782" spans="1:1" s="95" customFormat="1" x14ac:dyDescent="0.25">
      <c r="A2782" s="96"/>
    </row>
    <row r="2783" spans="1:1" s="95" customFormat="1" x14ac:dyDescent="0.25">
      <c r="A2783" s="96"/>
    </row>
    <row r="2784" spans="1:1" s="95" customFormat="1" x14ac:dyDescent="0.25">
      <c r="A2784" s="96"/>
    </row>
    <row r="2785" spans="1:1" s="95" customFormat="1" x14ac:dyDescent="0.25">
      <c r="A2785" s="96"/>
    </row>
    <row r="2786" spans="1:1" s="95" customFormat="1" x14ac:dyDescent="0.25">
      <c r="A2786" s="96"/>
    </row>
    <row r="2787" spans="1:1" s="95" customFormat="1" x14ac:dyDescent="0.25">
      <c r="A2787" s="96"/>
    </row>
    <row r="2788" spans="1:1" s="95" customFormat="1" x14ac:dyDescent="0.25">
      <c r="A2788" s="96"/>
    </row>
    <row r="2789" spans="1:1" s="95" customFormat="1" x14ac:dyDescent="0.25">
      <c r="A2789" s="96"/>
    </row>
    <row r="2790" spans="1:1" s="95" customFormat="1" x14ac:dyDescent="0.25">
      <c r="A2790" s="96"/>
    </row>
    <row r="2791" spans="1:1" s="95" customFormat="1" x14ac:dyDescent="0.25">
      <c r="A2791" s="96"/>
    </row>
    <row r="2792" spans="1:1" s="95" customFormat="1" x14ac:dyDescent="0.25">
      <c r="A2792" s="96"/>
    </row>
    <row r="2793" spans="1:1" s="95" customFormat="1" x14ac:dyDescent="0.25">
      <c r="A2793" s="96"/>
    </row>
    <row r="2794" spans="1:1" s="95" customFormat="1" x14ac:dyDescent="0.25">
      <c r="A2794" s="96"/>
    </row>
    <row r="2795" spans="1:1" s="95" customFormat="1" x14ac:dyDescent="0.25">
      <c r="A2795" s="96"/>
    </row>
    <row r="2796" spans="1:1" s="95" customFormat="1" x14ac:dyDescent="0.25">
      <c r="A2796" s="96"/>
    </row>
    <row r="2797" spans="1:1" s="95" customFormat="1" x14ac:dyDescent="0.25">
      <c r="A2797" s="96"/>
    </row>
    <row r="2798" spans="1:1" s="95" customFormat="1" x14ac:dyDescent="0.25">
      <c r="A2798" s="96"/>
    </row>
    <row r="2799" spans="1:1" s="95" customFormat="1" x14ac:dyDescent="0.25">
      <c r="A2799" s="96"/>
    </row>
    <row r="2800" spans="1:1" s="95" customFormat="1" x14ac:dyDescent="0.25">
      <c r="A2800" s="96"/>
    </row>
    <row r="2801" spans="1:1" s="95" customFormat="1" x14ac:dyDescent="0.25">
      <c r="A2801" s="96"/>
    </row>
    <row r="2802" spans="1:1" s="95" customFormat="1" x14ac:dyDescent="0.25">
      <c r="A2802" s="96"/>
    </row>
    <row r="2803" spans="1:1" s="95" customFormat="1" x14ac:dyDescent="0.25">
      <c r="A2803" s="96"/>
    </row>
    <row r="2804" spans="1:1" s="95" customFormat="1" x14ac:dyDescent="0.25">
      <c r="A2804" s="96"/>
    </row>
    <row r="2805" spans="1:1" s="95" customFormat="1" x14ac:dyDescent="0.25">
      <c r="A2805" s="96"/>
    </row>
    <row r="2806" spans="1:1" s="95" customFormat="1" x14ac:dyDescent="0.25">
      <c r="A2806" s="96"/>
    </row>
    <row r="2807" spans="1:1" s="95" customFormat="1" x14ac:dyDescent="0.25">
      <c r="A2807" s="96"/>
    </row>
    <row r="2808" spans="1:1" s="95" customFormat="1" x14ac:dyDescent="0.25">
      <c r="A2808" s="96"/>
    </row>
    <row r="2809" spans="1:1" s="95" customFormat="1" x14ac:dyDescent="0.25">
      <c r="A2809" s="96"/>
    </row>
    <row r="2810" spans="1:1" s="95" customFormat="1" x14ac:dyDescent="0.25">
      <c r="A2810" s="96"/>
    </row>
    <row r="2811" spans="1:1" s="95" customFormat="1" x14ac:dyDescent="0.25">
      <c r="A2811" s="96"/>
    </row>
    <row r="2812" spans="1:1" s="95" customFormat="1" x14ac:dyDescent="0.25">
      <c r="A2812" s="96"/>
    </row>
    <row r="2813" spans="1:1" s="95" customFormat="1" x14ac:dyDescent="0.25">
      <c r="A2813" s="96"/>
    </row>
    <row r="2814" spans="1:1" s="95" customFormat="1" x14ac:dyDescent="0.25">
      <c r="A2814" s="96"/>
    </row>
    <row r="2815" spans="1:1" s="95" customFormat="1" x14ac:dyDescent="0.25">
      <c r="A2815" s="96"/>
    </row>
    <row r="2816" spans="1:1" s="95" customFormat="1" x14ac:dyDescent="0.25">
      <c r="A2816" s="96"/>
    </row>
    <row r="2817" spans="1:1" s="95" customFormat="1" x14ac:dyDescent="0.25">
      <c r="A2817" s="96"/>
    </row>
    <row r="2818" spans="1:1" s="95" customFormat="1" x14ac:dyDescent="0.25">
      <c r="A2818" s="96"/>
    </row>
    <row r="2819" spans="1:1" s="95" customFormat="1" x14ac:dyDescent="0.25">
      <c r="A2819" s="96"/>
    </row>
    <row r="2820" spans="1:1" s="95" customFormat="1" x14ac:dyDescent="0.25">
      <c r="A2820" s="96"/>
    </row>
    <row r="2821" spans="1:1" s="95" customFormat="1" x14ac:dyDescent="0.25">
      <c r="A2821" s="96"/>
    </row>
    <row r="2822" spans="1:1" s="95" customFormat="1" x14ac:dyDescent="0.25">
      <c r="A2822" s="96"/>
    </row>
    <row r="2823" spans="1:1" s="95" customFormat="1" x14ac:dyDescent="0.25">
      <c r="A2823" s="96"/>
    </row>
    <row r="2824" spans="1:1" s="95" customFormat="1" x14ac:dyDescent="0.25">
      <c r="A2824" s="96"/>
    </row>
    <row r="2825" spans="1:1" s="95" customFormat="1" x14ac:dyDescent="0.25">
      <c r="A2825" s="96"/>
    </row>
    <row r="2826" spans="1:1" s="95" customFormat="1" x14ac:dyDescent="0.25">
      <c r="A2826" s="96"/>
    </row>
    <row r="2827" spans="1:1" s="95" customFormat="1" x14ac:dyDescent="0.25">
      <c r="A2827" s="96"/>
    </row>
    <row r="2828" spans="1:1" s="95" customFormat="1" x14ac:dyDescent="0.25">
      <c r="A2828" s="96"/>
    </row>
    <row r="2829" spans="1:1" s="95" customFormat="1" x14ac:dyDescent="0.25">
      <c r="A2829" s="96"/>
    </row>
    <row r="2830" spans="1:1" s="95" customFormat="1" x14ac:dyDescent="0.25">
      <c r="A2830" s="96"/>
    </row>
    <row r="2831" spans="1:1" s="95" customFormat="1" x14ac:dyDescent="0.25">
      <c r="A2831" s="96"/>
    </row>
    <row r="2832" spans="1:1" s="95" customFormat="1" x14ac:dyDescent="0.25">
      <c r="A2832" s="96"/>
    </row>
    <row r="2833" spans="1:1" s="95" customFormat="1" x14ac:dyDescent="0.25">
      <c r="A2833" s="96"/>
    </row>
    <row r="2834" spans="1:1" s="95" customFormat="1" x14ac:dyDescent="0.25">
      <c r="A2834" s="96"/>
    </row>
    <row r="2835" spans="1:1" s="95" customFormat="1" x14ac:dyDescent="0.25">
      <c r="A2835" s="96"/>
    </row>
    <row r="2836" spans="1:1" s="95" customFormat="1" x14ac:dyDescent="0.25">
      <c r="A2836" s="96"/>
    </row>
    <row r="2837" spans="1:1" s="95" customFormat="1" x14ac:dyDescent="0.25">
      <c r="A2837" s="96"/>
    </row>
    <row r="2838" spans="1:1" s="95" customFormat="1" x14ac:dyDescent="0.25">
      <c r="A2838" s="96"/>
    </row>
    <row r="2839" spans="1:1" s="95" customFormat="1" x14ac:dyDescent="0.25">
      <c r="A2839" s="96"/>
    </row>
    <row r="2840" spans="1:1" s="95" customFormat="1" x14ac:dyDescent="0.25">
      <c r="A2840" s="96"/>
    </row>
    <row r="2841" spans="1:1" s="95" customFormat="1" x14ac:dyDescent="0.25">
      <c r="A2841" s="96"/>
    </row>
    <row r="2842" spans="1:1" s="95" customFormat="1" x14ac:dyDescent="0.25">
      <c r="A2842" s="96"/>
    </row>
    <row r="2843" spans="1:1" s="95" customFormat="1" x14ac:dyDescent="0.25">
      <c r="A2843" s="96"/>
    </row>
    <row r="2844" spans="1:1" s="95" customFormat="1" x14ac:dyDescent="0.25">
      <c r="A2844" s="96"/>
    </row>
    <row r="2845" spans="1:1" s="95" customFormat="1" x14ac:dyDescent="0.25">
      <c r="A2845" s="96"/>
    </row>
    <row r="2846" spans="1:1" s="95" customFormat="1" x14ac:dyDescent="0.25">
      <c r="A2846" s="96"/>
    </row>
    <row r="2847" spans="1:1" s="95" customFormat="1" x14ac:dyDescent="0.25">
      <c r="A2847" s="96"/>
    </row>
    <row r="2848" spans="1:1" s="95" customFormat="1" x14ac:dyDescent="0.25">
      <c r="A2848" s="96"/>
    </row>
    <row r="2849" spans="1:1" s="95" customFormat="1" x14ac:dyDescent="0.25">
      <c r="A2849" s="96"/>
    </row>
    <row r="2850" spans="1:1" s="95" customFormat="1" x14ac:dyDescent="0.25">
      <c r="A2850" s="96"/>
    </row>
    <row r="2851" spans="1:1" s="95" customFormat="1" x14ac:dyDescent="0.25">
      <c r="A2851" s="96"/>
    </row>
    <row r="2852" spans="1:1" s="95" customFormat="1" x14ac:dyDescent="0.25">
      <c r="A2852" s="96"/>
    </row>
    <row r="2853" spans="1:1" s="95" customFormat="1" x14ac:dyDescent="0.25">
      <c r="A2853" s="96"/>
    </row>
    <row r="2854" spans="1:1" s="95" customFormat="1" x14ac:dyDescent="0.25">
      <c r="A2854" s="96"/>
    </row>
    <row r="2855" spans="1:1" s="95" customFormat="1" x14ac:dyDescent="0.25">
      <c r="A2855" s="96"/>
    </row>
    <row r="2856" spans="1:1" s="95" customFormat="1" x14ac:dyDescent="0.25">
      <c r="A2856" s="96"/>
    </row>
    <row r="2857" spans="1:1" s="95" customFormat="1" x14ac:dyDescent="0.25">
      <c r="A2857" s="96"/>
    </row>
    <row r="2858" spans="1:1" s="95" customFormat="1" x14ac:dyDescent="0.25">
      <c r="A2858" s="96"/>
    </row>
    <row r="2859" spans="1:1" s="95" customFormat="1" x14ac:dyDescent="0.25">
      <c r="A2859" s="96"/>
    </row>
    <row r="2860" spans="1:1" s="95" customFormat="1" x14ac:dyDescent="0.25">
      <c r="A2860" s="96"/>
    </row>
    <row r="2861" spans="1:1" s="95" customFormat="1" x14ac:dyDescent="0.25">
      <c r="A2861" s="96"/>
    </row>
    <row r="2862" spans="1:1" s="95" customFormat="1" x14ac:dyDescent="0.25">
      <c r="A2862" s="96"/>
    </row>
    <row r="2863" spans="1:1" s="95" customFormat="1" x14ac:dyDescent="0.25">
      <c r="A2863" s="96"/>
    </row>
    <row r="2864" spans="1:1" s="95" customFormat="1" x14ac:dyDescent="0.25">
      <c r="A2864" s="96"/>
    </row>
    <row r="2865" spans="1:1" s="95" customFormat="1" x14ac:dyDescent="0.25">
      <c r="A2865" s="96"/>
    </row>
    <row r="2866" spans="1:1" s="95" customFormat="1" x14ac:dyDescent="0.25">
      <c r="A2866" s="96"/>
    </row>
    <row r="2867" spans="1:1" s="95" customFormat="1" x14ac:dyDescent="0.25">
      <c r="A2867" s="96"/>
    </row>
    <row r="2868" spans="1:1" s="95" customFormat="1" x14ac:dyDescent="0.25">
      <c r="A2868" s="96"/>
    </row>
    <row r="2869" spans="1:1" s="95" customFormat="1" x14ac:dyDescent="0.25">
      <c r="A2869" s="96"/>
    </row>
    <row r="2870" spans="1:1" s="95" customFormat="1" x14ac:dyDescent="0.25">
      <c r="A2870" s="96"/>
    </row>
    <row r="2871" spans="1:1" s="95" customFormat="1" x14ac:dyDescent="0.25">
      <c r="A2871" s="96"/>
    </row>
    <row r="2872" spans="1:1" s="95" customFormat="1" x14ac:dyDescent="0.25">
      <c r="A2872" s="96"/>
    </row>
    <row r="2873" spans="1:1" s="95" customFormat="1" x14ac:dyDescent="0.25">
      <c r="A2873" s="96"/>
    </row>
    <row r="2874" spans="1:1" s="95" customFormat="1" x14ac:dyDescent="0.25">
      <c r="A2874" s="96"/>
    </row>
    <row r="2875" spans="1:1" s="95" customFormat="1" x14ac:dyDescent="0.25">
      <c r="A2875" s="96"/>
    </row>
    <row r="2876" spans="1:1" s="95" customFormat="1" x14ac:dyDescent="0.25">
      <c r="A2876" s="96"/>
    </row>
    <row r="2877" spans="1:1" s="95" customFormat="1" x14ac:dyDescent="0.25">
      <c r="A2877" s="96"/>
    </row>
    <row r="2878" spans="1:1" s="95" customFormat="1" x14ac:dyDescent="0.25">
      <c r="A2878" s="96"/>
    </row>
    <row r="2879" spans="1:1" s="95" customFormat="1" x14ac:dyDescent="0.25">
      <c r="A2879" s="96"/>
    </row>
    <row r="2880" spans="1:1" s="95" customFormat="1" x14ac:dyDescent="0.25">
      <c r="A2880" s="96"/>
    </row>
    <row r="2881" spans="1:1" s="95" customFormat="1" x14ac:dyDescent="0.25">
      <c r="A2881" s="96"/>
    </row>
    <row r="2882" spans="1:1" s="95" customFormat="1" x14ac:dyDescent="0.25">
      <c r="A2882" s="96"/>
    </row>
    <row r="2883" spans="1:1" s="95" customFormat="1" x14ac:dyDescent="0.25">
      <c r="A2883" s="96"/>
    </row>
    <row r="2884" spans="1:1" s="95" customFormat="1" x14ac:dyDescent="0.25">
      <c r="A2884" s="96"/>
    </row>
    <row r="2885" spans="1:1" s="95" customFormat="1" x14ac:dyDescent="0.25">
      <c r="A2885" s="96"/>
    </row>
    <row r="2886" spans="1:1" s="95" customFormat="1" x14ac:dyDescent="0.25">
      <c r="A2886" s="96"/>
    </row>
    <row r="2887" spans="1:1" s="95" customFormat="1" x14ac:dyDescent="0.25">
      <c r="A2887" s="96"/>
    </row>
    <row r="2888" spans="1:1" s="95" customFormat="1" x14ac:dyDescent="0.25">
      <c r="A2888" s="96"/>
    </row>
    <row r="2889" spans="1:1" s="95" customFormat="1" x14ac:dyDescent="0.25">
      <c r="A2889" s="96"/>
    </row>
    <row r="2890" spans="1:1" s="95" customFormat="1" x14ac:dyDescent="0.25">
      <c r="A2890" s="96"/>
    </row>
    <row r="2891" spans="1:1" s="95" customFormat="1" x14ac:dyDescent="0.25">
      <c r="A2891" s="96"/>
    </row>
    <row r="2892" spans="1:1" s="95" customFormat="1" x14ac:dyDescent="0.25">
      <c r="A2892" s="96"/>
    </row>
    <row r="2893" spans="1:1" s="95" customFormat="1" x14ac:dyDescent="0.25">
      <c r="A2893" s="96"/>
    </row>
    <row r="2894" spans="1:1" s="95" customFormat="1" x14ac:dyDescent="0.25">
      <c r="A2894" s="96"/>
    </row>
    <row r="2895" spans="1:1" s="95" customFormat="1" x14ac:dyDescent="0.25">
      <c r="A2895" s="96"/>
    </row>
    <row r="2896" spans="1:1" s="95" customFormat="1" x14ac:dyDescent="0.25">
      <c r="A2896" s="96"/>
    </row>
    <row r="2897" spans="1:1" s="95" customFormat="1" x14ac:dyDescent="0.25">
      <c r="A2897" s="96"/>
    </row>
    <row r="2898" spans="1:1" s="95" customFormat="1" x14ac:dyDescent="0.25">
      <c r="A2898" s="96"/>
    </row>
    <row r="2899" spans="1:1" s="95" customFormat="1" x14ac:dyDescent="0.25">
      <c r="A2899" s="96"/>
    </row>
    <row r="2900" spans="1:1" s="95" customFormat="1" x14ac:dyDescent="0.25">
      <c r="A2900" s="96"/>
    </row>
    <row r="2901" spans="1:1" s="95" customFormat="1" x14ac:dyDescent="0.25">
      <c r="A2901" s="96"/>
    </row>
    <row r="2902" spans="1:1" s="95" customFormat="1" x14ac:dyDescent="0.25">
      <c r="A2902" s="96"/>
    </row>
    <row r="2903" spans="1:1" s="95" customFormat="1" x14ac:dyDescent="0.25">
      <c r="A2903" s="96"/>
    </row>
    <row r="2904" spans="1:1" s="95" customFormat="1" x14ac:dyDescent="0.25">
      <c r="A2904" s="96"/>
    </row>
    <row r="2905" spans="1:1" s="95" customFormat="1" x14ac:dyDescent="0.25">
      <c r="A2905" s="96"/>
    </row>
    <row r="2906" spans="1:1" s="95" customFormat="1" x14ac:dyDescent="0.25">
      <c r="A2906" s="96"/>
    </row>
    <row r="2907" spans="1:1" s="95" customFormat="1" x14ac:dyDescent="0.25">
      <c r="A2907" s="96"/>
    </row>
    <row r="2908" spans="1:1" s="95" customFormat="1" x14ac:dyDescent="0.25">
      <c r="A2908" s="96"/>
    </row>
    <row r="2909" spans="1:1" s="95" customFormat="1" x14ac:dyDescent="0.25">
      <c r="A2909" s="96"/>
    </row>
    <row r="2910" spans="1:1" s="95" customFormat="1" x14ac:dyDescent="0.25">
      <c r="A2910" s="96"/>
    </row>
    <row r="2911" spans="1:1" s="95" customFormat="1" x14ac:dyDescent="0.25">
      <c r="A2911" s="96"/>
    </row>
    <row r="2912" spans="1:1" s="95" customFormat="1" x14ac:dyDescent="0.25">
      <c r="A2912" s="96"/>
    </row>
    <row r="2913" spans="1:1" s="95" customFormat="1" x14ac:dyDescent="0.25">
      <c r="A2913" s="96"/>
    </row>
    <row r="2914" spans="1:1" s="95" customFormat="1" x14ac:dyDescent="0.25">
      <c r="A2914" s="96"/>
    </row>
    <row r="2915" spans="1:1" s="95" customFormat="1" x14ac:dyDescent="0.25">
      <c r="A2915" s="96"/>
    </row>
    <row r="2916" spans="1:1" s="95" customFormat="1" x14ac:dyDescent="0.25">
      <c r="A2916" s="96"/>
    </row>
    <row r="2917" spans="1:1" s="95" customFormat="1" x14ac:dyDescent="0.25">
      <c r="A2917" s="96"/>
    </row>
    <row r="2918" spans="1:1" s="95" customFormat="1" x14ac:dyDescent="0.25">
      <c r="A2918" s="96"/>
    </row>
    <row r="2919" spans="1:1" s="95" customFormat="1" x14ac:dyDescent="0.25">
      <c r="A2919" s="96"/>
    </row>
    <row r="2920" spans="1:1" s="95" customFormat="1" x14ac:dyDescent="0.25">
      <c r="A2920" s="96"/>
    </row>
    <row r="2921" spans="1:1" s="95" customFormat="1" x14ac:dyDescent="0.25">
      <c r="A2921" s="96"/>
    </row>
    <row r="2922" spans="1:1" s="95" customFormat="1" x14ac:dyDescent="0.25">
      <c r="A2922" s="96"/>
    </row>
    <row r="2923" spans="1:1" s="95" customFormat="1" x14ac:dyDescent="0.25">
      <c r="A2923" s="96"/>
    </row>
    <row r="2924" spans="1:1" s="95" customFormat="1" x14ac:dyDescent="0.25">
      <c r="A2924" s="96"/>
    </row>
    <row r="2925" spans="1:1" s="95" customFormat="1" x14ac:dyDescent="0.25">
      <c r="A2925" s="96"/>
    </row>
    <row r="2926" spans="1:1" s="95" customFormat="1" x14ac:dyDescent="0.25">
      <c r="A2926" s="96"/>
    </row>
    <row r="2927" spans="1:1" s="95" customFormat="1" x14ac:dyDescent="0.25">
      <c r="A2927" s="96"/>
    </row>
    <row r="2928" spans="1:1" s="95" customFormat="1" x14ac:dyDescent="0.25">
      <c r="A2928" s="96"/>
    </row>
    <row r="2929" spans="1:1" s="95" customFormat="1" x14ac:dyDescent="0.25">
      <c r="A2929" s="96"/>
    </row>
    <row r="2930" spans="1:1" s="95" customFormat="1" x14ac:dyDescent="0.25">
      <c r="A2930" s="96"/>
    </row>
    <row r="2931" spans="1:1" s="95" customFormat="1" x14ac:dyDescent="0.25">
      <c r="A2931" s="96"/>
    </row>
    <row r="2932" spans="1:1" s="95" customFormat="1" x14ac:dyDescent="0.25">
      <c r="A2932" s="96"/>
    </row>
    <row r="2933" spans="1:1" s="95" customFormat="1" x14ac:dyDescent="0.25">
      <c r="A2933" s="96"/>
    </row>
    <row r="2934" spans="1:1" s="95" customFormat="1" x14ac:dyDescent="0.25">
      <c r="A2934" s="96"/>
    </row>
    <row r="2935" spans="1:1" s="95" customFormat="1" x14ac:dyDescent="0.25">
      <c r="A2935" s="96"/>
    </row>
    <row r="2936" spans="1:1" s="95" customFormat="1" x14ac:dyDescent="0.25">
      <c r="A2936" s="96"/>
    </row>
    <row r="2937" spans="1:1" s="95" customFormat="1" x14ac:dyDescent="0.25">
      <c r="A2937" s="96"/>
    </row>
    <row r="2938" spans="1:1" s="95" customFormat="1" x14ac:dyDescent="0.25">
      <c r="A2938" s="96"/>
    </row>
    <row r="2939" spans="1:1" s="95" customFormat="1" x14ac:dyDescent="0.25">
      <c r="A2939" s="96"/>
    </row>
    <row r="2940" spans="1:1" s="95" customFormat="1" x14ac:dyDescent="0.25">
      <c r="A2940" s="96"/>
    </row>
    <row r="2941" spans="1:1" s="95" customFormat="1" x14ac:dyDescent="0.25">
      <c r="A2941" s="96"/>
    </row>
    <row r="2942" spans="1:1" s="95" customFormat="1" x14ac:dyDescent="0.25">
      <c r="A2942" s="96"/>
    </row>
    <row r="2943" spans="1:1" s="95" customFormat="1" x14ac:dyDescent="0.25">
      <c r="A2943" s="96"/>
    </row>
    <row r="2944" spans="1:1" s="95" customFormat="1" x14ac:dyDescent="0.25">
      <c r="A2944" s="96"/>
    </row>
    <row r="2945" spans="1:1" s="95" customFormat="1" x14ac:dyDescent="0.25">
      <c r="A2945" s="96"/>
    </row>
    <row r="2946" spans="1:1" s="95" customFormat="1" x14ac:dyDescent="0.25">
      <c r="A2946" s="96"/>
    </row>
    <row r="2947" spans="1:1" s="95" customFormat="1" x14ac:dyDescent="0.25">
      <c r="A2947" s="96"/>
    </row>
    <row r="2948" spans="1:1" s="95" customFormat="1" x14ac:dyDescent="0.25">
      <c r="A2948" s="96"/>
    </row>
    <row r="2949" spans="1:1" s="95" customFormat="1" x14ac:dyDescent="0.25">
      <c r="A2949" s="96"/>
    </row>
    <row r="2950" spans="1:1" s="95" customFormat="1" x14ac:dyDescent="0.25">
      <c r="A2950" s="96"/>
    </row>
    <row r="2951" spans="1:1" s="95" customFormat="1" x14ac:dyDescent="0.25">
      <c r="A2951" s="96"/>
    </row>
    <row r="2952" spans="1:1" s="95" customFormat="1" x14ac:dyDescent="0.25">
      <c r="A2952" s="96"/>
    </row>
    <row r="2953" spans="1:1" s="95" customFormat="1" x14ac:dyDescent="0.25">
      <c r="A2953" s="96"/>
    </row>
    <row r="2954" spans="1:1" s="95" customFormat="1" x14ac:dyDescent="0.25">
      <c r="A2954" s="96"/>
    </row>
    <row r="2955" spans="1:1" s="95" customFormat="1" x14ac:dyDescent="0.25">
      <c r="A2955" s="96"/>
    </row>
    <row r="2956" spans="1:1" s="95" customFormat="1" x14ac:dyDescent="0.25">
      <c r="A2956" s="96"/>
    </row>
    <row r="2957" spans="1:1" s="95" customFormat="1" x14ac:dyDescent="0.25">
      <c r="A2957" s="96"/>
    </row>
    <row r="2958" spans="1:1" s="95" customFormat="1" x14ac:dyDescent="0.25">
      <c r="A2958" s="96"/>
    </row>
    <row r="2959" spans="1:1" s="95" customFormat="1" x14ac:dyDescent="0.25">
      <c r="A2959" s="96"/>
    </row>
    <row r="2960" spans="1:1" s="95" customFormat="1" x14ac:dyDescent="0.25">
      <c r="A2960" s="96"/>
    </row>
    <row r="2961" spans="1:1" s="95" customFormat="1" x14ac:dyDescent="0.25">
      <c r="A2961" s="96"/>
    </row>
    <row r="2962" spans="1:1" s="95" customFormat="1" x14ac:dyDescent="0.25">
      <c r="A2962" s="96"/>
    </row>
    <row r="2963" spans="1:1" s="95" customFormat="1" x14ac:dyDescent="0.25">
      <c r="A2963" s="96"/>
    </row>
    <row r="2964" spans="1:1" s="95" customFormat="1" x14ac:dyDescent="0.25">
      <c r="A2964" s="96"/>
    </row>
    <row r="2965" spans="1:1" s="95" customFormat="1" x14ac:dyDescent="0.25">
      <c r="A2965" s="96"/>
    </row>
    <row r="2966" spans="1:1" s="95" customFormat="1" x14ac:dyDescent="0.25">
      <c r="A2966" s="96"/>
    </row>
    <row r="2967" spans="1:1" s="95" customFormat="1" x14ac:dyDescent="0.25">
      <c r="A2967" s="96"/>
    </row>
    <row r="2968" spans="1:1" s="95" customFormat="1" x14ac:dyDescent="0.25">
      <c r="A2968" s="96"/>
    </row>
    <row r="2969" spans="1:1" s="95" customFormat="1" x14ac:dyDescent="0.25">
      <c r="A2969" s="96"/>
    </row>
    <row r="2970" spans="1:1" s="95" customFormat="1" x14ac:dyDescent="0.25">
      <c r="A2970" s="96"/>
    </row>
    <row r="2971" spans="1:1" s="95" customFormat="1" x14ac:dyDescent="0.25">
      <c r="A2971" s="96"/>
    </row>
    <row r="2972" spans="1:1" s="95" customFormat="1" x14ac:dyDescent="0.25">
      <c r="A2972" s="96"/>
    </row>
    <row r="2973" spans="1:1" s="95" customFormat="1" x14ac:dyDescent="0.25">
      <c r="A2973" s="96"/>
    </row>
    <row r="2974" spans="1:1" s="95" customFormat="1" x14ac:dyDescent="0.25">
      <c r="A2974" s="96"/>
    </row>
    <row r="2975" spans="1:1" s="95" customFormat="1" x14ac:dyDescent="0.25">
      <c r="A2975" s="96"/>
    </row>
    <row r="2976" spans="1:1" s="95" customFormat="1" x14ac:dyDescent="0.25">
      <c r="A2976" s="96"/>
    </row>
    <row r="2977" spans="1:1" s="95" customFormat="1" x14ac:dyDescent="0.25">
      <c r="A2977" s="96"/>
    </row>
    <row r="2978" spans="1:1" s="95" customFormat="1" x14ac:dyDescent="0.25">
      <c r="A2978" s="96"/>
    </row>
    <row r="2979" spans="1:1" s="95" customFormat="1" x14ac:dyDescent="0.25">
      <c r="A2979" s="96"/>
    </row>
    <row r="2980" spans="1:1" s="95" customFormat="1" x14ac:dyDescent="0.25">
      <c r="A2980" s="96"/>
    </row>
    <row r="2981" spans="1:1" s="95" customFormat="1" x14ac:dyDescent="0.25">
      <c r="A2981" s="96"/>
    </row>
    <row r="2982" spans="1:1" s="95" customFormat="1" x14ac:dyDescent="0.25">
      <c r="A2982" s="96"/>
    </row>
    <row r="2983" spans="1:1" s="95" customFormat="1" x14ac:dyDescent="0.25">
      <c r="A2983" s="96"/>
    </row>
    <row r="2984" spans="1:1" s="95" customFormat="1" x14ac:dyDescent="0.25">
      <c r="A2984" s="96"/>
    </row>
    <row r="2985" spans="1:1" s="95" customFormat="1" x14ac:dyDescent="0.25">
      <c r="A2985" s="96"/>
    </row>
    <row r="2986" spans="1:1" s="95" customFormat="1" x14ac:dyDescent="0.25">
      <c r="A2986" s="96"/>
    </row>
    <row r="2987" spans="1:1" s="95" customFormat="1" x14ac:dyDescent="0.25">
      <c r="A2987" s="96"/>
    </row>
    <row r="2988" spans="1:1" s="95" customFormat="1" x14ac:dyDescent="0.25">
      <c r="A2988" s="96"/>
    </row>
    <row r="2989" spans="1:1" s="95" customFormat="1" x14ac:dyDescent="0.25">
      <c r="A2989" s="96"/>
    </row>
    <row r="2990" spans="1:1" s="95" customFormat="1" x14ac:dyDescent="0.25">
      <c r="A2990" s="96"/>
    </row>
    <row r="2991" spans="1:1" s="95" customFormat="1" x14ac:dyDescent="0.25">
      <c r="A2991" s="96"/>
    </row>
    <row r="2992" spans="1:1" s="95" customFormat="1" x14ac:dyDescent="0.25">
      <c r="A2992" s="96"/>
    </row>
    <row r="2993" spans="1:1" s="95" customFormat="1" x14ac:dyDescent="0.25">
      <c r="A2993" s="96"/>
    </row>
    <row r="2994" spans="1:1" s="95" customFormat="1" x14ac:dyDescent="0.25">
      <c r="A2994" s="96"/>
    </row>
    <row r="2995" spans="1:1" s="95" customFormat="1" x14ac:dyDescent="0.25">
      <c r="A2995" s="96"/>
    </row>
    <row r="2996" spans="1:1" s="95" customFormat="1" x14ac:dyDescent="0.25">
      <c r="A2996" s="96"/>
    </row>
    <row r="2997" spans="1:1" s="95" customFormat="1" x14ac:dyDescent="0.25">
      <c r="A2997" s="96"/>
    </row>
    <row r="2998" spans="1:1" s="95" customFormat="1" x14ac:dyDescent="0.25">
      <c r="A2998" s="96"/>
    </row>
    <row r="2999" spans="1:1" s="95" customFormat="1" x14ac:dyDescent="0.25">
      <c r="A2999" s="96"/>
    </row>
    <row r="3000" spans="1:1" s="95" customFormat="1" x14ac:dyDescent="0.25">
      <c r="A3000" s="96"/>
    </row>
    <row r="3001" spans="1:1" s="95" customFormat="1" x14ac:dyDescent="0.25">
      <c r="A3001" s="96"/>
    </row>
    <row r="3002" spans="1:1" s="95" customFormat="1" x14ac:dyDescent="0.25">
      <c r="A3002" s="96"/>
    </row>
    <row r="3003" spans="1:1" s="95" customFormat="1" x14ac:dyDescent="0.25">
      <c r="A3003" s="96"/>
    </row>
    <row r="3004" spans="1:1" s="95" customFormat="1" x14ac:dyDescent="0.25">
      <c r="A3004" s="96"/>
    </row>
    <row r="3005" spans="1:1" s="95" customFormat="1" x14ac:dyDescent="0.25">
      <c r="A3005" s="96"/>
    </row>
    <row r="3006" spans="1:1" s="95" customFormat="1" x14ac:dyDescent="0.25">
      <c r="A3006" s="96"/>
    </row>
    <row r="3007" spans="1:1" s="95" customFormat="1" x14ac:dyDescent="0.25">
      <c r="A3007" s="96"/>
    </row>
    <row r="3008" spans="1:1" s="95" customFormat="1" x14ac:dyDescent="0.25">
      <c r="A3008" s="96"/>
    </row>
    <row r="3009" spans="1:1" s="95" customFormat="1" x14ac:dyDescent="0.25">
      <c r="A3009" s="96"/>
    </row>
    <row r="3010" spans="1:1" s="95" customFormat="1" x14ac:dyDescent="0.25">
      <c r="A3010" s="96"/>
    </row>
    <row r="3011" spans="1:1" s="95" customFormat="1" x14ac:dyDescent="0.25">
      <c r="A3011" s="96"/>
    </row>
    <row r="3012" spans="1:1" s="95" customFormat="1" x14ac:dyDescent="0.25">
      <c r="A3012" s="96"/>
    </row>
    <row r="3013" spans="1:1" s="95" customFormat="1" x14ac:dyDescent="0.25">
      <c r="A3013" s="96"/>
    </row>
    <row r="3014" spans="1:1" s="95" customFormat="1" x14ac:dyDescent="0.25">
      <c r="A3014" s="96"/>
    </row>
    <row r="3015" spans="1:1" s="95" customFormat="1" x14ac:dyDescent="0.25">
      <c r="A3015" s="96"/>
    </row>
    <row r="3016" spans="1:1" s="95" customFormat="1" x14ac:dyDescent="0.25">
      <c r="A3016" s="96"/>
    </row>
    <row r="3017" spans="1:1" s="95" customFormat="1" x14ac:dyDescent="0.25">
      <c r="A3017" s="96"/>
    </row>
    <row r="3018" spans="1:1" s="95" customFormat="1" x14ac:dyDescent="0.25">
      <c r="A3018" s="96"/>
    </row>
    <row r="3019" spans="1:1" s="95" customFormat="1" x14ac:dyDescent="0.25">
      <c r="A3019" s="96"/>
    </row>
    <row r="3020" spans="1:1" s="95" customFormat="1" x14ac:dyDescent="0.25">
      <c r="A3020" s="96"/>
    </row>
    <row r="3021" spans="1:1" s="95" customFormat="1" x14ac:dyDescent="0.25">
      <c r="A3021" s="96"/>
    </row>
    <row r="3022" spans="1:1" s="95" customFormat="1" x14ac:dyDescent="0.25">
      <c r="A3022" s="96"/>
    </row>
    <row r="3023" spans="1:1" s="95" customFormat="1" x14ac:dyDescent="0.25">
      <c r="A3023" s="96"/>
    </row>
    <row r="3024" spans="1:1" s="95" customFormat="1" x14ac:dyDescent="0.25">
      <c r="A3024" s="96"/>
    </row>
    <row r="3025" spans="1:1" s="95" customFormat="1" x14ac:dyDescent="0.25">
      <c r="A3025" s="96"/>
    </row>
    <row r="3026" spans="1:1" s="95" customFormat="1" x14ac:dyDescent="0.25">
      <c r="A3026" s="96"/>
    </row>
    <row r="3027" spans="1:1" s="95" customFormat="1" x14ac:dyDescent="0.25">
      <c r="A3027" s="96"/>
    </row>
    <row r="3028" spans="1:1" s="95" customFormat="1" x14ac:dyDescent="0.25">
      <c r="A3028" s="96"/>
    </row>
    <row r="3029" spans="1:1" s="95" customFormat="1" x14ac:dyDescent="0.25">
      <c r="A3029" s="96"/>
    </row>
    <row r="3030" spans="1:1" s="95" customFormat="1" x14ac:dyDescent="0.25">
      <c r="A3030" s="96"/>
    </row>
    <row r="3031" spans="1:1" s="95" customFormat="1" x14ac:dyDescent="0.25">
      <c r="A3031" s="96"/>
    </row>
    <row r="3032" spans="1:1" s="95" customFormat="1" x14ac:dyDescent="0.25">
      <c r="A3032" s="96"/>
    </row>
    <row r="3033" spans="1:1" s="95" customFormat="1" x14ac:dyDescent="0.25">
      <c r="A3033" s="96"/>
    </row>
    <row r="3034" spans="1:1" s="95" customFormat="1" x14ac:dyDescent="0.25">
      <c r="A3034" s="96"/>
    </row>
    <row r="3035" spans="1:1" s="95" customFormat="1" x14ac:dyDescent="0.25">
      <c r="A3035" s="96"/>
    </row>
    <row r="3036" spans="1:1" s="95" customFormat="1" x14ac:dyDescent="0.25">
      <c r="A3036" s="96"/>
    </row>
    <row r="3037" spans="1:1" s="95" customFormat="1" x14ac:dyDescent="0.25">
      <c r="A3037" s="96"/>
    </row>
    <row r="3038" spans="1:1" s="95" customFormat="1" x14ac:dyDescent="0.25">
      <c r="A3038" s="96"/>
    </row>
    <row r="3039" spans="1:1" s="95" customFormat="1" x14ac:dyDescent="0.25">
      <c r="A3039" s="96"/>
    </row>
    <row r="3040" spans="1:1" s="95" customFormat="1" x14ac:dyDescent="0.25">
      <c r="A3040" s="96"/>
    </row>
    <row r="3041" spans="1:1" s="95" customFormat="1" x14ac:dyDescent="0.25">
      <c r="A3041" s="96"/>
    </row>
    <row r="3042" spans="1:1" s="95" customFormat="1" x14ac:dyDescent="0.25">
      <c r="A3042" s="96"/>
    </row>
    <row r="3043" spans="1:1" s="95" customFormat="1" x14ac:dyDescent="0.25">
      <c r="A3043" s="96"/>
    </row>
    <row r="3044" spans="1:1" s="95" customFormat="1" x14ac:dyDescent="0.25">
      <c r="A3044" s="96"/>
    </row>
    <row r="3045" spans="1:1" s="95" customFormat="1" x14ac:dyDescent="0.25">
      <c r="A3045" s="96"/>
    </row>
    <row r="3046" spans="1:1" s="95" customFormat="1" x14ac:dyDescent="0.25">
      <c r="A3046" s="96"/>
    </row>
    <row r="3047" spans="1:1" s="95" customFormat="1" x14ac:dyDescent="0.25">
      <c r="A3047" s="96"/>
    </row>
    <row r="3048" spans="1:1" s="95" customFormat="1" x14ac:dyDescent="0.25">
      <c r="A3048" s="96"/>
    </row>
    <row r="3049" spans="1:1" s="95" customFormat="1" x14ac:dyDescent="0.25">
      <c r="A3049" s="96"/>
    </row>
    <row r="3050" spans="1:1" s="95" customFormat="1" x14ac:dyDescent="0.25">
      <c r="A3050" s="96"/>
    </row>
    <row r="3051" spans="1:1" s="95" customFormat="1" x14ac:dyDescent="0.25">
      <c r="A3051" s="96"/>
    </row>
    <row r="3052" spans="1:1" s="95" customFormat="1" x14ac:dyDescent="0.25">
      <c r="A3052" s="96"/>
    </row>
    <row r="3053" spans="1:1" s="95" customFormat="1" x14ac:dyDescent="0.25">
      <c r="A3053" s="96"/>
    </row>
    <row r="3054" spans="1:1" s="95" customFormat="1" x14ac:dyDescent="0.25">
      <c r="A3054" s="96"/>
    </row>
    <row r="3055" spans="1:1" s="95" customFormat="1" x14ac:dyDescent="0.25">
      <c r="A3055" s="96"/>
    </row>
    <row r="3056" spans="1:1" s="95" customFormat="1" x14ac:dyDescent="0.25">
      <c r="A3056" s="96"/>
    </row>
    <row r="3057" spans="1:1" s="95" customFormat="1" x14ac:dyDescent="0.25">
      <c r="A3057" s="96"/>
    </row>
    <row r="3058" spans="1:1" s="95" customFormat="1" x14ac:dyDescent="0.25">
      <c r="A3058" s="96"/>
    </row>
    <row r="3059" spans="1:1" s="95" customFormat="1" x14ac:dyDescent="0.25">
      <c r="A3059" s="96"/>
    </row>
    <row r="3060" spans="1:1" s="95" customFormat="1" x14ac:dyDescent="0.25">
      <c r="A3060" s="96"/>
    </row>
    <row r="3061" spans="1:1" s="95" customFormat="1" x14ac:dyDescent="0.25">
      <c r="A3061" s="96"/>
    </row>
    <row r="3062" spans="1:1" s="95" customFormat="1" x14ac:dyDescent="0.25">
      <c r="A3062" s="96"/>
    </row>
    <row r="3063" spans="1:1" s="95" customFormat="1" x14ac:dyDescent="0.25">
      <c r="A3063" s="96"/>
    </row>
    <row r="3064" spans="1:1" s="95" customFormat="1" x14ac:dyDescent="0.25">
      <c r="A3064" s="96"/>
    </row>
    <row r="3065" spans="1:1" s="95" customFormat="1" x14ac:dyDescent="0.25">
      <c r="A3065" s="96"/>
    </row>
    <row r="3066" spans="1:1" s="95" customFormat="1" x14ac:dyDescent="0.25">
      <c r="A3066" s="96"/>
    </row>
    <row r="3067" spans="1:1" s="95" customFormat="1" x14ac:dyDescent="0.25">
      <c r="A3067" s="96"/>
    </row>
    <row r="3068" spans="1:1" s="95" customFormat="1" x14ac:dyDescent="0.25">
      <c r="A3068" s="96"/>
    </row>
    <row r="3069" spans="1:1" s="95" customFormat="1" x14ac:dyDescent="0.25">
      <c r="A3069" s="96"/>
    </row>
    <row r="3070" spans="1:1" s="95" customFormat="1" x14ac:dyDescent="0.25">
      <c r="A3070" s="96"/>
    </row>
    <row r="3071" spans="1:1" s="95" customFormat="1" x14ac:dyDescent="0.25">
      <c r="A3071" s="96"/>
    </row>
    <row r="3072" spans="1:1" s="95" customFormat="1" x14ac:dyDescent="0.25">
      <c r="A3072" s="96"/>
    </row>
    <row r="3073" spans="1:1" s="95" customFormat="1" x14ac:dyDescent="0.25">
      <c r="A3073" s="96"/>
    </row>
    <row r="3074" spans="1:1" s="95" customFormat="1" x14ac:dyDescent="0.25">
      <c r="A3074" s="96"/>
    </row>
    <row r="3075" spans="1:1" s="95" customFormat="1" x14ac:dyDescent="0.25">
      <c r="A3075" s="96"/>
    </row>
    <row r="3076" spans="1:1" s="95" customFormat="1" x14ac:dyDescent="0.25">
      <c r="A3076" s="96"/>
    </row>
    <row r="3077" spans="1:1" s="95" customFormat="1" x14ac:dyDescent="0.25">
      <c r="A3077" s="96"/>
    </row>
    <row r="3078" spans="1:1" s="95" customFormat="1" x14ac:dyDescent="0.25">
      <c r="A3078" s="96"/>
    </row>
    <row r="3079" spans="1:1" s="95" customFormat="1" x14ac:dyDescent="0.25">
      <c r="A3079" s="96"/>
    </row>
    <row r="3080" spans="1:1" s="95" customFormat="1" x14ac:dyDescent="0.25">
      <c r="A3080" s="96"/>
    </row>
    <row r="3081" spans="1:1" s="95" customFormat="1" x14ac:dyDescent="0.25">
      <c r="A3081" s="96"/>
    </row>
    <row r="3082" spans="1:1" s="95" customFormat="1" x14ac:dyDescent="0.25">
      <c r="A3082" s="96"/>
    </row>
    <row r="3083" spans="1:1" s="95" customFormat="1" x14ac:dyDescent="0.25">
      <c r="A3083" s="96"/>
    </row>
    <row r="3084" spans="1:1" s="95" customFormat="1" x14ac:dyDescent="0.25">
      <c r="A3084" s="96"/>
    </row>
    <row r="3085" spans="1:1" s="95" customFormat="1" x14ac:dyDescent="0.25">
      <c r="A3085" s="96"/>
    </row>
    <row r="3086" spans="1:1" s="95" customFormat="1" x14ac:dyDescent="0.25">
      <c r="A3086" s="96"/>
    </row>
    <row r="3087" spans="1:1" s="95" customFormat="1" x14ac:dyDescent="0.25">
      <c r="A3087" s="96"/>
    </row>
    <row r="3088" spans="1:1" s="95" customFormat="1" x14ac:dyDescent="0.25">
      <c r="A3088" s="96"/>
    </row>
    <row r="3089" spans="1:1" s="95" customFormat="1" x14ac:dyDescent="0.25">
      <c r="A3089" s="96"/>
    </row>
    <row r="3090" spans="1:1" s="95" customFormat="1" x14ac:dyDescent="0.25">
      <c r="A3090" s="96"/>
    </row>
    <row r="3091" spans="1:1" s="95" customFormat="1" x14ac:dyDescent="0.25">
      <c r="A3091" s="96"/>
    </row>
    <row r="3092" spans="1:1" s="95" customFormat="1" x14ac:dyDescent="0.25">
      <c r="A3092" s="96"/>
    </row>
    <row r="3093" spans="1:1" s="95" customFormat="1" x14ac:dyDescent="0.25">
      <c r="A3093" s="96"/>
    </row>
    <row r="3094" spans="1:1" s="95" customFormat="1" x14ac:dyDescent="0.25">
      <c r="A3094" s="96"/>
    </row>
    <row r="3095" spans="1:1" s="95" customFormat="1" x14ac:dyDescent="0.25">
      <c r="A3095" s="96"/>
    </row>
    <row r="3096" spans="1:1" s="95" customFormat="1" x14ac:dyDescent="0.25">
      <c r="A3096" s="96"/>
    </row>
    <row r="3097" spans="1:1" s="95" customFormat="1" x14ac:dyDescent="0.25">
      <c r="A3097" s="96"/>
    </row>
    <row r="3098" spans="1:1" s="95" customFormat="1" x14ac:dyDescent="0.25">
      <c r="A3098" s="96"/>
    </row>
    <row r="3099" spans="1:1" s="95" customFormat="1" x14ac:dyDescent="0.25">
      <c r="A3099" s="96"/>
    </row>
    <row r="3100" spans="1:1" s="95" customFormat="1" x14ac:dyDescent="0.25">
      <c r="A3100" s="96"/>
    </row>
    <row r="3101" spans="1:1" s="95" customFormat="1" x14ac:dyDescent="0.25">
      <c r="A3101" s="96"/>
    </row>
    <row r="3102" spans="1:1" s="95" customFormat="1" x14ac:dyDescent="0.25">
      <c r="A3102" s="96"/>
    </row>
    <row r="3103" spans="1:1" s="95" customFormat="1" x14ac:dyDescent="0.25">
      <c r="A3103" s="96"/>
    </row>
    <row r="3104" spans="1:1" s="95" customFormat="1" x14ac:dyDescent="0.25">
      <c r="A3104" s="96"/>
    </row>
    <row r="3105" spans="1:1" s="95" customFormat="1" x14ac:dyDescent="0.25">
      <c r="A3105" s="96"/>
    </row>
    <row r="3106" spans="1:1" s="95" customFormat="1" x14ac:dyDescent="0.25">
      <c r="A3106" s="96"/>
    </row>
    <row r="3107" spans="1:1" s="95" customFormat="1" x14ac:dyDescent="0.25">
      <c r="A3107" s="96"/>
    </row>
    <row r="3108" spans="1:1" s="95" customFormat="1" x14ac:dyDescent="0.25">
      <c r="A3108" s="96"/>
    </row>
    <row r="3109" spans="1:1" s="95" customFormat="1" x14ac:dyDescent="0.25">
      <c r="A3109" s="96"/>
    </row>
    <row r="3110" spans="1:1" s="95" customFormat="1" x14ac:dyDescent="0.25">
      <c r="A3110" s="96"/>
    </row>
    <row r="3111" spans="1:1" s="95" customFormat="1" x14ac:dyDescent="0.25">
      <c r="A3111" s="96"/>
    </row>
    <row r="3112" spans="1:1" s="95" customFormat="1" x14ac:dyDescent="0.25">
      <c r="A3112" s="96"/>
    </row>
    <row r="3113" spans="1:1" s="95" customFormat="1" x14ac:dyDescent="0.25">
      <c r="A3113" s="96"/>
    </row>
    <row r="3114" spans="1:1" s="95" customFormat="1" x14ac:dyDescent="0.25">
      <c r="A3114" s="96"/>
    </row>
    <row r="3115" spans="1:1" s="95" customFormat="1" x14ac:dyDescent="0.25">
      <c r="A3115" s="96"/>
    </row>
    <row r="3116" spans="1:1" s="95" customFormat="1" x14ac:dyDescent="0.25">
      <c r="A3116" s="96"/>
    </row>
    <row r="3117" spans="1:1" s="95" customFormat="1" x14ac:dyDescent="0.25">
      <c r="A3117" s="96"/>
    </row>
    <row r="3118" spans="1:1" s="95" customFormat="1" x14ac:dyDescent="0.25">
      <c r="A3118" s="96"/>
    </row>
    <row r="3119" spans="1:1" s="95" customFormat="1" x14ac:dyDescent="0.25">
      <c r="A3119" s="96"/>
    </row>
    <row r="3120" spans="1:1" s="95" customFormat="1" x14ac:dyDescent="0.25">
      <c r="A3120" s="96"/>
    </row>
    <row r="3121" spans="1:1" s="95" customFormat="1" x14ac:dyDescent="0.25">
      <c r="A3121" s="96"/>
    </row>
    <row r="3122" spans="1:1" s="95" customFormat="1" x14ac:dyDescent="0.25">
      <c r="A3122" s="96"/>
    </row>
    <row r="3123" spans="1:1" s="95" customFormat="1" x14ac:dyDescent="0.25">
      <c r="A3123" s="96"/>
    </row>
    <row r="3124" spans="1:1" s="95" customFormat="1" x14ac:dyDescent="0.25">
      <c r="A3124" s="96"/>
    </row>
    <row r="3125" spans="1:1" s="95" customFormat="1" x14ac:dyDescent="0.25">
      <c r="A3125" s="96"/>
    </row>
    <row r="3126" spans="1:1" s="95" customFormat="1" x14ac:dyDescent="0.25">
      <c r="A3126" s="96"/>
    </row>
    <row r="3127" spans="1:1" s="95" customFormat="1" x14ac:dyDescent="0.25">
      <c r="A3127" s="96"/>
    </row>
    <row r="3128" spans="1:1" s="95" customFormat="1" x14ac:dyDescent="0.25">
      <c r="A3128" s="96"/>
    </row>
    <row r="3129" spans="1:1" s="95" customFormat="1" x14ac:dyDescent="0.25">
      <c r="A3129" s="96"/>
    </row>
    <row r="3130" spans="1:1" s="95" customFormat="1" x14ac:dyDescent="0.25">
      <c r="A3130" s="96"/>
    </row>
    <row r="3131" spans="1:1" s="95" customFormat="1" x14ac:dyDescent="0.25">
      <c r="A3131" s="96"/>
    </row>
    <row r="3132" spans="1:1" s="95" customFormat="1" x14ac:dyDescent="0.25">
      <c r="A3132" s="96"/>
    </row>
    <row r="3133" spans="1:1" s="95" customFormat="1" x14ac:dyDescent="0.25">
      <c r="A3133" s="96"/>
    </row>
    <row r="3134" spans="1:1" s="95" customFormat="1" x14ac:dyDescent="0.25">
      <c r="A3134" s="96"/>
    </row>
    <row r="3135" spans="1:1" s="95" customFormat="1" x14ac:dyDescent="0.25">
      <c r="A3135" s="96"/>
    </row>
    <row r="3136" spans="1:1" s="95" customFormat="1" x14ac:dyDescent="0.25">
      <c r="A3136" s="96"/>
    </row>
    <row r="3137" spans="1:1" s="95" customFormat="1" x14ac:dyDescent="0.25">
      <c r="A3137" s="96"/>
    </row>
    <row r="3138" spans="1:1" s="95" customFormat="1" x14ac:dyDescent="0.25">
      <c r="A3138" s="96"/>
    </row>
    <row r="3139" spans="1:1" s="95" customFormat="1" x14ac:dyDescent="0.25">
      <c r="A3139" s="96"/>
    </row>
    <row r="3140" spans="1:1" s="95" customFormat="1" x14ac:dyDescent="0.25">
      <c r="A3140" s="96"/>
    </row>
    <row r="3141" spans="1:1" s="95" customFormat="1" x14ac:dyDescent="0.25">
      <c r="A3141" s="96"/>
    </row>
    <row r="3142" spans="1:1" s="95" customFormat="1" x14ac:dyDescent="0.25">
      <c r="A3142" s="96"/>
    </row>
    <row r="3143" spans="1:1" s="95" customFormat="1" x14ac:dyDescent="0.25">
      <c r="A3143" s="96"/>
    </row>
    <row r="3144" spans="1:1" s="95" customFormat="1" x14ac:dyDescent="0.25">
      <c r="A3144" s="96"/>
    </row>
    <row r="3145" spans="1:1" s="95" customFormat="1" x14ac:dyDescent="0.25">
      <c r="A3145" s="96"/>
    </row>
    <row r="3146" spans="1:1" s="95" customFormat="1" x14ac:dyDescent="0.25">
      <c r="A3146" s="96"/>
    </row>
    <row r="3147" spans="1:1" s="95" customFormat="1" x14ac:dyDescent="0.25">
      <c r="A3147" s="96"/>
    </row>
    <row r="3148" spans="1:1" s="95" customFormat="1" x14ac:dyDescent="0.25">
      <c r="A3148" s="96"/>
    </row>
    <row r="3149" spans="1:1" s="95" customFormat="1" x14ac:dyDescent="0.25">
      <c r="A3149" s="96"/>
    </row>
    <row r="3150" spans="1:1" s="95" customFormat="1" x14ac:dyDescent="0.25">
      <c r="A3150" s="96"/>
    </row>
    <row r="3151" spans="1:1" s="95" customFormat="1" x14ac:dyDescent="0.25">
      <c r="A3151" s="96"/>
    </row>
    <row r="3152" spans="1:1" s="95" customFormat="1" x14ac:dyDescent="0.25">
      <c r="A3152" s="96"/>
    </row>
    <row r="3153" spans="1:1" s="95" customFormat="1" x14ac:dyDescent="0.25">
      <c r="A3153" s="96"/>
    </row>
    <row r="3154" spans="1:1" s="95" customFormat="1" x14ac:dyDescent="0.25">
      <c r="A3154" s="96"/>
    </row>
    <row r="3155" spans="1:1" s="95" customFormat="1" x14ac:dyDescent="0.25">
      <c r="A3155" s="96"/>
    </row>
    <row r="3156" spans="1:1" s="95" customFormat="1" x14ac:dyDescent="0.25">
      <c r="A3156" s="96"/>
    </row>
    <row r="3157" spans="1:1" s="95" customFormat="1" x14ac:dyDescent="0.25">
      <c r="A3157" s="96"/>
    </row>
    <row r="3158" spans="1:1" s="95" customFormat="1" x14ac:dyDescent="0.25">
      <c r="A3158" s="96"/>
    </row>
    <row r="3159" spans="1:1" s="95" customFormat="1" x14ac:dyDescent="0.25">
      <c r="A3159" s="96"/>
    </row>
    <row r="3160" spans="1:1" s="95" customFormat="1" x14ac:dyDescent="0.25">
      <c r="A3160" s="96"/>
    </row>
    <row r="3161" spans="1:1" s="95" customFormat="1" x14ac:dyDescent="0.25">
      <c r="A3161" s="96"/>
    </row>
    <row r="3162" spans="1:1" s="95" customFormat="1" x14ac:dyDescent="0.25">
      <c r="A3162" s="96"/>
    </row>
    <row r="3163" spans="1:1" s="95" customFormat="1" x14ac:dyDescent="0.25">
      <c r="A3163" s="96"/>
    </row>
    <row r="3164" spans="1:1" s="95" customFormat="1" x14ac:dyDescent="0.25">
      <c r="A3164" s="96"/>
    </row>
    <row r="3165" spans="1:1" s="95" customFormat="1" x14ac:dyDescent="0.25">
      <c r="A3165" s="96"/>
    </row>
    <row r="3166" spans="1:1" s="95" customFormat="1" x14ac:dyDescent="0.25">
      <c r="A3166" s="96"/>
    </row>
    <row r="3167" spans="1:1" s="95" customFormat="1" x14ac:dyDescent="0.25">
      <c r="A3167" s="96"/>
    </row>
    <row r="3168" spans="1:1" s="95" customFormat="1" x14ac:dyDescent="0.25">
      <c r="A3168" s="96"/>
    </row>
    <row r="3169" spans="1:1" s="95" customFormat="1" x14ac:dyDescent="0.25">
      <c r="A3169" s="96"/>
    </row>
    <row r="3170" spans="1:1" s="95" customFormat="1" x14ac:dyDescent="0.25">
      <c r="A3170" s="96"/>
    </row>
    <row r="3171" spans="1:1" s="95" customFormat="1" x14ac:dyDescent="0.25">
      <c r="A3171" s="96"/>
    </row>
    <row r="3172" spans="1:1" s="95" customFormat="1" x14ac:dyDescent="0.25">
      <c r="A3172" s="96"/>
    </row>
    <row r="3173" spans="1:1" s="95" customFormat="1" x14ac:dyDescent="0.25">
      <c r="A3173" s="96"/>
    </row>
    <row r="3174" spans="1:1" s="95" customFormat="1" x14ac:dyDescent="0.25">
      <c r="A3174" s="96"/>
    </row>
    <row r="3175" spans="1:1" s="95" customFormat="1" x14ac:dyDescent="0.25">
      <c r="A3175" s="96"/>
    </row>
    <row r="3176" spans="1:1" s="95" customFormat="1" x14ac:dyDescent="0.25">
      <c r="A3176" s="96"/>
    </row>
    <row r="3177" spans="1:1" s="95" customFormat="1" x14ac:dyDescent="0.25">
      <c r="A3177" s="96"/>
    </row>
    <row r="3178" spans="1:1" s="95" customFormat="1" x14ac:dyDescent="0.25">
      <c r="A3178" s="96"/>
    </row>
    <row r="3179" spans="1:1" s="95" customFormat="1" x14ac:dyDescent="0.25">
      <c r="A3179" s="96"/>
    </row>
    <row r="3180" spans="1:1" s="95" customFormat="1" x14ac:dyDescent="0.25">
      <c r="A3180" s="96"/>
    </row>
    <row r="3181" spans="1:1" s="95" customFormat="1" x14ac:dyDescent="0.25">
      <c r="A3181" s="96"/>
    </row>
    <row r="3182" spans="1:1" s="95" customFormat="1" x14ac:dyDescent="0.25">
      <c r="A3182" s="96"/>
    </row>
    <row r="3183" spans="1:1" s="95" customFormat="1" x14ac:dyDescent="0.25">
      <c r="A3183" s="96"/>
    </row>
    <row r="3184" spans="1:1" s="95" customFormat="1" x14ac:dyDescent="0.25">
      <c r="A3184" s="96"/>
    </row>
    <row r="3185" spans="1:1" s="95" customFormat="1" x14ac:dyDescent="0.25">
      <c r="A3185" s="96"/>
    </row>
    <row r="3186" spans="1:1" s="95" customFormat="1" x14ac:dyDescent="0.25">
      <c r="A3186" s="96"/>
    </row>
    <row r="3187" spans="1:1" s="95" customFormat="1" x14ac:dyDescent="0.25">
      <c r="A3187" s="96"/>
    </row>
    <row r="3188" spans="1:1" s="95" customFormat="1" x14ac:dyDescent="0.25">
      <c r="A3188" s="96"/>
    </row>
    <row r="3189" spans="1:1" s="95" customFormat="1" x14ac:dyDescent="0.25">
      <c r="A3189" s="96"/>
    </row>
    <row r="3190" spans="1:1" s="95" customFormat="1" x14ac:dyDescent="0.25">
      <c r="A3190" s="96"/>
    </row>
    <row r="3191" spans="1:1" s="95" customFormat="1" x14ac:dyDescent="0.25">
      <c r="A3191" s="96"/>
    </row>
    <row r="3192" spans="1:1" s="95" customFormat="1" x14ac:dyDescent="0.25">
      <c r="A3192" s="96"/>
    </row>
    <row r="3193" spans="1:1" s="95" customFormat="1" x14ac:dyDescent="0.25">
      <c r="A3193" s="96"/>
    </row>
    <row r="3194" spans="1:1" s="95" customFormat="1" x14ac:dyDescent="0.25">
      <c r="A3194" s="96"/>
    </row>
    <row r="3195" spans="1:1" s="95" customFormat="1" x14ac:dyDescent="0.25">
      <c r="A3195" s="96"/>
    </row>
    <row r="3196" spans="1:1" s="95" customFormat="1" x14ac:dyDescent="0.25">
      <c r="A3196" s="96"/>
    </row>
    <row r="3197" spans="1:1" s="95" customFormat="1" x14ac:dyDescent="0.25">
      <c r="A3197" s="96"/>
    </row>
    <row r="3198" spans="1:1" s="95" customFormat="1" x14ac:dyDescent="0.25">
      <c r="A3198" s="96"/>
    </row>
    <row r="3199" spans="1:1" s="95" customFormat="1" x14ac:dyDescent="0.25">
      <c r="A3199" s="96"/>
    </row>
    <row r="3200" spans="1:1" s="95" customFormat="1" x14ac:dyDescent="0.25">
      <c r="A3200" s="96"/>
    </row>
    <row r="3201" spans="1:1" s="95" customFormat="1" x14ac:dyDescent="0.25">
      <c r="A3201" s="96"/>
    </row>
    <row r="3202" spans="1:1" s="95" customFormat="1" x14ac:dyDescent="0.25">
      <c r="A3202" s="96"/>
    </row>
    <row r="3203" spans="1:1" s="95" customFormat="1" x14ac:dyDescent="0.25">
      <c r="A3203" s="96"/>
    </row>
    <row r="3204" spans="1:1" s="95" customFormat="1" x14ac:dyDescent="0.25">
      <c r="A3204" s="96"/>
    </row>
    <row r="3205" spans="1:1" s="95" customFormat="1" x14ac:dyDescent="0.25">
      <c r="A3205" s="96"/>
    </row>
    <row r="3206" spans="1:1" s="95" customFormat="1" x14ac:dyDescent="0.25">
      <c r="A3206" s="96"/>
    </row>
    <row r="3207" spans="1:1" s="95" customFormat="1" x14ac:dyDescent="0.25">
      <c r="A3207" s="96"/>
    </row>
    <row r="3208" spans="1:1" s="95" customFormat="1" x14ac:dyDescent="0.25">
      <c r="A3208" s="96"/>
    </row>
    <row r="3209" spans="1:1" s="95" customFormat="1" x14ac:dyDescent="0.25">
      <c r="A3209" s="96"/>
    </row>
    <row r="3210" spans="1:1" s="95" customFormat="1" x14ac:dyDescent="0.25">
      <c r="A3210" s="96"/>
    </row>
    <row r="3211" spans="1:1" s="95" customFormat="1" x14ac:dyDescent="0.25">
      <c r="A3211" s="96"/>
    </row>
    <row r="3212" spans="1:1" s="95" customFormat="1" x14ac:dyDescent="0.25">
      <c r="A3212" s="96"/>
    </row>
    <row r="3213" spans="1:1" s="95" customFormat="1" x14ac:dyDescent="0.25">
      <c r="A3213" s="96"/>
    </row>
    <row r="3214" spans="1:1" s="95" customFormat="1" x14ac:dyDescent="0.25">
      <c r="A3214" s="96"/>
    </row>
    <row r="3215" spans="1:1" s="95" customFormat="1" x14ac:dyDescent="0.25">
      <c r="A3215" s="96"/>
    </row>
    <row r="3216" spans="1:1" s="95" customFormat="1" x14ac:dyDescent="0.25">
      <c r="A3216" s="96"/>
    </row>
    <row r="3217" spans="1:1" s="95" customFormat="1" x14ac:dyDescent="0.25">
      <c r="A3217" s="96"/>
    </row>
    <row r="3218" spans="1:1" s="95" customFormat="1" x14ac:dyDescent="0.25">
      <c r="A3218" s="96"/>
    </row>
    <row r="3219" spans="1:1" s="95" customFormat="1" x14ac:dyDescent="0.25">
      <c r="A3219" s="96"/>
    </row>
    <row r="3220" spans="1:1" s="95" customFormat="1" x14ac:dyDescent="0.25">
      <c r="A3220" s="96"/>
    </row>
    <row r="3221" spans="1:1" s="95" customFormat="1" x14ac:dyDescent="0.25">
      <c r="A3221" s="96"/>
    </row>
    <row r="3222" spans="1:1" s="95" customFormat="1" x14ac:dyDescent="0.25">
      <c r="A3222" s="96"/>
    </row>
    <row r="3223" spans="1:1" s="95" customFormat="1" x14ac:dyDescent="0.25">
      <c r="A3223" s="96"/>
    </row>
    <row r="3224" spans="1:1" s="95" customFormat="1" x14ac:dyDescent="0.25">
      <c r="A3224" s="96"/>
    </row>
    <row r="3225" spans="1:1" s="95" customFormat="1" x14ac:dyDescent="0.25">
      <c r="A3225" s="96"/>
    </row>
    <row r="3226" spans="1:1" s="95" customFormat="1" x14ac:dyDescent="0.25">
      <c r="A3226" s="96"/>
    </row>
    <row r="3227" spans="1:1" s="95" customFormat="1" x14ac:dyDescent="0.25">
      <c r="A3227" s="96"/>
    </row>
    <row r="3228" spans="1:1" s="95" customFormat="1" x14ac:dyDescent="0.25">
      <c r="A3228" s="96"/>
    </row>
    <row r="3229" spans="1:1" s="95" customFormat="1" x14ac:dyDescent="0.25">
      <c r="A3229" s="96"/>
    </row>
    <row r="3230" spans="1:1" s="95" customFormat="1" x14ac:dyDescent="0.25">
      <c r="A3230" s="96"/>
    </row>
    <row r="3231" spans="1:1" s="95" customFormat="1" x14ac:dyDescent="0.25">
      <c r="A3231" s="96"/>
    </row>
    <row r="3232" spans="1:1" s="95" customFormat="1" x14ac:dyDescent="0.25">
      <c r="A3232" s="96"/>
    </row>
    <row r="3233" spans="1:1" s="95" customFormat="1" x14ac:dyDescent="0.25">
      <c r="A3233" s="96"/>
    </row>
    <row r="3234" spans="1:1" s="95" customFormat="1" x14ac:dyDescent="0.25">
      <c r="A3234" s="96"/>
    </row>
    <row r="3235" spans="1:1" s="95" customFormat="1" x14ac:dyDescent="0.25">
      <c r="A3235" s="96"/>
    </row>
    <row r="3236" spans="1:1" s="95" customFormat="1" x14ac:dyDescent="0.25">
      <c r="A3236" s="96"/>
    </row>
    <row r="3237" spans="1:1" s="95" customFormat="1" x14ac:dyDescent="0.25">
      <c r="A3237" s="96"/>
    </row>
    <row r="3238" spans="1:1" s="95" customFormat="1" x14ac:dyDescent="0.25">
      <c r="A3238" s="96"/>
    </row>
    <row r="3239" spans="1:1" s="95" customFormat="1" x14ac:dyDescent="0.25">
      <c r="A3239" s="96"/>
    </row>
    <row r="3240" spans="1:1" s="95" customFormat="1" x14ac:dyDescent="0.25">
      <c r="A3240" s="96"/>
    </row>
    <row r="3241" spans="1:1" s="95" customFormat="1" x14ac:dyDescent="0.25">
      <c r="A3241" s="96"/>
    </row>
    <row r="3242" spans="1:1" s="95" customFormat="1" x14ac:dyDescent="0.25">
      <c r="A3242" s="96"/>
    </row>
    <row r="3243" spans="1:1" s="95" customFormat="1" x14ac:dyDescent="0.25">
      <c r="A3243" s="96"/>
    </row>
    <row r="3244" spans="1:1" s="95" customFormat="1" x14ac:dyDescent="0.25">
      <c r="A3244" s="96"/>
    </row>
    <row r="3245" spans="1:1" s="95" customFormat="1" x14ac:dyDescent="0.25">
      <c r="A3245" s="96"/>
    </row>
    <row r="3246" spans="1:1" s="95" customFormat="1" x14ac:dyDescent="0.25">
      <c r="A3246" s="96"/>
    </row>
    <row r="3247" spans="1:1" s="95" customFormat="1" x14ac:dyDescent="0.25">
      <c r="A3247" s="96"/>
    </row>
    <row r="3248" spans="1:1" s="95" customFormat="1" x14ac:dyDescent="0.25">
      <c r="A3248" s="96"/>
    </row>
    <row r="3249" spans="1:1" s="95" customFormat="1" x14ac:dyDescent="0.25">
      <c r="A3249" s="96"/>
    </row>
    <row r="3250" spans="1:1" s="95" customFormat="1" x14ac:dyDescent="0.25">
      <c r="A3250" s="96"/>
    </row>
    <row r="3251" spans="1:1" s="95" customFormat="1" x14ac:dyDescent="0.25">
      <c r="A3251" s="96"/>
    </row>
    <row r="3252" spans="1:1" s="95" customFormat="1" x14ac:dyDescent="0.25">
      <c r="A3252" s="96"/>
    </row>
    <row r="3253" spans="1:1" s="95" customFormat="1" x14ac:dyDescent="0.25">
      <c r="A3253" s="96"/>
    </row>
    <row r="3254" spans="1:1" s="95" customFormat="1" x14ac:dyDescent="0.25">
      <c r="A3254" s="96"/>
    </row>
    <row r="3255" spans="1:1" s="95" customFormat="1" x14ac:dyDescent="0.25">
      <c r="A3255" s="96"/>
    </row>
    <row r="3256" spans="1:1" s="95" customFormat="1" x14ac:dyDescent="0.25">
      <c r="A3256" s="96"/>
    </row>
    <row r="3257" spans="1:1" s="95" customFormat="1" x14ac:dyDescent="0.25">
      <c r="A3257" s="96"/>
    </row>
    <row r="3258" spans="1:1" s="95" customFormat="1" x14ac:dyDescent="0.25">
      <c r="A3258" s="96"/>
    </row>
    <row r="3259" spans="1:1" s="95" customFormat="1" x14ac:dyDescent="0.25">
      <c r="A3259" s="96"/>
    </row>
    <row r="3260" spans="1:1" s="95" customFormat="1" x14ac:dyDescent="0.25">
      <c r="A3260" s="96"/>
    </row>
    <row r="3261" spans="1:1" s="95" customFormat="1" x14ac:dyDescent="0.25">
      <c r="A3261" s="96"/>
    </row>
    <row r="3262" spans="1:1" s="95" customFormat="1" x14ac:dyDescent="0.25">
      <c r="A3262" s="96"/>
    </row>
    <row r="3263" spans="1:1" s="95" customFormat="1" x14ac:dyDescent="0.25">
      <c r="A3263" s="96"/>
    </row>
    <row r="3264" spans="1:1" s="95" customFormat="1" x14ac:dyDescent="0.25">
      <c r="A3264" s="96"/>
    </row>
    <row r="3265" spans="1:1" s="95" customFormat="1" x14ac:dyDescent="0.25">
      <c r="A3265" s="96"/>
    </row>
    <row r="3266" spans="1:1" s="95" customFormat="1" x14ac:dyDescent="0.25">
      <c r="A3266" s="96"/>
    </row>
    <row r="3267" spans="1:1" s="95" customFormat="1" x14ac:dyDescent="0.25">
      <c r="A3267" s="96"/>
    </row>
    <row r="3268" spans="1:1" s="95" customFormat="1" x14ac:dyDescent="0.25">
      <c r="A3268" s="96"/>
    </row>
    <row r="3269" spans="1:1" s="95" customFormat="1" x14ac:dyDescent="0.25">
      <c r="A3269" s="96"/>
    </row>
    <row r="3270" spans="1:1" s="95" customFormat="1" x14ac:dyDescent="0.25">
      <c r="A3270" s="96"/>
    </row>
    <row r="3271" spans="1:1" s="95" customFormat="1" x14ac:dyDescent="0.25">
      <c r="A3271" s="96"/>
    </row>
    <row r="3272" spans="1:1" s="95" customFormat="1" x14ac:dyDescent="0.25">
      <c r="A3272" s="96"/>
    </row>
    <row r="3273" spans="1:1" s="95" customFormat="1" x14ac:dyDescent="0.25">
      <c r="A3273" s="96"/>
    </row>
    <row r="3274" spans="1:1" s="95" customFormat="1" x14ac:dyDescent="0.25">
      <c r="A3274" s="96"/>
    </row>
    <row r="3275" spans="1:1" s="95" customFormat="1" x14ac:dyDescent="0.25">
      <c r="A3275" s="96"/>
    </row>
    <row r="3276" spans="1:1" s="95" customFormat="1" x14ac:dyDescent="0.25">
      <c r="A3276" s="96"/>
    </row>
    <row r="3277" spans="1:1" s="95" customFormat="1" x14ac:dyDescent="0.25">
      <c r="A3277" s="96"/>
    </row>
    <row r="3278" spans="1:1" s="95" customFormat="1" x14ac:dyDescent="0.25">
      <c r="A3278" s="96"/>
    </row>
    <row r="3279" spans="1:1" s="95" customFormat="1" x14ac:dyDescent="0.25">
      <c r="A3279" s="96"/>
    </row>
    <row r="3280" spans="1:1" s="95" customFormat="1" x14ac:dyDescent="0.25">
      <c r="A3280" s="96"/>
    </row>
    <row r="3281" spans="1:1" s="95" customFormat="1" x14ac:dyDescent="0.25">
      <c r="A3281" s="96"/>
    </row>
    <row r="3282" spans="1:1" s="95" customFormat="1" x14ac:dyDescent="0.25">
      <c r="A3282" s="96"/>
    </row>
    <row r="3283" spans="1:1" s="95" customFormat="1" x14ac:dyDescent="0.25">
      <c r="A3283" s="96"/>
    </row>
    <row r="3284" spans="1:1" s="95" customFormat="1" x14ac:dyDescent="0.25">
      <c r="A3284" s="96"/>
    </row>
    <row r="3285" spans="1:1" s="95" customFormat="1" x14ac:dyDescent="0.25">
      <c r="A3285" s="96"/>
    </row>
    <row r="3286" spans="1:1" s="95" customFormat="1" x14ac:dyDescent="0.25">
      <c r="A3286" s="96"/>
    </row>
    <row r="3287" spans="1:1" s="95" customFormat="1" x14ac:dyDescent="0.25">
      <c r="A3287" s="96"/>
    </row>
    <row r="3288" spans="1:1" s="95" customFormat="1" x14ac:dyDescent="0.25">
      <c r="A3288" s="96"/>
    </row>
    <row r="3289" spans="1:1" s="95" customFormat="1" x14ac:dyDescent="0.25">
      <c r="A3289" s="96"/>
    </row>
    <row r="3290" spans="1:1" s="95" customFormat="1" x14ac:dyDescent="0.25">
      <c r="A3290" s="96"/>
    </row>
    <row r="3291" spans="1:1" s="95" customFormat="1" x14ac:dyDescent="0.25">
      <c r="A3291" s="96"/>
    </row>
    <row r="3292" spans="1:1" s="95" customFormat="1" x14ac:dyDescent="0.25">
      <c r="A3292" s="96"/>
    </row>
    <row r="3293" spans="1:1" s="95" customFormat="1" x14ac:dyDescent="0.25">
      <c r="A3293" s="96"/>
    </row>
    <row r="3294" spans="1:1" s="95" customFormat="1" x14ac:dyDescent="0.25">
      <c r="A3294" s="96"/>
    </row>
    <row r="3295" spans="1:1" s="95" customFormat="1" x14ac:dyDescent="0.25">
      <c r="A3295" s="96"/>
    </row>
    <row r="3296" spans="1:1" s="95" customFormat="1" x14ac:dyDescent="0.25">
      <c r="A3296" s="96"/>
    </row>
    <row r="3297" spans="1:1" s="95" customFormat="1" x14ac:dyDescent="0.25">
      <c r="A3297" s="96"/>
    </row>
    <row r="3298" spans="1:1" s="95" customFormat="1" x14ac:dyDescent="0.25">
      <c r="A3298" s="96"/>
    </row>
    <row r="3299" spans="1:1" s="95" customFormat="1" x14ac:dyDescent="0.25">
      <c r="A3299" s="96"/>
    </row>
    <row r="3300" spans="1:1" s="95" customFormat="1" x14ac:dyDescent="0.25">
      <c r="A3300" s="96"/>
    </row>
    <row r="3301" spans="1:1" s="95" customFormat="1" x14ac:dyDescent="0.25">
      <c r="A3301" s="96"/>
    </row>
    <row r="3302" spans="1:1" s="95" customFormat="1" x14ac:dyDescent="0.25">
      <c r="A3302" s="96"/>
    </row>
    <row r="3303" spans="1:1" s="95" customFormat="1" x14ac:dyDescent="0.25">
      <c r="A3303" s="96"/>
    </row>
    <row r="3304" spans="1:1" s="95" customFormat="1" x14ac:dyDescent="0.25">
      <c r="A3304" s="96"/>
    </row>
    <row r="3305" spans="1:1" s="95" customFormat="1" x14ac:dyDescent="0.25">
      <c r="A3305" s="96"/>
    </row>
    <row r="3306" spans="1:1" s="95" customFormat="1" x14ac:dyDescent="0.25">
      <c r="A3306" s="96"/>
    </row>
    <row r="3307" spans="1:1" s="95" customFormat="1" x14ac:dyDescent="0.25">
      <c r="A3307" s="96"/>
    </row>
    <row r="3308" spans="1:1" s="95" customFormat="1" x14ac:dyDescent="0.25">
      <c r="A3308" s="96"/>
    </row>
    <row r="3309" spans="1:1" s="95" customFormat="1" x14ac:dyDescent="0.25">
      <c r="A3309" s="96"/>
    </row>
    <row r="3310" spans="1:1" s="95" customFormat="1" x14ac:dyDescent="0.25">
      <c r="A3310" s="96"/>
    </row>
    <row r="3311" spans="1:1" s="95" customFormat="1" x14ac:dyDescent="0.25">
      <c r="A3311" s="96"/>
    </row>
    <row r="3312" spans="1:1" s="95" customFormat="1" x14ac:dyDescent="0.25">
      <c r="A3312" s="96"/>
    </row>
    <row r="3313" spans="1:1" s="95" customFormat="1" x14ac:dyDescent="0.25">
      <c r="A3313" s="96"/>
    </row>
    <row r="3314" spans="1:1" s="95" customFormat="1" x14ac:dyDescent="0.25">
      <c r="A3314" s="96"/>
    </row>
    <row r="3315" spans="1:1" s="95" customFormat="1" x14ac:dyDescent="0.25">
      <c r="A3315" s="96"/>
    </row>
    <row r="3316" spans="1:1" s="95" customFormat="1" x14ac:dyDescent="0.25">
      <c r="A3316" s="96"/>
    </row>
    <row r="3317" spans="1:1" s="95" customFormat="1" x14ac:dyDescent="0.25">
      <c r="A3317" s="96"/>
    </row>
    <row r="3318" spans="1:1" s="95" customFormat="1" x14ac:dyDescent="0.25">
      <c r="A3318" s="96"/>
    </row>
    <row r="3319" spans="1:1" s="95" customFormat="1" x14ac:dyDescent="0.25">
      <c r="A3319" s="96"/>
    </row>
    <row r="3320" spans="1:1" s="95" customFormat="1" x14ac:dyDescent="0.25">
      <c r="A3320" s="96"/>
    </row>
    <row r="3321" spans="1:1" s="95" customFormat="1" x14ac:dyDescent="0.25">
      <c r="A3321" s="96"/>
    </row>
    <row r="3322" spans="1:1" s="95" customFormat="1" x14ac:dyDescent="0.25">
      <c r="A3322" s="96"/>
    </row>
    <row r="3323" spans="1:1" s="95" customFormat="1" x14ac:dyDescent="0.25">
      <c r="A3323" s="96"/>
    </row>
    <row r="3324" spans="1:1" s="95" customFormat="1" x14ac:dyDescent="0.25">
      <c r="A3324" s="96"/>
    </row>
    <row r="3325" spans="1:1" s="95" customFormat="1" x14ac:dyDescent="0.25">
      <c r="A3325" s="96"/>
    </row>
    <row r="3326" spans="1:1" s="95" customFormat="1" x14ac:dyDescent="0.25">
      <c r="A3326" s="96"/>
    </row>
    <row r="3327" spans="1:1" s="95" customFormat="1" x14ac:dyDescent="0.25">
      <c r="A3327" s="96"/>
    </row>
    <row r="3328" spans="1:1" s="95" customFormat="1" x14ac:dyDescent="0.25">
      <c r="A3328" s="96"/>
    </row>
    <row r="3329" spans="1:1" s="95" customFormat="1" x14ac:dyDescent="0.25">
      <c r="A3329" s="96"/>
    </row>
    <row r="3330" spans="1:1" s="95" customFormat="1" x14ac:dyDescent="0.25">
      <c r="A3330" s="96"/>
    </row>
    <row r="3331" spans="1:1" s="95" customFormat="1" x14ac:dyDescent="0.25">
      <c r="A3331" s="96"/>
    </row>
    <row r="3332" spans="1:1" s="95" customFormat="1" x14ac:dyDescent="0.25">
      <c r="A3332" s="96"/>
    </row>
    <row r="3333" spans="1:1" s="95" customFormat="1" x14ac:dyDescent="0.25">
      <c r="A3333" s="96"/>
    </row>
    <row r="3334" spans="1:1" s="95" customFormat="1" x14ac:dyDescent="0.25">
      <c r="A3334" s="96"/>
    </row>
    <row r="3335" spans="1:1" s="95" customFormat="1" x14ac:dyDescent="0.25">
      <c r="A3335" s="96"/>
    </row>
    <row r="3336" spans="1:1" s="95" customFormat="1" x14ac:dyDescent="0.25">
      <c r="A3336" s="96"/>
    </row>
    <row r="3337" spans="1:1" s="95" customFormat="1" x14ac:dyDescent="0.25">
      <c r="A3337" s="96"/>
    </row>
    <row r="3338" spans="1:1" s="95" customFormat="1" x14ac:dyDescent="0.25">
      <c r="A3338" s="96"/>
    </row>
    <row r="3339" spans="1:1" s="95" customFormat="1" x14ac:dyDescent="0.25">
      <c r="A3339" s="96"/>
    </row>
    <row r="3340" spans="1:1" s="95" customFormat="1" x14ac:dyDescent="0.25">
      <c r="A3340" s="96"/>
    </row>
    <row r="3341" spans="1:1" s="95" customFormat="1" x14ac:dyDescent="0.25">
      <c r="A3341" s="96"/>
    </row>
    <row r="3342" spans="1:1" s="95" customFormat="1" x14ac:dyDescent="0.25">
      <c r="A3342" s="96"/>
    </row>
    <row r="3343" spans="1:1" s="95" customFormat="1" x14ac:dyDescent="0.25">
      <c r="A3343" s="96"/>
    </row>
    <row r="3344" spans="1:1" s="95" customFormat="1" x14ac:dyDescent="0.25">
      <c r="A3344" s="96"/>
    </row>
    <row r="3345" spans="1:1" s="95" customFormat="1" x14ac:dyDescent="0.25">
      <c r="A3345" s="96"/>
    </row>
    <row r="3346" spans="1:1" s="95" customFormat="1" x14ac:dyDescent="0.25">
      <c r="A3346" s="96"/>
    </row>
    <row r="3347" spans="1:1" s="95" customFormat="1" x14ac:dyDescent="0.25">
      <c r="A3347" s="96"/>
    </row>
    <row r="3348" spans="1:1" s="95" customFormat="1" x14ac:dyDescent="0.25">
      <c r="A3348" s="96"/>
    </row>
    <row r="3349" spans="1:1" s="95" customFormat="1" x14ac:dyDescent="0.25">
      <c r="A3349" s="96"/>
    </row>
    <row r="3350" spans="1:1" s="95" customFormat="1" x14ac:dyDescent="0.25">
      <c r="A3350" s="96"/>
    </row>
    <row r="3351" spans="1:1" s="95" customFormat="1" x14ac:dyDescent="0.25">
      <c r="A3351" s="96"/>
    </row>
    <row r="3352" spans="1:1" s="95" customFormat="1" x14ac:dyDescent="0.25">
      <c r="A3352" s="96"/>
    </row>
    <row r="3353" spans="1:1" s="95" customFormat="1" x14ac:dyDescent="0.25">
      <c r="A3353" s="96"/>
    </row>
    <row r="3354" spans="1:1" s="95" customFormat="1" x14ac:dyDescent="0.25">
      <c r="A3354" s="96"/>
    </row>
    <row r="3355" spans="1:1" s="95" customFormat="1" x14ac:dyDescent="0.25">
      <c r="A3355" s="96"/>
    </row>
    <row r="3356" spans="1:1" s="95" customFormat="1" x14ac:dyDescent="0.25">
      <c r="A3356" s="96"/>
    </row>
    <row r="3357" spans="1:1" s="95" customFormat="1" x14ac:dyDescent="0.25">
      <c r="A3357" s="96"/>
    </row>
    <row r="3358" spans="1:1" s="95" customFormat="1" x14ac:dyDescent="0.25">
      <c r="A3358" s="96"/>
    </row>
    <row r="3359" spans="1:1" s="95" customFormat="1" x14ac:dyDescent="0.25">
      <c r="A3359" s="96"/>
    </row>
    <row r="3360" spans="1:1" s="95" customFormat="1" x14ac:dyDescent="0.25">
      <c r="A3360" s="96"/>
    </row>
    <row r="3361" spans="1:1" s="95" customFormat="1" x14ac:dyDescent="0.25">
      <c r="A3361" s="96"/>
    </row>
    <row r="3362" spans="1:1" s="95" customFormat="1" x14ac:dyDescent="0.25">
      <c r="A3362" s="96"/>
    </row>
    <row r="3363" spans="1:1" s="95" customFormat="1" x14ac:dyDescent="0.25">
      <c r="A3363" s="96"/>
    </row>
    <row r="3364" spans="1:1" s="95" customFormat="1" x14ac:dyDescent="0.25">
      <c r="A3364" s="96"/>
    </row>
    <row r="3365" spans="1:1" s="95" customFormat="1" x14ac:dyDescent="0.25">
      <c r="A3365" s="96"/>
    </row>
    <row r="3366" spans="1:1" s="95" customFormat="1" x14ac:dyDescent="0.25">
      <c r="A3366" s="96"/>
    </row>
    <row r="3367" spans="1:1" s="95" customFormat="1" x14ac:dyDescent="0.25">
      <c r="A3367" s="96"/>
    </row>
    <row r="3368" spans="1:1" s="95" customFormat="1" x14ac:dyDescent="0.25">
      <c r="A3368" s="96"/>
    </row>
    <row r="3369" spans="1:1" s="95" customFormat="1" x14ac:dyDescent="0.25">
      <c r="A3369" s="96"/>
    </row>
    <row r="3370" spans="1:1" s="95" customFormat="1" x14ac:dyDescent="0.25">
      <c r="A3370" s="96"/>
    </row>
    <row r="3371" spans="1:1" s="95" customFormat="1" x14ac:dyDescent="0.25">
      <c r="A3371" s="96"/>
    </row>
    <row r="3372" spans="1:1" s="95" customFormat="1" x14ac:dyDescent="0.25">
      <c r="A3372" s="96"/>
    </row>
    <row r="3373" spans="1:1" s="95" customFormat="1" x14ac:dyDescent="0.25">
      <c r="A3373" s="96"/>
    </row>
    <row r="3374" spans="1:1" s="95" customFormat="1" x14ac:dyDescent="0.25">
      <c r="A3374" s="96"/>
    </row>
    <row r="3375" spans="1:1" s="95" customFormat="1" x14ac:dyDescent="0.25">
      <c r="A3375" s="96"/>
    </row>
    <row r="3376" spans="1:1" s="95" customFormat="1" x14ac:dyDescent="0.25">
      <c r="A3376" s="96"/>
    </row>
    <row r="3377" spans="1:1" s="95" customFormat="1" x14ac:dyDescent="0.25">
      <c r="A3377" s="96"/>
    </row>
    <row r="3378" spans="1:1" s="95" customFormat="1" x14ac:dyDescent="0.25">
      <c r="A3378" s="96"/>
    </row>
    <row r="3379" spans="1:1" s="95" customFormat="1" x14ac:dyDescent="0.25">
      <c r="A3379" s="96"/>
    </row>
    <row r="3380" spans="1:1" s="95" customFormat="1" x14ac:dyDescent="0.25">
      <c r="A3380" s="96"/>
    </row>
    <row r="3381" spans="1:1" s="95" customFormat="1" x14ac:dyDescent="0.25">
      <c r="A3381" s="96"/>
    </row>
    <row r="3382" spans="1:1" s="95" customFormat="1" x14ac:dyDescent="0.25">
      <c r="A3382" s="96"/>
    </row>
    <row r="3383" spans="1:1" s="95" customFormat="1" x14ac:dyDescent="0.25">
      <c r="A3383" s="96"/>
    </row>
    <row r="3384" spans="1:1" s="95" customFormat="1" x14ac:dyDescent="0.25">
      <c r="A3384" s="96"/>
    </row>
    <row r="3385" spans="1:1" s="95" customFormat="1" x14ac:dyDescent="0.25">
      <c r="A3385" s="96"/>
    </row>
    <row r="3386" spans="1:1" s="95" customFormat="1" x14ac:dyDescent="0.25">
      <c r="A3386" s="96"/>
    </row>
    <row r="3387" spans="1:1" s="95" customFormat="1" x14ac:dyDescent="0.25">
      <c r="A3387" s="96"/>
    </row>
    <row r="3388" spans="1:1" s="95" customFormat="1" x14ac:dyDescent="0.25">
      <c r="A3388" s="96"/>
    </row>
    <row r="3389" spans="1:1" s="95" customFormat="1" x14ac:dyDescent="0.25">
      <c r="A3389" s="96"/>
    </row>
    <row r="3390" spans="1:1" s="95" customFormat="1" x14ac:dyDescent="0.25">
      <c r="A3390" s="96"/>
    </row>
    <row r="3391" spans="1:1" s="95" customFormat="1" x14ac:dyDescent="0.25">
      <c r="A3391" s="96"/>
    </row>
    <row r="3392" spans="1:1" s="95" customFormat="1" x14ac:dyDescent="0.25">
      <c r="A3392" s="96"/>
    </row>
    <row r="3393" spans="1:1" s="95" customFormat="1" x14ac:dyDescent="0.25">
      <c r="A3393" s="96"/>
    </row>
    <row r="3394" spans="1:1" s="95" customFormat="1" x14ac:dyDescent="0.25">
      <c r="A3394" s="96"/>
    </row>
    <row r="3395" spans="1:1" s="95" customFormat="1" x14ac:dyDescent="0.25">
      <c r="A3395" s="96"/>
    </row>
    <row r="3396" spans="1:1" s="95" customFormat="1" x14ac:dyDescent="0.25">
      <c r="A3396" s="96"/>
    </row>
  </sheetData>
  <customSheetViews>
    <customSheetView guid="{5E3395AE-3F65-44A5-A405-9F44EE89AFCC}">
      <selection sqref="A1:B1"/>
      <pageMargins left="0" right="0" top="0" bottom="0" header="0" footer="0"/>
      <pageSetup orientation="portrait" r:id="rId1"/>
    </customSheetView>
  </customSheetViews>
  <mergeCells count="1">
    <mergeCell ref="A1:B4"/>
  </mergeCell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34"/>
  <sheetViews>
    <sheetView topLeftCell="C1" workbookViewId="0">
      <selection activeCell="H24" sqref="H24"/>
    </sheetView>
  </sheetViews>
  <sheetFormatPr defaultColWidth="15.5" defaultRowHeight="15" x14ac:dyDescent="0.25"/>
  <cols>
    <col min="1" max="1" width="30" style="50" customWidth="1"/>
    <col min="2" max="2" width="34.33203125" style="50" customWidth="1"/>
    <col min="3" max="3" width="12.1640625" style="50" customWidth="1"/>
    <col min="4" max="4" width="1.33203125" style="50" customWidth="1"/>
    <col min="5" max="5" width="49" style="50" customWidth="1"/>
    <col min="6" max="6" width="21" style="50" customWidth="1"/>
    <col min="7" max="7" width="1.83203125" style="50" customWidth="1"/>
    <col min="8" max="8" width="34.1640625" style="50" bestFit="1" customWidth="1"/>
    <col min="9" max="9" width="20.5" style="50" bestFit="1" customWidth="1"/>
    <col min="10" max="10" width="2.5" style="50" customWidth="1"/>
    <col min="11" max="16" width="0" style="50" hidden="1" customWidth="1"/>
    <col min="17" max="17" width="16.83203125" style="50" customWidth="1"/>
    <col min="18" max="18" width="5" style="50" bestFit="1" customWidth="1"/>
    <col min="19" max="19" width="12.5" style="50" bestFit="1" customWidth="1"/>
    <col min="20" max="20" width="17.83203125" style="50" bestFit="1" customWidth="1"/>
    <col min="21" max="16384" width="15.5" style="50"/>
  </cols>
  <sheetData>
    <row r="1" spans="1:21" ht="18.75" x14ac:dyDescent="0.3">
      <c r="A1" s="49" t="s">
        <v>292</v>
      </c>
      <c r="U1" s="97"/>
    </row>
    <row r="2" spans="1:21" ht="15.75" x14ac:dyDescent="0.25">
      <c r="A2" s="52" t="s">
        <v>293</v>
      </c>
    </row>
    <row r="3" spans="1:21" x14ac:dyDescent="0.25">
      <c r="A3" s="51" t="s">
        <v>294</v>
      </c>
    </row>
    <row r="5" spans="1:21" s="53" customFormat="1" ht="16.5" thickBot="1" x14ac:dyDescent="0.3">
      <c r="B5" s="274" t="s">
        <v>295</v>
      </c>
      <c r="C5" s="274"/>
      <c r="E5" s="274" t="s">
        <v>296</v>
      </c>
      <c r="F5" s="274"/>
      <c r="H5" s="274" t="s">
        <v>297</v>
      </c>
      <c r="I5" s="274"/>
      <c r="S5" s="53" t="s">
        <v>298</v>
      </c>
      <c r="T5" s="53" t="s">
        <v>299</v>
      </c>
    </row>
    <row r="6" spans="1:21" ht="15.75" thickBot="1" x14ac:dyDescent="0.3">
      <c r="B6" s="54" t="s">
        <v>300</v>
      </c>
      <c r="C6" s="54" t="s">
        <v>301</v>
      </c>
      <c r="E6" s="54" t="s">
        <v>300</v>
      </c>
      <c r="F6" s="54" t="s">
        <v>301</v>
      </c>
      <c r="H6" s="54" t="s">
        <v>300</v>
      </c>
      <c r="I6" s="54" t="s">
        <v>301</v>
      </c>
      <c r="Q6" s="269" t="s">
        <v>195</v>
      </c>
      <c r="R6" s="270"/>
      <c r="S6" s="73">
        <f>Pricing!F18</f>
        <v>0</v>
      </c>
      <c r="T6" s="73">
        <f>Pricing!F18</f>
        <v>0</v>
      </c>
    </row>
    <row r="7" spans="1:21" ht="15.75" thickBot="1" x14ac:dyDescent="0.3">
      <c r="B7" s="190" t="s">
        <v>27</v>
      </c>
      <c r="C7" s="191">
        <f>PST!B4</f>
        <v>0</v>
      </c>
      <c r="E7" s="51" t="s">
        <v>302</v>
      </c>
      <c r="F7" s="55">
        <f>PST!B37</f>
        <v>0</v>
      </c>
      <c r="H7" s="50" t="s">
        <v>303</v>
      </c>
      <c r="I7" s="192" t="s">
        <v>304</v>
      </c>
      <c r="Q7" s="29"/>
      <c r="R7" s="35"/>
      <c r="S7" s="55"/>
      <c r="T7" s="55"/>
    </row>
    <row r="8" spans="1:21" ht="15.75" thickBot="1" x14ac:dyDescent="0.3">
      <c r="B8" s="190" t="s">
        <v>25</v>
      </c>
      <c r="C8" s="191">
        <f>PST!B3</f>
        <v>0</v>
      </c>
      <c r="E8" s="51" t="s">
        <v>305</v>
      </c>
      <c r="F8" s="55" t="e">
        <f>PST!#REF!</f>
        <v>#REF!</v>
      </c>
      <c r="H8" s="51" t="s">
        <v>306</v>
      </c>
      <c r="I8" s="192" t="s">
        <v>307</v>
      </c>
      <c r="Q8" s="269" t="s">
        <v>197</v>
      </c>
      <c r="R8" s="270"/>
      <c r="S8" s="73">
        <f>Pricing!H20</f>
        <v>0</v>
      </c>
      <c r="T8" s="73">
        <f>Pricing!F20</f>
        <v>0</v>
      </c>
    </row>
    <row r="9" spans="1:21" ht="15.75" thickBot="1" x14ac:dyDescent="0.3">
      <c r="B9" s="190" t="s">
        <v>308</v>
      </c>
      <c r="C9" s="191">
        <f>PST!B7</f>
        <v>0</v>
      </c>
      <c r="E9" s="51" t="s">
        <v>309</v>
      </c>
      <c r="F9" s="55">
        <f>PST!B50</f>
        <v>0</v>
      </c>
      <c r="H9" s="51" t="s">
        <v>310</v>
      </c>
      <c r="I9" s="55" t="e">
        <f>PST!#REF!</f>
        <v>#REF!</v>
      </c>
      <c r="Q9" s="269" t="s">
        <v>198</v>
      </c>
      <c r="R9" s="270"/>
      <c r="S9" s="73">
        <f>Pricing!H21</f>
        <v>0</v>
      </c>
      <c r="T9" s="73">
        <f>Pricing!F21</f>
        <v>0</v>
      </c>
    </row>
    <row r="10" spans="1:21" ht="15.75" thickBot="1" x14ac:dyDescent="0.3">
      <c r="B10" s="190" t="s">
        <v>311</v>
      </c>
      <c r="C10" s="191">
        <f>PST!B9</f>
        <v>0</v>
      </c>
      <c r="E10" s="51" t="s">
        <v>312</v>
      </c>
      <c r="F10" s="55">
        <f>PST!B51</f>
        <v>0</v>
      </c>
      <c r="H10" s="51" t="s">
        <v>313</v>
      </c>
      <c r="I10" s="55" t="e">
        <f>PST!#REF!</f>
        <v>#REF!</v>
      </c>
      <c r="Q10" s="29"/>
      <c r="R10" s="35"/>
      <c r="S10" s="74"/>
      <c r="T10" s="74"/>
    </row>
    <row r="11" spans="1:21" ht="15.75" hidden="1" thickBot="1" x14ac:dyDescent="0.3">
      <c r="B11" s="76" t="s">
        <v>314</v>
      </c>
      <c r="C11" s="193">
        <f>PST!B15</f>
        <v>0</v>
      </c>
      <c r="E11" s="51" t="s">
        <v>315</v>
      </c>
      <c r="F11" s="55">
        <f>PST!B45</f>
        <v>0</v>
      </c>
      <c r="H11" s="194" t="s">
        <v>316</v>
      </c>
      <c r="I11" s="192" t="s">
        <v>304</v>
      </c>
      <c r="Q11" s="25" t="str">
        <f>Pricing!B23</f>
        <v>Calendar Year 1</v>
      </c>
      <c r="R11" s="25">
        <f>Pricing!C23</f>
        <v>2026</v>
      </c>
      <c r="S11" s="73">
        <f>Pricing!H23</f>
        <v>0</v>
      </c>
      <c r="T11" s="73">
        <f>Pricing!F23</f>
        <v>0</v>
      </c>
    </row>
    <row r="12" spans="1:21" ht="15.75" thickBot="1" x14ac:dyDescent="0.3">
      <c r="B12" s="76" t="s">
        <v>317</v>
      </c>
      <c r="C12" s="75">
        <f>PST!B18</f>
        <v>0</v>
      </c>
      <c r="E12" s="51" t="s">
        <v>318</v>
      </c>
      <c r="F12" s="55">
        <f>PST!B58</f>
        <v>0</v>
      </c>
      <c r="H12" s="194" t="s">
        <v>319</v>
      </c>
      <c r="I12" s="192" t="s">
        <v>304</v>
      </c>
      <c r="Q12" s="25" t="str">
        <f>Pricing!B23</f>
        <v>Calendar Year 1</v>
      </c>
      <c r="R12" s="25">
        <f>Pricing!C23</f>
        <v>2026</v>
      </c>
      <c r="S12" s="73">
        <f>Pricing!H24</f>
        <v>0</v>
      </c>
      <c r="T12" s="73">
        <f>Pricing!F24</f>
        <v>0</v>
      </c>
    </row>
    <row r="13" spans="1:21" ht="15.75" thickBot="1" x14ac:dyDescent="0.3">
      <c r="B13" s="97" t="s">
        <v>320</v>
      </c>
      <c r="C13" s="115" t="e">
        <f>PST!#REF!</f>
        <v>#REF!</v>
      </c>
      <c r="F13" s="55"/>
      <c r="H13" s="56" t="s">
        <v>321</v>
      </c>
      <c r="I13" s="57" t="e">
        <f>PST!#REF!</f>
        <v>#REF!</v>
      </c>
      <c r="Q13" s="25" t="str">
        <f>Pricing!B24</f>
        <v/>
      </c>
      <c r="R13" s="25" t="str">
        <f>Pricing!C24</f>
        <v/>
      </c>
      <c r="S13" s="73">
        <f>Pricing!H25</f>
        <v>0</v>
      </c>
      <c r="T13" s="73">
        <f>Pricing!F25</f>
        <v>0</v>
      </c>
    </row>
    <row r="14" spans="1:21" ht="15.75" thickBot="1" x14ac:dyDescent="0.3">
      <c r="B14" s="76" t="s">
        <v>322</v>
      </c>
      <c r="C14" s="55">
        <f>PST!B17</f>
        <v>0</v>
      </c>
      <c r="E14" s="51" t="s">
        <v>323</v>
      </c>
      <c r="F14" s="55" t="e">
        <f>Pricing!#REF!</f>
        <v>#REF!</v>
      </c>
      <c r="Q14" s="25" t="str">
        <f>Pricing!B25</f>
        <v/>
      </c>
      <c r="R14" s="25" t="str">
        <f>Pricing!C25</f>
        <v/>
      </c>
      <c r="S14" s="73">
        <f>Pricing!H26</f>
        <v>0</v>
      </c>
      <c r="T14" s="73">
        <f>Pricing!F26</f>
        <v>0</v>
      </c>
    </row>
    <row r="15" spans="1:21" ht="45.75" thickBot="1" x14ac:dyDescent="0.3">
      <c r="B15" s="190" t="s">
        <v>324</v>
      </c>
      <c r="C15" s="55" t="e">
        <f>PST!#REF!</f>
        <v>#REF!</v>
      </c>
      <c r="E15" s="51" t="s">
        <v>325</v>
      </c>
      <c r="F15" s="55" t="e">
        <f>IF(Pricing!#REF!&gt;0,Pricing!#REF!,Pricing!#REF!)</f>
        <v>#REF!</v>
      </c>
      <c r="Q15" s="25" t="str">
        <f>Pricing!B26</f>
        <v/>
      </c>
      <c r="R15" s="25" t="str">
        <f>Pricing!C26</f>
        <v/>
      </c>
      <c r="S15" s="73">
        <f>Pricing!H27</f>
        <v>0</v>
      </c>
      <c r="T15" s="73">
        <f>Pricing!F27</f>
        <v>0</v>
      </c>
    </row>
    <row r="16" spans="1:21" ht="30.75" thickBot="1" x14ac:dyDescent="0.3">
      <c r="B16" s="190" t="s">
        <v>33</v>
      </c>
      <c r="C16" s="55">
        <f>PST!B10</f>
        <v>0</v>
      </c>
      <c r="E16" s="51" t="s">
        <v>310</v>
      </c>
      <c r="F16" s="55">
        <f>PST!B62</f>
        <v>0</v>
      </c>
      <c r="Q16" s="25" t="str">
        <f>Pricing!B27</f>
        <v/>
      </c>
      <c r="R16" s="25" t="str">
        <f>Pricing!C27</f>
        <v/>
      </c>
      <c r="S16" s="73">
        <f>Pricing!H28</f>
        <v>0</v>
      </c>
      <c r="T16" s="73">
        <f>Pricing!F28</f>
        <v>0</v>
      </c>
    </row>
    <row r="17" spans="5:20" ht="15.75" thickBot="1" x14ac:dyDescent="0.3">
      <c r="E17" s="51" t="s">
        <v>313</v>
      </c>
      <c r="F17" s="55">
        <f>PST!B63</f>
        <v>0</v>
      </c>
      <c r="Q17" s="25" t="str">
        <f>Pricing!B28</f>
        <v/>
      </c>
      <c r="R17" s="25" t="str">
        <f>Pricing!C28</f>
        <v/>
      </c>
      <c r="S17" s="73">
        <f>Pricing!H29</f>
        <v>0</v>
      </c>
      <c r="T17" s="73">
        <f>Pricing!F29</f>
        <v>0</v>
      </c>
    </row>
    <row r="18" spans="5:20" ht="15.75" thickBot="1" x14ac:dyDescent="0.3">
      <c r="E18" s="50" t="s">
        <v>326</v>
      </c>
      <c r="F18" s="192" t="s">
        <v>304</v>
      </c>
      <c r="Q18" s="25" t="str">
        <f>Pricing!B29</f>
        <v/>
      </c>
      <c r="R18" s="25" t="str">
        <f>Pricing!C29</f>
        <v/>
      </c>
      <c r="S18" s="73">
        <f>Pricing!H30</f>
        <v>0</v>
      </c>
      <c r="T18" s="73">
        <f>Pricing!F30</f>
        <v>0</v>
      </c>
    </row>
    <row r="19" spans="5:20" ht="15.75" thickBot="1" x14ac:dyDescent="0.3">
      <c r="E19" s="50" t="s">
        <v>327</v>
      </c>
      <c r="F19" s="192" t="s">
        <v>304</v>
      </c>
      <c r="Q19" s="25" t="str">
        <f>Pricing!B30</f>
        <v/>
      </c>
      <c r="R19" s="25" t="str">
        <f>Pricing!C30</f>
        <v/>
      </c>
      <c r="S19" s="73">
        <f>Pricing!H31</f>
        <v>0</v>
      </c>
      <c r="T19" s="73">
        <f>Pricing!F31</f>
        <v>0</v>
      </c>
    </row>
    <row r="20" spans="5:20" ht="15.75" thickBot="1" x14ac:dyDescent="0.3">
      <c r="E20" s="194" t="s">
        <v>328</v>
      </c>
      <c r="F20" s="55">
        <f>PST!B66</f>
        <v>0</v>
      </c>
      <c r="Q20" s="25" t="str">
        <f>Pricing!B31</f>
        <v/>
      </c>
      <c r="R20" s="25" t="str">
        <f>Pricing!C31</f>
        <v/>
      </c>
      <c r="S20" s="73">
        <f>Pricing!H32</f>
        <v>0</v>
      </c>
      <c r="T20" s="73">
        <f>Pricing!F32</f>
        <v>0</v>
      </c>
    </row>
    <row r="21" spans="5:20" ht="15.75" thickBot="1" x14ac:dyDescent="0.3">
      <c r="E21" s="194" t="s">
        <v>329</v>
      </c>
      <c r="F21" s="55">
        <f>PST!B70</f>
        <v>0</v>
      </c>
      <c r="Q21" s="25" t="str">
        <f>Pricing!B32</f>
        <v/>
      </c>
      <c r="R21" s="25" t="str">
        <f>Pricing!C32</f>
        <v/>
      </c>
      <c r="S21" s="73">
        <f>Pricing!H33</f>
        <v>0</v>
      </c>
      <c r="T21" s="73">
        <f>Pricing!F33</f>
        <v>0</v>
      </c>
    </row>
    <row r="22" spans="5:20" ht="15.75" thickBot="1" x14ac:dyDescent="0.3">
      <c r="E22" s="194" t="s">
        <v>330</v>
      </c>
      <c r="F22" s="55" t="e">
        <f>PST!#REF!</f>
        <v>#REF!</v>
      </c>
      <c r="Q22" s="25" t="str">
        <f>Pricing!B33</f>
        <v/>
      </c>
      <c r="R22" s="25" t="str">
        <f>Pricing!C33</f>
        <v/>
      </c>
      <c r="S22" s="73">
        <f>Pricing!H34</f>
        <v>0</v>
      </c>
      <c r="T22" s="73">
        <f>Pricing!F34</f>
        <v>0</v>
      </c>
    </row>
    <row r="23" spans="5:20" ht="15.75" thickBot="1" x14ac:dyDescent="0.3">
      <c r="E23" s="194" t="s">
        <v>331</v>
      </c>
      <c r="F23" s="55" t="e">
        <f>PST!#REF!</f>
        <v>#REF!</v>
      </c>
      <c r="Q23" s="25" t="str">
        <f>Pricing!B34</f>
        <v/>
      </c>
      <c r="R23" s="25" t="str">
        <f>Pricing!C34</f>
        <v/>
      </c>
      <c r="S23" s="73">
        <f>Pricing!H35</f>
        <v>0</v>
      </c>
      <c r="T23" s="73">
        <f>Pricing!F35</f>
        <v>0</v>
      </c>
    </row>
    <row r="24" spans="5:20" ht="15.75" thickBot="1" x14ac:dyDescent="0.3">
      <c r="E24" s="194" t="s">
        <v>332</v>
      </c>
      <c r="F24" s="55" t="e">
        <f>PST!#REF!</f>
        <v>#REF!</v>
      </c>
      <c r="Q24" s="25" t="str">
        <f>Pricing!B35</f>
        <v/>
      </c>
      <c r="R24" s="25" t="str">
        <f>Pricing!C35</f>
        <v/>
      </c>
      <c r="S24" s="73">
        <f>Pricing!H36</f>
        <v>0</v>
      </c>
      <c r="T24" s="73">
        <f>Pricing!F36</f>
        <v>0</v>
      </c>
    </row>
    <row r="25" spans="5:20" ht="15.75" thickBot="1" x14ac:dyDescent="0.3">
      <c r="E25" s="194" t="s">
        <v>333</v>
      </c>
      <c r="F25" s="55" t="e">
        <f>PST!#REF!</f>
        <v>#REF!</v>
      </c>
      <c r="Q25" s="25" t="str">
        <f>Pricing!B36</f>
        <v/>
      </c>
      <c r="R25" s="25" t="str">
        <f>Pricing!C36</f>
        <v/>
      </c>
      <c r="S25" s="73">
        <f>Pricing!H37</f>
        <v>0</v>
      </c>
      <c r="T25" s="73">
        <f>Pricing!F37</f>
        <v>0</v>
      </c>
    </row>
    <row r="26" spans="5:20" ht="15.75" thickBot="1" x14ac:dyDescent="0.3">
      <c r="E26" s="51" t="s">
        <v>334</v>
      </c>
      <c r="F26" s="192" t="s">
        <v>304</v>
      </c>
      <c r="Q26" s="25" t="str">
        <f>Pricing!B37</f>
        <v/>
      </c>
      <c r="R26" s="25" t="str">
        <f>Pricing!C37</f>
        <v/>
      </c>
      <c r="S26" s="73">
        <f>Pricing!H38</f>
        <v>0</v>
      </c>
      <c r="T26" s="73">
        <f>Pricing!F38</f>
        <v>0</v>
      </c>
    </row>
    <row r="27" spans="5:20" ht="15.75" thickBot="1" x14ac:dyDescent="0.3">
      <c r="E27" s="51" t="s">
        <v>335</v>
      </c>
      <c r="F27" s="192" t="s">
        <v>304</v>
      </c>
      <c r="Q27" s="25" t="str">
        <f>Pricing!B38</f>
        <v/>
      </c>
      <c r="R27" s="25" t="str">
        <f>Pricing!C38</f>
        <v/>
      </c>
      <c r="S27" s="73">
        <f>Pricing!H39</f>
        <v>0</v>
      </c>
      <c r="T27" s="73">
        <f>Pricing!F39</f>
        <v>0</v>
      </c>
    </row>
    <row r="28" spans="5:20" ht="18.75" thickBot="1" x14ac:dyDescent="0.4">
      <c r="E28" s="51" t="s">
        <v>336</v>
      </c>
      <c r="F28" s="55">
        <f>PST!B74</f>
        <v>0</v>
      </c>
      <c r="Q28" s="25" t="str">
        <f>Pricing!B39</f>
        <v/>
      </c>
      <c r="R28" s="25" t="str">
        <f>Pricing!C39</f>
        <v/>
      </c>
      <c r="S28" s="73">
        <f>Pricing!H40</f>
        <v>0</v>
      </c>
      <c r="T28" s="73">
        <f>Pricing!F40</f>
        <v>0</v>
      </c>
    </row>
    <row r="29" spans="5:20" ht="18.75" thickBot="1" x14ac:dyDescent="0.4">
      <c r="E29" s="51" t="s">
        <v>337</v>
      </c>
      <c r="F29" s="55">
        <f>PST!B75</f>
        <v>0</v>
      </c>
      <c r="Q29" s="25" t="str">
        <f>Pricing!B40</f>
        <v/>
      </c>
      <c r="R29" s="25" t="str">
        <f>Pricing!C40</f>
        <v/>
      </c>
      <c r="S29" s="73">
        <f>Pricing!H41</f>
        <v>0</v>
      </c>
      <c r="T29" s="73">
        <f>Pricing!F41</f>
        <v>0</v>
      </c>
    </row>
    <row r="30" spans="5:20" ht="18.75" thickBot="1" x14ac:dyDescent="0.4">
      <c r="E30" s="51" t="s">
        <v>338</v>
      </c>
      <c r="F30" s="55">
        <f>PST!B76</f>
        <v>0</v>
      </c>
      <c r="Q30" s="25" t="str">
        <f>Pricing!B41</f>
        <v/>
      </c>
      <c r="R30" s="25" t="str">
        <f>Pricing!C41</f>
        <v/>
      </c>
      <c r="S30" s="73">
        <f>Pricing!H42</f>
        <v>0</v>
      </c>
      <c r="T30" s="73">
        <f>Pricing!F42</f>
        <v>0</v>
      </c>
    </row>
    <row r="31" spans="5:20" ht="15.75" thickBot="1" x14ac:dyDescent="0.3">
      <c r="E31" s="51" t="s">
        <v>339</v>
      </c>
      <c r="F31" s="57">
        <f>PST!B77</f>
        <v>0</v>
      </c>
      <c r="Q31" s="25" t="str">
        <f>Pricing!B42</f>
        <v/>
      </c>
      <c r="R31" s="25" t="str">
        <f>Pricing!C42</f>
        <v/>
      </c>
      <c r="S31" s="73">
        <f>Pricing!H43</f>
        <v>0</v>
      </c>
      <c r="T31" s="73">
        <f>Pricing!F43</f>
        <v>0</v>
      </c>
    </row>
    <row r="32" spans="5:20" x14ac:dyDescent="0.25">
      <c r="E32" s="51" t="s">
        <v>340</v>
      </c>
      <c r="F32" s="57">
        <f>PST!B78</f>
        <v>0</v>
      </c>
    </row>
    <row r="33" spans="4:7" x14ac:dyDescent="0.25">
      <c r="D33" s="58"/>
      <c r="E33" s="51" t="s">
        <v>153</v>
      </c>
      <c r="F33" s="57">
        <f>PST!B79</f>
        <v>0</v>
      </c>
      <c r="G33" s="58"/>
    </row>
    <row r="34" spans="4:7" x14ac:dyDescent="0.25">
      <c r="D34" s="58"/>
      <c r="E34" s="51" t="s">
        <v>155</v>
      </c>
      <c r="F34" s="55">
        <f>PST!B80</f>
        <v>0</v>
      </c>
      <c r="G34" s="58"/>
    </row>
  </sheetData>
  <customSheetViews>
    <customSheetView guid="{5E3395AE-3F65-44A5-A405-9F44EE89AFCC}" hiddenRows="1" hiddenColumns="1" state="hidden" topLeftCell="A4">
      <selection activeCell="I19" sqref="I19"/>
      <pageMargins left="0" right="0" top="0" bottom="0" header="0" footer="0"/>
      <pageSetup orientation="portrait" r:id="rId1"/>
    </customSheetView>
  </customSheetViews>
  <mergeCells count="6">
    <mergeCell ref="Q8:R8"/>
    <mergeCell ref="Q9:R9"/>
    <mergeCell ref="B5:C5"/>
    <mergeCell ref="H5:I5"/>
    <mergeCell ref="E5:F5"/>
    <mergeCell ref="Q6:R6"/>
  </mergeCells>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Z646"/>
  <sheetViews>
    <sheetView topLeftCell="AV1" workbookViewId="0">
      <selection activeCell="W12" sqref="W12"/>
    </sheetView>
  </sheetViews>
  <sheetFormatPr defaultColWidth="8.83203125" defaultRowHeight="12.75" outlineLevelCol="1" x14ac:dyDescent="0.2"/>
  <cols>
    <col min="1" max="1" width="21.33203125" style="41" customWidth="1" outlineLevel="1"/>
    <col min="2" max="2" width="17.33203125" style="41" customWidth="1"/>
    <col min="3" max="3" width="16.6640625" style="41" customWidth="1"/>
    <col min="4" max="4" width="13" style="41" customWidth="1"/>
    <col min="5" max="5" width="17.1640625" style="41" customWidth="1"/>
    <col min="6" max="6" width="12.83203125" style="41" customWidth="1"/>
    <col min="7" max="7" width="16.5" style="41" customWidth="1"/>
    <col min="8" max="8" width="19.33203125" style="41" customWidth="1"/>
    <col min="9" max="9" width="10.1640625" style="44" customWidth="1"/>
    <col min="10" max="10" width="41.6640625" style="41" customWidth="1"/>
    <col min="11" max="11" width="16.33203125" style="41" customWidth="1"/>
    <col min="12" max="13" width="15.5" style="41" customWidth="1"/>
    <col min="14" max="14" width="13.5" style="41" bestFit="1" customWidth="1"/>
    <col min="15" max="15" width="13.33203125" style="43" customWidth="1"/>
    <col min="16" max="16" width="14.1640625" style="41" customWidth="1"/>
    <col min="17" max="17" width="16.33203125" style="41" customWidth="1"/>
    <col min="18" max="18" width="18.33203125" style="41" customWidth="1"/>
    <col min="19" max="19" width="13.33203125" style="41" customWidth="1"/>
    <col min="20" max="20" width="13.5" style="41" customWidth="1"/>
    <col min="21" max="21" width="16" style="42" customWidth="1"/>
    <col min="22" max="31" width="11" style="41" bestFit="1" customWidth="1"/>
    <col min="32" max="32" width="10.33203125" style="41" bestFit="1" customWidth="1"/>
    <col min="33" max="33" width="12.5" style="41" bestFit="1" customWidth="1"/>
    <col min="34" max="43" width="10.33203125" style="41" bestFit="1" customWidth="1"/>
    <col min="44" max="44" width="13.1640625" style="41" bestFit="1" customWidth="1"/>
    <col min="45" max="45" width="12.5" style="41" bestFit="1" customWidth="1"/>
    <col min="46" max="55" width="11" style="41" customWidth="1"/>
    <col min="56" max="56" width="16.33203125" style="41" customWidth="1"/>
    <col min="57" max="57" width="13.6640625" style="41" bestFit="1" customWidth="1"/>
    <col min="58" max="58" width="13.5" style="44" bestFit="1" customWidth="1"/>
    <col min="59" max="59" width="11.5" style="41" customWidth="1"/>
    <col min="60" max="60" width="18.1640625" style="41" customWidth="1"/>
    <col min="61" max="61" width="17.1640625" style="41" customWidth="1"/>
    <col min="62" max="74" width="21.6640625" style="41" customWidth="1"/>
    <col min="75" max="75" width="15" style="41" customWidth="1"/>
    <col min="76" max="76" width="11.5" style="41" customWidth="1"/>
    <col min="77" max="77" width="13.33203125" style="41" bestFit="1" customWidth="1"/>
    <col min="78" max="78" width="19.1640625" style="44" customWidth="1"/>
    <col min="79" max="16384" width="8.83203125" style="41"/>
  </cols>
  <sheetData>
    <row r="1" spans="1:78" ht="15.75" x14ac:dyDescent="0.25">
      <c r="A1" s="98" t="s">
        <v>341</v>
      </c>
      <c r="B1" s="101"/>
      <c r="C1" s="101"/>
      <c r="D1" s="101"/>
      <c r="E1" s="102"/>
      <c r="F1" s="101"/>
      <c r="G1" s="101"/>
      <c r="H1" s="101"/>
      <c r="I1" s="106"/>
      <c r="J1" s="101"/>
      <c r="K1" s="101"/>
      <c r="L1" s="101"/>
      <c r="M1" s="101"/>
      <c r="N1" s="101"/>
      <c r="O1" s="101"/>
      <c r="P1" s="101"/>
      <c r="Q1" s="101"/>
      <c r="R1" s="101"/>
      <c r="S1" s="101"/>
      <c r="T1" s="101"/>
      <c r="U1" s="101"/>
      <c r="V1" s="101"/>
      <c r="W1" s="101"/>
      <c r="X1" s="101"/>
      <c r="Y1" s="101"/>
      <c r="Z1" s="101"/>
      <c r="AA1" s="101"/>
      <c r="AB1" s="101"/>
      <c r="AC1" s="101"/>
      <c r="AD1" s="101"/>
      <c r="AE1" s="101"/>
      <c r="BW1" s="101"/>
      <c r="BX1" s="101"/>
    </row>
    <row r="2" spans="1:78" ht="15.75" x14ac:dyDescent="0.25">
      <c r="A2" s="99"/>
      <c r="B2" s="101"/>
      <c r="C2" s="101"/>
      <c r="D2" s="101"/>
      <c r="E2" s="102"/>
      <c r="F2" s="101"/>
      <c r="G2" s="101"/>
      <c r="H2" s="101"/>
      <c r="I2" s="106"/>
      <c r="J2" s="101"/>
      <c r="K2" s="101"/>
      <c r="L2" s="101"/>
      <c r="M2" s="101"/>
      <c r="N2" s="101"/>
      <c r="O2" s="101"/>
      <c r="P2" s="101"/>
      <c r="Q2" s="101"/>
      <c r="R2" s="101"/>
      <c r="S2" s="101"/>
      <c r="T2" s="101"/>
      <c r="U2" s="101"/>
      <c r="V2" s="101"/>
      <c r="W2" s="101"/>
      <c r="X2" s="101"/>
      <c r="Y2" s="101"/>
      <c r="Z2" s="101"/>
      <c r="AA2" s="101"/>
      <c r="AB2" s="101"/>
      <c r="AC2" s="101"/>
      <c r="AD2" s="101"/>
      <c r="AE2" s="101"/>
      <c r="BW2" s="101"/>
      <c r="BX2" s="101"/>
    </row>
    <row r="3" spans="1:78" customFormat="1" x14ac:dyDescent="0.2">
      <c r="I3" s="106"/>
      <c r="BF3" s="44"/>
      <c r="BZ3" s="44"/>
    </row>
    <row r="4" spans="1:78" customFormat="1" x14ac:dyDescent="0.2">
      <c r="I4" s="106"/>
      <c r="BF4" s="44"/>
      <c r="BZ4" s="44"/>
    </row>
    <row r="5" spans="1:78" customFormat="1" x14ac:dyDescent="0.2">
      <c r="I5" s="106"/>
      <c r="BF5" s="44"/>
      <c r="BZ5" s="44"/>
    </row>
    <row r="6" spans="1:78" customFormat="1" x14ac:dyDescent="0.2">
      <c r="I6" s="106"/>
      <c r="BF6" s="44"/>
      <c r="BZ6" s="44"/>
    </row>
    <row r="7" spans="1:78" x14ac:dyDescent="0.2">
      <c r="A7" s="101"/>
      <c r="B7" s="101"/>
      <c r="C7" s="101"/>
      <c r="D7" s="101"/>
      <c r="E7" s="102"/>
      <c r="F7" s="101"/>
      <c r="G7" s="101"/>
      <c r="H7" s="101"/>
      <c r="I7" s="106"/>
      <c r="J7" s="101"/>
      <c r="K7" s="101"/>
      <c r="L7" s="101"/>
      <c r="M7" s="101"/>
      <c r="N7" s="101"/>
      <c r="O7" s="101"/>
      <c r="P7" s="101"/>
      <c r="Q7" s="101"/>
      <c r="R7"/>
      <c r="S7"/>
      <c r="T7" s="101"/>
      <c r="U7" s="101"/>
      <c r="V7" s="101"/>
      <c r="W7" s="101"/>
      <c r="X7" s="101"/>
      <c r="Y7" s="101"/>
      <c r="Z7" s="101"/>
      <c r="AA7" s="101"/>
      <c r="AB7" s="101"/>
      <c r="AC7" s="101"/>
      <c r="AD7" s="101"/>
      <c r="AE7" s="101"/>
      <c r="BW7" s="101"/>
      <c r="BX7" s="101"/>
    </row>
    <row r="8" spans="1:78" s="44" customFormat="1" ht="15.75" x14ac:dyDescent="0.25">
      <c r="A8" s="14"/>
      <c r="O8" s="48"/>
      <c r="U8" s="47"/>
      <c r="BW8" s="145" t="s">
        <v>342</v>
      </c>
      <c r="BX8" s="145"/>
      <c r="BY8" s="44" t="s">
        <v>343</v>
      </c>
      <c r="BZ8" s="44" t="s">
        <v>344</v>
      </c>
    </row>
    <row r="9" spans="1:78" ht="25.5" x14ac:dyDescent="0.2">
      <c r="A9" s="154" t="s">
        <v>345</v>
      </c>
      <c r="B9" s="107">
        <v>1</v>
      </c>
      <c r="C9" s="107">
        <f>B9+1</f>
        <v>2</v>
      </c>
      <c r="D9" s="107">
        <f t="shared" ref="D9:BO9" si="0">C9+1</f>
        <v>3</v>
      </c>
      <c r="E9" s="107">
        <f t="shared" si="0"/>
        <v>4</v>
      </c>
      <c r="F9" s="107">
        <f t="shared" si="0"/>
        <v>5</v>
      </c>
      <c r="G9" s="107">
        <f t="shared" si="0"/>
        <v>6</v>
      </c>
      <c r="H9" s="107">
        <f t="shared" si="0"/>
        <v>7</v>
      </c>
      <c r="I9" s="107">
        <f t="shared" si="0"/>
        <v>8</v>
      </c>
      <c r="J9" s="107">
        <f t="shared" si="0"/>
        <v>9</v>
      </c>
      <c r="K9" s="107">
        <f t="shared" si="0"/>
        <v>10</v>
      </c>
      <c r="L9" s="107">
        <f t="shared" si="0"/>
        <v>11</v>
      </c>
      <c r="M9" s="107">
        <f t="shared" si="0"/>
        <v>12</v>
      </c>
      <c r="N9" s="107">
        <f t="shared" si="0"/>
        <v>13</v>
      </c>
      <c r="O9" s="107">
        <f t="shared" si="0"/>
        <v>14</v>
      </c>
      <c r="P9" s="107">
        <f t="shared" si="0"/>
        <v>15</v>
      </c>
      <c r="Q9" s="107">
        <f t="shared" si="0"/>
        <v>16</v>
      </c>
      <c r="R9" s="107">
        <f t="shared" si="0"/>
        <v>17</v>
      </c>
      <c r="S9" s="107">
        <f t="shared" si="0"/>
        <v>18</v>
      </c>
      <c r="T9" s="107">
        <f t="shared" si="0"/>
        <v>19</v>
      </c>
      <c r="U9" s="107">
        <f t="shared" si="0"/>
        <v>20</v>
      </c>
      <c r="V9" s="107">
        <f t="shared" si="0"/>
        <v>21</v>
      </c>
      <c r="W9" s="107">
        <f t="shared" si="0"/>
        <v>22</v>
      </c>
      <c r="X9" s="107">
        <f t="shared" si="0"/>
        <v>23</v>
      </c>
      <c r="Y9" s="107">
        <f t="shared" si="0"/>
        <v>24</v>
      </c>
      <c r="Z9" s="107">
        <f t="shared" si="0"/>
        <v>25</v>
      </c>
      <c r="AA9" s="107">
        <f t="shared" si="0"/>
        <v>26</v>
      </c>
      <c r="AB9" s="107">
        <f t="shared" si="0"/>
        <v>27</v>
      </c>
      <c r="AC9" s="107">
        <f t="shared" si="0"/>
        <v>28</v>
      </c>
      <c r="AD9" s="107">
        <f t="shared" si="0"/>
        <v>29</v>
      </c>
      <c r="AE9" s="107">
        <f t="shared" si="0"/>
        <v>30</v>
      </c>
      <c r="AF9" s="107">
        <f t="shared" si="0"/>
        <v>31</v>
      </c>
      <c r="AG9" s="107">
        <f t="shared" si="0"/>
        <v>32</v>
      </c>
      <c r="AH9" s="107">
        <f t="shared" si="0"/>
        <v>33</v>
      </c>
      <c r="AI9" s="107">
        <f t="shared" si="0"/>
        <v>34</v>
      </c>
      <c r="AJ9" s="107">
        <f t="shared" si="0"/>
        <v>35</v>
      </c>
      <c r="AK9" s="107">
        <f t="shared" si="0"/>
        <v>36</v>
      </c>
      <c r="AL9" s="107">
        <f t="shared" si="0"/>
        <v>37</v>
      </c>
      <c r="AM9" s="107">
        <f t="shared" si="0"/>
        <v>38</v>
      </c>
      <c r="AN9" s="107">
        <f t="shared" si="0"/>
        <v>39</v>
      </c>
      <c r="AO9" s="107">
        <f t="shared" si="0"/>
        <v>40</v>
      </c>
      <c r="AP9" s="107">
        <f t="shared" si="0"/>
        <v>41</v>
      </c>
      <c r="AQ9" s="107">
        <f t="shared" si="0"/>
        <v>42</v>
      </c>
      <c r="AR9" s="107">
        <f t="shared" si="0"/>
        <v>43</v>
      </c>
      <c r="AS9" s="107">
        <f t="shared" si="0"/>
        <v>44</v>
      </c>
      <c r="AT9" s="107">
        <f t="shared" si="0"/>
        <v>45</v>
      </c>
      <c r="AU9" s="107">
        <f t="shared" si="0"/>
        <v>46</v>
      </c>
      <c r="AV9" s="107">
        <f t="shared" si="0"/>
        <v>47</v>
      </c>
      <c r="AW9" s="107">
        <f t="shared" si="0"/>
        <v>48</v>
      </c>
      <c r="AX9" s="107">
        <f t="shared" si="0"/>
        <v>49</v>
      </c>
      <c r="AY9" s="107">
        <f t="shared" si="0"/>
        <v>50</v>
      </c>
      <c r="AZ9" s="107">
        <f t="shared" si="0"/>
        <v>51</v>
      </c>
      <c r="BA9" s="107">
        <f t="shared" si="0"/>
        <v>52</v>
      </c>
      <c r="BB9" s="107">
        <f t="shared" si="0"/>
        <v>53</v>
      </c>
      <c r="BC9" s="107">
        <f t="shared" si="0"/>
        <v>54</v>
      </c>
      <c r="BD9" s="107">
        <f t="shared" si="0"/>
        <v>55</v>
      </c>
      <c r="BE9" s="107">
        <f t="shared" si="0"/>
        <v>56</v>
      </c>
      <c r="BF9" s="107">
        <f t="shared" si="0"/>
        <v>57</v>
      </c>
      <c r="BG9" s="107">
        <f t="shared" si="0"/>
        <v>58</v>
      </c>
      <c r="BH9" s="107">
        <f t="shared" si="0"/>
        <v>59</v>
      </c>
      <c r="BI9" s="107">
        <f t="shared" si="0"/>
        <v>60</v>
      </c>
      <c r="BJ9" s="107">
        <f t="shared" si="0"/>
        <v>61</v>
      </c>
      <c r="BK9" s="107">
        <f t="shared" si="0"/>
        <v>62</v>
      </c>
      <c r="BL9" s="107">
        <f t="shared" si="0"/>
        <v>63</v>
      </c>
      <c r="BM9" s="107">
        <f t="shared" si="0"/>
        <v>64</v>
      </c>
      <c r="BN9" s="107">
        <f t="shared" si="0"/>
        <v>65</v>
      </c>
      <c r="BO9" s="107">
        <f t="shared" si="0"/>
        <v>66</v>
      </c>
      <c r="BP9" s="107">
        <f t="shared" ref="BP9:BZ9" si="1">BO9+1</f>
        <v>67</v>
      </c>
      <c r="BQ9" s="107">
        <f t="shared" si="1"/>
        <v>68</v>
      </c>
      <c r="BR9" s="107">
        <f t="shared" si="1"/>
        <v>69</v>
      </c>
      <c r="BS9" s="107">
        <f t="shared" si="1"/>
        <v>70</v>
      </c>
      <c r="BT9" s="107">
        <f t="shared" si="1"/>
        <v>71</v>
      </c>
      <c r="BU9" s="107">
        <f t="shared" si="1"/>
        <v>72</v>
      </c>
      <c r="BV9" s="107">
        <f t="shared" si="1"/>
        <v>73</v>
      </c>
      <c r="BW9" s="107">
        <f t="shared" si="1"/>
        <v>74</v>
      </c>
      <c r="BX9" s="107">
        <f t="shared" si="1"/>
        <v>75</v>
      </c>
      <c r="BY9" s="107">
        <f t="shared" si="1"/>
        <v>76</v>
      </c>
      <c r="BZ9" s="107">
        <f t="shared" si="1"/>
        <v>77</v>
      </c>
    </row>
    <row r="10" spans="1:78" s="46" customFormat="1" ht="76.5" x14ac:dyDescent="0.2">
      <c r="A10" s="21"/>
      <c r="B10" s="108" t="s">
        <v>346</v>
      </c>
      <c r="C10" s="108" t="s">
        <v>347</v>
      </c>
      <c r="D10" s="108" t="s">
        <v>348</v>
      </c>
      <c r="E10" s="108" t="s">
        <v>349</v>
      </c>
      <c r="F10" s="108" t="s">
        <v>350</v>
      </c>
      <c r="G10" s="108" t="s">
        <v>351</v>
      </c>
      <c r="H10" s="108" t="s">
        <v>352</v>
      </c>
      <c r="I10" s="108" t="s">
        <v>353</v>
      </c>
      <c r="J10" s="108" t="s">
        <v>354</v>
      </c>
      <c r="K10" s="110" t="s">
        <v>355</v>
      </c>
      <c r="L10" s="108" t="s">
        <v>356</v>
      </c>
      <c r="M10" s="110" t="s">
        <v>357</v>
      </c>
      <c r="N10" s="110" t="s">
        <v>358</v>
      </c>
      <c r="O10" s="110" t="s">
        <v>359</v>
      </c>
      <c r="P10" s="110" t="s">
        <v>360</v>
      </c>
      <c r="Q10" s="110" t="s">
        <v>361</v>
      </c>
      <c r="R10" s="110" t="s">
        <v>362</v>
      </c>
      <c r="S10" s="110" t="s">
        <v>363</v>
      </c>
      <c r="T10" s="103" t="s">
        <v>364</v>
      </c>
      <c r="U10" s="103" t="s">
        <v>365</v>
      </c>
      <c r="V10" s="103" t="s">
        <v>366</v>
      </c>
      <c r="W10" s="103" t="s">
        <v>367</v>
      </c>
      <c r="X10" s="103" t="s">
        <v>368</v>
      </c>
      <c r="Y10" s="103" t="s">
        <v>369</v>
      </c>
      <c r="Z10" s="103" t="s">
        <v>370</v>
      </c>
      <c r="AA10" s="103" t="s">
        <v>371</v>
      </c>
      <c r="AB10" s="103" t="s">
        <v>372</v>
      </c>
      <c r="AC10" s="103" t="s">
        <v>373</v>
      </c>
      <c r="AD10" s="103" t="s">
        <v>374</v>
      </c>
      <c r="AE10" s="103" t="s">
        <v>375</v>
      </c>
      <c r="AF10" s="104" t="s">
        <v>376</v>
      </c>
      <c r="AG10" s="104" t="s">
        <v>377</v>
      </c>
      <c r="AH10" s="104" t="s">
        <v>378</v>
      </c>
      <c r="AI10" s="104" t="s">
        <v>379</v>
      </c>
      <c r="AJ10" s="104" t="s">
        <v>380</v>
      </c>
      <c r="AK10" s="104" t="s">
        <v>381</v>
      </c>
      <c r="AL10" s="104" t="s">
        <v>382</v>
      </c>
      <c r="AM10" s="104" t="s">
        <v>383</v>
      </c>
      <c r="AN10" s="104" t="s">
        <v>384</v>
      </c>
      <c r="AO10" s="104" t="s">
        <v>385</v>
      </c>
      <c r="AP10" s="104" t="s">
        <v>386</v>
      </c>
      <c r="AQ10" s="104" t="s">
        <v>387</v>
      </c>
      <c r="AR10" s="105" t="s">
        <v>388</v>
      </c>
      <c r="AS10" s="105" t="s">
        <v>389</v>
      </c>
      <c r="AT10" s="105" t="s">
        <v>390</v>
      </c>
      <c r="AU10" s="105" t="s">
        <v>391</v>
      </c>
      <c r="AV10" s="105" t="s">
        <v>392</v>
      </c>
      <c r="AW10" s="105" t="s">
        <v>393</v>
      </c>
      <c r="AX10" s="105" t="s">
        <v>394</v>
      </c>
      <c r="AY10" s="105" t="s">
        <v>395</v>
      </c>
      <c r="AZ10" s="105" t="s">
        <v>396</v>
      </c>
      <c r="BA10" s="105" t="s">
        <v>397</v>
      </c>
      <c r="BB10" s="105" t="s">
        <v>398</v>
      </c>
      <c r="BC10" s="105" t="s">
        <v>399</v>
      </c>
      <c r="BD10" s="108" t="s">
        <v>400</v>
      </c>
      <c r="BE10" s="110" t="s">
        <v>401</v>
      </c>
      <c r="BF10" s="110" t="s">
        <v>402</v>
      </c>
      <c r="BG10" s="110" t="s">
        <v>403</v>
      </c>
      <c r="BH10" s="108" t="s">
        <v>404</v>
      </c>
      <c r="BI10" s="108" t="s">
        <v>405</v>
      </c>
      <c r="BJ10" s="108" t="s">
        <v>406</v>
      </c>
      <c r="BK10" s="108" t="s">
        <v>407</v>
      </c>
      <c r="BL10" s="108" t="s">
        <v>408</v>
      </c>
      <c r="BM10" s="108" t="s">
        <v>409</v>
      </c>
      <c r="BN10" s="108" t="s">
        <v>410</v>
      </c>
      <c r="BO10" s="108" t="s">
        <v>411</v>
      </c>
      <c r="BP10" s="108" t="s">
        <v>412</v>
      </c>
      <c r="BQ10" s="108" t="s">
        <v>413</v>
      </c>
      <c r="BR10" s="108" t="s">
        <v>414</v>
      </c>
      <c r="BS10" s="108" t="s">
        <v>415</v>
      </c>
      <c r="BT10" s="108" t="s">
        <v>416</v>
      </c>
      <c r="BU10" s="108" t="s">
        <v>417</v>
      </c>
      <c r="BV10" s="108" t="s">
        <v>418</v>
      </c>
      <c r="BW10" s="146" t="s">
        <v>419</v>
      </c>
      <c r="BX10" s="146" t="s">
        <v>420</v>
      </c>
      <c r="BY10" s="146" t="s">
        <v>421</v>
      </c>
      <c r="BZ10" s="147" t="s">
        <v>422</v>
      </c>
    </row>
    <row r="11" spans="1:78" s="45" customFormat="1" x14ac:dyDescent="0.2">
      <c r="A11" s="22"/>
      <c r="B11" s="109"/>
      <c r="C11" s="109"/>
      <c r="D11" s="109"/>
      <c r="E11" s="109"/>
      <c r="F11" s="109"/>
      <c r="G11" s="109"/>
      <c r="H11" s="109"/>
      <c r="I11" s="109"/>
      <c r="J11" s="109"/>
      <c r="K11" s="109"/>
      <c r="L11" s="109"/>
      <c r="M11" s="109"/>
      <c r="N11" s="110" t="s">
        <v>423</v>
      </c>
      <c r="O11" s="110" t="s">
        <v>424</v>
      </c>
      <c r="P11" s="109"/>
      <c r="Q11" s="110" t="s">
        <v>425</v>
      </c>
      <c r="R11" s="110" t="s">
        <v>425</v>
      </c>
      <c r="S11" s="110" t="s">
        <v>425</v>
      </c>
      <c r="T11" s="103" t="s">
        <v>426</v>
      </c>
      <c r="U11" s="103" t="s">
        <v>427</v>
      </c>
      <c r="V11" s="103" t="s">
        <v>426</v>
      </c>
      <c r="W11" s="103" t="s">
        <v>426</v>
      </c>
      <c r="X11" s="103" t="s">
        <v>426</v>
      </c>
      <c r="Y11" s="103" t="s">
        <v>426</v>
      </c>
      <c r="Z11" s="103" t="s">
        <v>426</v>
      </c>
      <c r="AA11" s="103" t="s">
        <v>426</v>
      </c>
      <c r="AB11" s="103" t="s">
        <v>426</v>
      </c>
      <c r="AC11" s="103" t="s">
        <v>426</v>
      </c>
      <c r="AD11" s="103" t="s">
        <v>426</v>
      </c>
      <c r="AE11" s="103" t="s">
        <v>426</v>
      </c>
      <c r="AF11" s="104" t="s">
        <v>428</v>
      </c>
      <c r="AG11" s="104" t="s">
        <v>427</v>
      </c>
      <c r="AH11" s="104" t="s">
        <v>428</v>
      </c>
      <c r="AI11" s="104" t="s">
        <v>428</v>
      </c>
      <c r="AJ11" s="104" t="s">
        <v>428</v>
      </c>
      <c r="AK11" s="104" t="s">
        <v>428</v>
      </c>
      <c r="AL11" s="104" t="s">
        <v>428</v>
      </c>
      <c r="AM11" s="104" t="s">
        <v>428</v>
      </c>
      <c r="AN11" s="104" t="s">
        <v>428</v>
      </c>
      <c r="AO11" s="104" t="s">
        <v>428</v>
      </c>
      <c r="AP11" s="104" t="s">
        <v>428</v>
      </c>
      <c r="AQ11" s="104" t="s">
        <v>428</v>
      </c>
      <c r="AR11" s="105" t="s">
        <v>429</v>
      </c>
      <c r="AS11" s="105" t="s">
        <v>427</v>
      </c>
      <c r="AT11" s="105" t="s">
        <v>429</v>
      </c>
      <c r="AU11" s="105" t="s">
        <v>429</v>
      </c>
      <c r="AV11" s="105" t="s">
        <v>429</v>
      </c>
      <c r="AW11" s="105" t="s">
        <v>429</v>
      </c>
      <c r="AX11" s="105" t="s">
        <v>429</v>
      </c>
      <c r="AY11" s="105" t="s">
        <v>429</v>
      </c>
      <c r="AZ11" s="105" t="s">
        <v>429</v>
      </c>
      <c r="BA11" s="105" t="s">
        <v>429</v>
      </c>
      <c r="BB11" s="105" t="s">
        <v>429</v>
      </c>
      <c r="BC11" s="105" t="s">
        <v>429</v>
      </c>
      <c r="BD11" s="110" t="s">
        <v>430</v>
      </c>
      <c r="BE11" s="110" t="s">
        <v>431</v>
      </c>
      <c r="BF11" s="110" t="s">
        <v>431</v>
      </c>
      <c r="BG11" s="110" t="s">
        <v>431</v>
      </c>
      <c r="BH11" s="110" t="s">
        <v>432</v>
      </c>
      <c r="BI11" s="110" t="s">
        <v>432</v>
      </c>
      <c r="BJ11" s="110" t="s">
        <v>433</v>
      </c>
      <c r="BK11" s="110" t="s">
        <v>433</v>
      </c>
      <c r="BL11" s="110" t="s">
        <v>433</v>
      </c>
      <c r="BM11" s="109"/>
      <c r="BN11" s="109"/>
      <c r="BO11" s="109"/>
      <c r="BP11" s="109"/>
      <c r="BQ11" s="109"/>
      <c r="BR11" s="109"/>
      <c r="BS11" s="109"/>
      <c r="BT11" s="109"/>
      <c r="BU11" s="109"/>
      <c r="BV11" s="109"/>
      <c r="BW11" s="109"/>
      <c r="BX11" s="109"/>
      <c r="BY11" s="109"/>
      <c r="BZ11" s="148"/>
    </row>
    <row r="12" spans="1:78" s="44" customFormat="1" x14ac:dyDescent="0.2">
      <c r="A12" s="70">
        <v>1</v>
      </c>
      <c r="B12" s="112">
        <f>PST!$B$3</f>
        <v>0</v>
      </c>
      <c r="C12" s="112">
        <f>PST!$B$4</f>
        <v>0</v>
      </c>
      <c r="D12" s="112">
        <f>PST!$B$2</f>
        <v>0</v>
      </c>
      <c r="E12" s="149">
        <f>PST!$B$16</f>
        <v>0</v>
      </c>
      <c r="F12" s="111">
        <f>PST!$B$5</f>
        <v>0</v>
      </c>
      <c r="G12" s="111">
        <f>PST!$B$6</f>
        <v>0</v>
      </c>
      <c r="H12" s="111">
        <f>PST!B15</f>
        <v>0</v>
      </c>
      <c r="I12" s="111" t="e">
        <f>PST!#REF!</f>
        <v>#REF!</v>
      </c>
      <c r="J12" s="111">
        <f>PST!B29</f>
        <v>0</v>
      </c>
      <c r="K12" s="71">
        <f>PST!B18</f>
        <v>0</v>
      </c>
      <c r="L12" s="71">
        <f>PST!B21</f>
        <v>0</v>
      </c>
      <c r="M12" s="71" t="e">
        <f>PST!#REF!</f>
        <v>#REF!</v>
      </c>
      <c r="N12" s="111">
        <f>PST!B17</f>
        <v>0</v>
      </c>
      <c r="O12" s="18">
        <f>PST!B23</f>
        <v>0</v>
      </c>
      <c r="P12" s="111" t="e">
        <f>PST!#REF!</f>
        <v>#REF!</v>
      </c>
      <c r="Q12" s="112" t="e">
        <f>IF(PST!B37&gt;0,PST!B37,PST!#REF!)</f>
        <v>#REF!</v>
      </c>
      <c r="R12" s="112">
        <f>PST!B45</f>
        <v>0</v>
      </c>
      <c r="S12" s="111">
        <f>PST!B22</f>
        <v>0</v>
      </c>
      <c r="T12" s="111">
        <f>Pricing!$D$18</f>
        <v>0</v>
      </c>
      <c r="U12" s="15">
        <f>Pricing!D21</f>
        <v>0</v>
      </c>
      <c r="V12" s="112" t="e">
        <f>VLOOKUP(2017,Pricing!$C$23:$H$42,2,FALSE)</f>
        <v>#N/A</v>
      </c>
      <c r="W12" s="112" t="e">
        <f>VLOOKUP(2018,Pricing!$C$23:$H$42,2,FALSE)</f>
        <v>#N/A</v>
      </c>
      <c r="X12" s="112" t="e">
        <f>VLOOKUP(2019,Pricing!$C$23:$H$42,2,FALSE)</f>
        <v>#N/A</v>
      </c>
      <c r="Y12" s="112" t="e">
        <f>VLOOKUP(2020,Pricing!$C$23:$H$42,2,FALSE)</f>
        <v>#N/A</v>
      </c>
      <c r="Z12" s="112" t="e">
        <f>VLOOKUP(2021,Pricing!$C$23:$H$42,2,FALSE)</f>
        <v>#N/A</v>
      </c>
      <c r="AA12" s="112" t="e">
        <f>VLOOKUP(2022,Pricing!$C$23:$H$42,2,FALSE)</f>
        <v>#N/A</v>
      </c>
      <c r="AB12" s="112" t="e">
        <f>VLOOKUP(2023,Pricing!$C$23:$H$42,2,FALSE)</f>
        <v>#N/A</v>
      </c>
      <c r="AC12" s="112" t="e">
        <f>VLOOKUP(2024,Pricing!$C$23:$H$42,2,FALSE)</f>
        <v>#N/A</v>
      </c>
      <c r="AD12" s="112" t="e">
        <f>VLOOKUP(2025,Pricing!$C$23:$H$42,2,FALSE)</f>
        <v>#N/A</v>
      </c>
      <c r="AE12" s="112">
        <f>VLOOKUP(2026,Pricing!$C$23:$H$42,2,FALSE)</f>
        <v>0</v>
      </c>
      <c r="AF12" s="112">
        <f>MAX(Pricing!F18,Pricing!F20)</f>
        <v>0</v>
      </c>
      <c r="AG12" s="111">
        <f>Pricing!F21</f>
        <v>0</v>
      </c>
      <c r="AH12" s="111" t="e">
        <f>VLOOKUP(2017,Pricing!$C$23:$H$42,4,FALSE)</f>
        <v>#N/A</v>
      </c>
      <c r="AI12" s="111" t="e">
        <f>VLOOKUP(2018,Pricing!$C$23:$H$42,4,FALSE)</f>
        <v>#N/A</v>
      </c>
      <c r="AJ12" s="111" t="e">
        <f>VLOOKUP(2019,Pricing!$C$23:$H$42,4,FALSE)</f>
        <v>#N/A</v>
      </c>
      <c r="AK12" s="111" t="e">
        <f>VLOOKUP(2020,Pricing!$C$23:$H$42,4,FALSE)</f>
        <v>#N/A</v>
      </c>
      <c r="AL12" s="111" t="e">
        <f>VLOOKUP(2021,Pricing!$C$23:$H$42,4,FALSE)</f>
        <v>#N/A</v>
      </c>
      <c r="AM12" s="111" t="e">
        <f>VLOOKUP(2022,Pricing!$C$23:$H$42,4,FALSE)</f>
        <v>#N/A</v>
      </c>
      <c r="AN12" s="111" t="e">
        <f>VLOOKUP(2023,Pricing!$C$23:$H$42,4,FALSE)</f>
        <v>#N/A</v>
      </c>
      <c r="AO12" s="111" t="e">
        <f>VLOOKUP(2024,Pricing!$C$23:$H$42,4,FALSE)</f>
        <v>#N/A</v>
      </c>
      <c r="AP12" s="111" t="e">
        <f>VLOOKUP(2025,Pricing!$C$23:$H$42,4,FALSE)</f>
        <v>#N/A</v>
      </c>
      <c r="AQ12" s="111">
        <f>VLOOKUP(2026,Pricing!$C$23:$H$42,4,FALSE)</f>
        <v>0</v>
      </c>
      <c r="AR12" s="111">
        <f>MAX(Pricing!H18,Pricing!H20)</f>
        <v>0</v>
      </c>
      <c r="AS12" s="111">
        <f>Pricing!H21</f>
        <v>0</v>
      </c>
      <c r="AT12" s="111" t="e">
        <f>VLOOKUP(2017,Pricing!$C$23:$H$42,5,FALSE)</f>
        <v>#N/A</v>
      </c>
      <c r="AU12" s="111" t="e">
        <f>VLOOKUP(2018,Pricing!$C$23:$H$42,5,FALSE)</f>
        <v>#N/A</v>
      </c>
      <c r="AV12" s="111" t="e">
        <f>VLOOKUP(2019,Pricing!$C$23:$H$42,5,FALSE)</f>
        <v>#N/A</v>
      </c>
      <c r="AW12" s="111" t="e">
        <f>VLOOKUP(2020,Pricing!$C$23:$H$42,5,FALSE)</f>
        <v>#N/A</v>
      </c>
      <c r="AX12" s="111" t="e">
        <f>VLOOKUP(2021,Pricing!$C$23:$H$42,5,FALSE)</f>
        <v>#N/A</v>
      </c>
      <c r="AY12" s="111" t="e">
        <f>VLOOKUP(2022,Pricing!$C$23:$H$42,5,FALSE)</f>
        <v>#N/A</v>
      </c>
      <c r="AZ12" s="111" t="e">
        <f>VLOOKUP(2023,Pricing!$C$23:$H$42,5,FALSE)</f>
        <v>#N/A</v>
      </c>
      <c r="BA12" s="111" t="e">
        <f>VLOOKUP(2024,Pricing!$C$23:$H$42,5,FALSE)</f>
        <v>#N/A</v>
      </c>
      <c r="BB12" s="111" t="e">
        <f>VLOOKUP(2025,Pricing!$C$23:$H$42,5,FALSE)</f>
        <v>#N/A</v>
      </c>
      <c r="BC12" s="111">
        <f>VLOOKUP(2026,Pricing!$C$23:$H$42,5,FALSE)</f>
        <v>0</v>
      </c>
      <c r="BD12" s="111">
        <f>PST!B79</f>
        <v>0</v>
      </c>
      <c r="BE12" s="150">
        <f>PST!B77</f>
        <v>0</v>
      </c>
      <c r="BF12" s="150">
        <f>PST!B78</f>
        <v>0</v>
      </c>
      <c r="BG12" s="151">
        <f>PST!B80</f>
        <v>0</v>
      </c>
      <c r="BH12" s="111">
        <f>PST!B50</f>
        <v>0</v>
      </c>
      <c r="BI12" s="112">
        <f>PST!B58</f>
        <v>0</v>
      </c>
      <c r="BJ12" s="111" t="e">
        <f>PST!#REF!</f>
        <v>#REF!</v>
      </c>
      <c r="BK12" s="111" t="e">
        <f>PST!#REF!</f>
        <v>#REF!</v>
      </c>
      <c r="BL12" s="112">
        <f>PST!B66</f>
        <v>0</v>
      </c>
      <c r="BM12" s="111"/>
      <c r="BN12" s="111"/>
      <c r="BO12" s="111"/>
      <c r="BP12" s="111"/>
      <c r="BQ12" s="111"/>
      <c r="BR12" s="111"/>
      <c r="BS12" s="111"/>
      <c r="BT12" s="111"/>
      <c r="BU12" s="111"/>
      <c r="BV12" s="111"/>
      <c r="BW12" s="111"/>
      <c r="BX12" s="111"/>
      <c r="BY12" s="111"/>
      <c r="BZ12" s="111"/>
    </row>
    <row r="13" spans="1:78" s="44" customFormat="1" x14ac:dyDescent="0.2">
      <c r="A13" s="70"/>
      <c r="B13" s="112"/>
      <c r="C13" s="112"/>
      <c r="D13" s="112"/>
      <c r="E13" s="149"/>
      <c r="F13" s="111"/>
      <c r="G13" s="111"/>
      <c r="H13" s="111"/>
      <c r="I13" s="111"/>
      <c r="J13" s="111"/>
      <c r="K13" s="71"/>
      <c r="L13" s="71"/>
      <c r="M13" s="71"/>
      <c r="N13" s="111"/>
      <c r="O13" s="18"/>
      <c r="P13" s="111"/>
      <c r="Q13" s="112"/>
      <c r="R13" s="112"/>
      <c r="S13" s="111"/>
      <c r="T13" s="111"/>
      <c r="U13" s="15"/>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50"/>
      <c r="BF13" s="150"/>
      <c r="BG13" s="151"/>
      <c r="BH13" s="111"/>
      <c r="BI13" s="112"/>
      <c r="BJ13" s="111"/>
      <c r="BK13" s="111"/>
      <c r="BL13" s="111"/>
      <c r="BM13" s="111"/>
      <c r="BN13" s="111"/>
      <c r="BO13" s="111"/>
      <c r="BP13" s="111"/>
      <c r="BQ13" s="111"/>
      <c r="BR13" s="111"/>
      <c r="BS13" s="111"/>
      <c r="BT13" s="111"/>
      <c r="BU13" s="111"/>
      <c r="BV13" s="111"/>
      <c r="BW13" s="111"/>
      <c r="BX13" s="111"/>
      <c r="BY13" s="111"/>
      <c r="BZ13" s="111"/>
    </row>
    <row r="14" spans="1:78" s="72" customFormat="1" x14ac:dyDescent="0.2">
      <c r="A14" s="70"/>
      <c r="B14" s="112"/>
      <c r="C14" s="112"/>
      <c r="D14" s="112"/>
      <c r="E14" s="149"/>
      <c r="F14" s="111"/>
      <c r="G14" s="112"/>
      <c r="H14" s="112"/>
      <c r="I14" s="112"/>
      <c r="J14" s="112"/>
      <c r="K14" s="71"/>
      <c r="L14" s="71"/>
      <c r="M14" s="71"/>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51"/>
      <c r="BF14" s="151"/>
      <c r="BG14" s="151"/>
      <c r="BH14" s="112"/>
      <c r="BI14" s="112"/>
      <c r="BJ14" s="112"/>
      <c r="BK14" s="112"/>
      <c r="BL14" s="112"/>
      <c r="BM14" s="112"/>
      <c r="BN14" s="112"/>
      <c r="BO14" s="112"/>
      <c r="BP14" s="112"/>
      <c r="BQ14" s="112"/>
      <c r="BR14" s="112"/>
      <c r="BS14" s="112"/>
      <c r="BT14" s="112"/>
      <c r="BU14" s="112"/>
      <c r="BV14" s="112"/>
      <c r="BW14" s="112"/>
      <c r="BX14" s="112"/>
      <c r="BY14" s="112"/>
      <c r="BZ14" s="112"/>
    </row>
    <row r="15" spans="1:78" s="44" customFormat="1" x14ac:dyDescent="0.2">
      <c r="A15" s="70"/>
      <c r="B15" s="112"/>
      <c r="C15" s="112"/>
      <c r="D15" s="112"/>
      <c r="E15" s="149"/>
      <c r="F15" s="111"/>
      <c r="G15" s="112"/>
      <c r="H15" s="112"/>
      <c r="I15" s="112"/>
      <c r="J15" s="112"/>
      <c r="K15" s="153"/>
      <c r="L15" s="153"/>
      <c r="M15" s="153"/>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c r="AR15" s="112"/>
      <c r="AS15" s="112"/>
      <c r="AT15" s="112"/>
      <c r="AU15" s="112"/>
      <c r="AV15" s="112"/>
      <c r="AW15" s="112"/>
      <c r="AX15" s="112"/>
      <c r="AY15" s="112"/>
      <c r="AZ15" s="112"/>
      <c r="BA15" s="112"/>
      <c r="BB15" s="112"/>
      <c r="BC15" s="112"/>
      <c r="BD15" s="112"/>
      <c r="BE15" s="151"/>
      <c r="BF15" s="151"/>
      <c r="BG15" s="151"/>
      <c r="BH15" s="112"/>
      <c r="BI15" s="112"/>
      <c r="BJ15" s="112"/>
      <c r="BK15" s="112"/>
      <c r="BL15" s="112"/>
      <c r="BM15" s="112"/>
      <c r="BN15" s="112"/>
      <c r="BO15" s="112"/>
      <c r="BP15" s="112"/>
      <c r="BQ15" s="112"/>
      <c r="BR15" s="112"/>
      <c r="BS15" s="112"/>
      <c r="BT15" s="112"/>
      <c r="BU15" s="112"/>
      <c r="BV15" s="112"/>
      <c r="BW15" s="112"/>
      <c r="BX15" s="112"/>
      <c r="BY15" s="112"/>
      <c r="BZ15" s="112"/>
    </row>
    <row r="16" spans="1:78" s="44" customFormat="1" x14ac:dyDescent="0.2">
      <c r="A16" s="70"/>
      <c r="B16" s="112"/>
      <c r="C16" s="112"/>
      <c r="D16" s="112"/>
      <c r="E16" s="149"/>
      <c r="F16" s="111"/>
      <c r="G16" s="112"/>
      <c r="H16" s="112"/>
      <c r="I16" s="112"/>
      <c r="J16" s="112"/>
      <c r="K16" s="71"/>
      <c r="L16" s="71"/>
      <c r="M16" s="71"/>
      <c r="N16" s="112"/>
      <c r="O16" s="112"/>
      <c r="P16" s="112"/>
      <c r="Q16" s="112"/>
      <c r="R16" s="15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112"/>
      <c r="AU16" s="112"/>
      <c r="AV16" s="112"/>
      <c r="AW16" s="112"/>
      <c r="AX16" s="112"/>
      <c r="AY16" s="112"/>
      <c r="AZ16" s="112"/>
      <c r="BA16" s="112"/>
      <c r="BB16" s="112"/>
      <c r="BC16" s="112"/>
      <c r="BD16" s="112"/>
      <c r="BE16" s="151"/>
      <c r="BF16" s="151"/>
      <c r="BG16" s="151"/>
      <c r="BH16" s="112"/>
      <c r="BI16" s="112"/>
      <c r="BJ16" s="112"/>
      <c r="BK16" s="112"/>
      <c r="BL16" s="112"/>
      <c r="BM16" s="112"/>
      <c r="BN16" s="112"/>
      <c r="BO16" s="112"/>
      <c r="BP16" s="112"/>
      <c r="BQ16" s="112"/>
      <c r="BR16" s="112"/>
      <c r="BS16" s="112"/>
      <c r="BT16" s="112"/>
      <c r="BU16" s="112"/>
      <c r="BV16" s="112"/>
      <c r="BW16" s="112"/>
      <c r="BX16" s="112"/>
      <c r="BY16" s="112"/>
      <c r="BZ16" s="112"/>
    </row>
    <row r="17" spans="1:78" s="44" customFormat="1" x14ac:dyDescent="0.2">
      <c r="A17" s="70"/>
      <c r="B17" s="112"/>
      <c r="C17" s="112"/>
      <c r="D17" s="112"/>
      <c r="E17" s="149"/>
      <c r="F17" s="111"/>
      <c r="G17" s="111"/>
      <c r="H17" s="111"/>
      <c r="I17" s="111"/>
      <c r="J17" s="111"/>
      <c r="K17" s="71"/>
      <c r="L17" s="71"/>
      <c r="M17" s="71"/>
      <c r="N17" s="111"/>
      <c r="O17" s="18"/>
      <c r="P17" s="111"/>
      <c r="Q17" s="112"/>
      <c r="R17" s="112"/>
      <c r="S17" s="111"/>
      <c r="T17" s="111"/>
      <c r="U17" s="149"/>
      <c r="V17" s="111"/>
      <c r="W17" s="111"/>
      <c r="X17" s="111"/>
      <c r="Y17" s="111"/>
      <c r="Z17" s="111"/>
      <c r="AA17" s="111"/>
      <c r="AB17" s="111"/>
      <c r="AC17" s="111"/>
      <c r="AD17" s="111"/>
      <c r="AE17" s="111"/>
      <c r="AF17" s="111"/>
      <c r="AG17" s="149"/>
      <c r="AH17" s="111"/>
      <c r="AI17" s="111"/>
      <c r="AJ17" s="111"/>
      <c r="AK17" s="111"/>
      <c r="AL17" s="111"/>
      <c r="AM17" s="111"/>
      <c r="AN17" s="111"/>
      <c r="AO17" s="111"/>
      <c r="AP17" s="111"/>
      <c r="AQ17" s="111"/>
      <c r="AR17" s="111"/>
      <c r="AS17" s="149"/>
      <c r="AT17" s="111"/>
      <c r="AU17" s="111"/>
      <c r="AV17" s="111"/>
      <c r="AW17" s="111"/>
      <c r="AX17" s="111"/>
      <c r="AY17" s="111"/>
      <c r="AZ17" s="111"/>
      <c r="BA17" s="111"/>
      <c r="BB17" s="111"/>
      <c r="BC17" s="111"/>
      <c r="BD17" s="111"/>
      <c r="BE17" s="150"/>
      <c r="BF17" s="150"/>
      <c r="BG17" s="151"/>
      <c r="BH17" s="111"/>
      <c r="BI17" s="112"/>
      <c r="BJ17" s="112"/>
      <c r="BK17" s="112"/>
      <c r="BL17" s="112"/>
      <c r="BM17" s="112"/>
      <c r="BN17" s="112"/>
      <c r="BO17" s="112"/>
      <c r="BP17" s="112"/>
      <c r="BQ17" s="112"/>
      <c r="BR17" s="112"/>
      <c r="BS17" s="112"/>
      <c r="BT17" s="112"/>
      <c r="BU17" s="112"/>
      <c r="BV17" s="112"/>
      <c r="BW17" s="111"/>
      <c r="BX17" s="111"/>
      <c r="BY17" s="111"/>
      <c r="BZ17" s="111"/>
    </row>
    <row r="18" spans="1:78" s="44" customFormat="1" x14ac:dyDescent="0.2">
      <c r="A18" s="70"/>
      <c r="B18" s="112"/>
      <c r="C18" s="112"/>
      <c r="D18" s="112"/>
      <c r="E18" s="149"/>
      <c r="F18" s="111"/>
      <c r="G18" s="111"/>
      <c r="H18" s="111"/>
      <c r="I18" s="111"/>
      <c r="J18" s="111"/>
      <c r="K18" s="71"/>
      <c r="L18" s="71"/>
      <c r="M18" s="71"/>
      <c r="N18" s="111"/>
      <c r="O18" s="18"/>
      <c r="P18" s="111"/>
      <c r="Q18" s="112"/>
      <c r="R18" s="112"/>
      <c r="S18" s="111"/>
      <c r="T18" s="111"/>
      <c r="U18" s="149"/>
      <c r="V18" s="111"/>
      <c r="W18" s="111"/>
      <c r="X18" s="111"/>
      <c r="Y18" s="111"/>
      <c r="Z18" s="111"/>
      <c r="AA18" s="111"/>
      <c r="AB18" s="111"/>
      <c r="AC18" s="111"/>
      <c r="AD18" s="111"/>
      <c r="AE18" s="111"/>
      <c r="AF18" s="111"/>
      <c r="AG18" s="149"/>
      <c r="AH18" s="111"/>
      <c r="AI18" s="111"/>
      <c r="AJ18" s="111"/>
      <c r="AK18" s="111"/>
      <c r="AL18" s="111"/>
      <c r="AM18" s="111"/>
      <c r="AN18" s="111"/>
      <c r="AO18" s="111"/>
      <c r="AP18" s="111"/>
      <c r="AQ18" s="111"/>
      <c r="AR18" s="111"/>
      <c r="AS18" s="149"/>
      <c r="AT18" s="111"/>
      <c r="AU18" s="111"/>
      <c r="AV18" s="111"/>
      <c r="AW18" s="111"/>
      <c r="AX18" s="111"/>
      <c r="AY18" s="111"/>
      <c r="AZ18" s="111"/>
      <c r="BA18" s="111"/>
      <c r="BB18" s="111"/>
      <c r="BC18" s="111"/>
      <c r="BD18" s="111"/>
      <c r="BE18" s="150"/>
      <c r="BF18" s="150"/>
      <c r="BG18" s="151"/>
      <c r="BH18" s="111"/>
      <c r="BI18" s="112"/>
      <c r="BJ18" s="112"/>
      <c r="BK18" s="112"/>
      <c r="BL18" s="112"/>
      <c r="BM18" s="112"/>
      <c r="BN18" s="112"/>
      <c r="BO18" s="112"/>
      <c r="BP18" s="112"/>
      <c r="BQ18" s="112"/>
      <c r="BR18" s="112"/>
      <c r="BS18" s="112"/>
      <c r="BT18" s="112"/>
      <c r="BU18" s="112"/>
      <c r="BV18" s="112"/>
      <c r="BW18" s="111"/>
      <c r="BX18" s="111"/>
      <c r="BY18" s="111"/>
      <c r="BZ18" s="111"/>
    </row>
    <row r="19" spans="1:78" s="44" customFormat="1" x14ac:dyDescent="0.2">
      <c r="A19" s="23" t="str">
        <f t="shared" ref="A19:A82" si="2">IF(C19&gt;0,A18+1,"")</f>
        <v/>
      </c>
      <c r="B19" s="111"/>
      <c r="C19" s="111"/>
      <c r="D19" s="111"/>
      <c r="E19" s="111"/>
      <c r="F19" s="111"/>
      <c r="G19" s="111"/>
      <c r="H19" s="111"/>
      <c r="I19" s="111"/>
      <c r="J19" s="111"/>
      <c r="K19" s="2"/>
      <c r="L19" s="2"/>
      <c r="M19" s="2"/>
      <c r="N19" s="4"/>
      <c r="O19" s="18"/>
      <c r="P19" s="111"/>
      <c r="Q19" s="4"/>
      <c r="R19" s="111"/>
      <c r="S19" s="111"/>
      <c r="T19" s="111"/>
      <c r="U19" s="15"/>
      <c r="V19" s="6"/>
      <c r="W19" s="6"/>
      <c r="X19" s="6"/>
      <c r="Y19" s="6"/>
      <c r="Z19" s="6"/>
      <c r="AA19" s="6"/>
      <c r="AB19" s="6"/>
      <c r="AC19" s="6"/>
      <c r="AD19" s="6"/>
      <c r="AE19" s="6"/>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c r="BI19" s="111"/>
      <c r="BJ19" s="111"/>
      <c r="BK19" s="111"/>
      <c r="BL19" s="111"/>
      <c r="BM19" s="111"/>
      <c r="BN19" s="111"/>
      <c r="BO19" s="111"/>
      <c r="BP19" s="111"/>
      <c r="BQ19" s="111"/>
      <c r="BR19" s="111"/>
      <c r="BS19" s="111"/>
      <c r="BT19" s="111"/>
      <c r="BU19" s="111"/>
      <c r="BV19" s="111"/>
      <c r="BW19" s="111"/>
      <c r="BX19" s="111"/>
      <c r="BY19" s="111"/>
      <c r="BZ19" s="111"/>
    </row>
    <row r="20" spans="1:78" s="44" customFormat="1" x14ac:dyDescent="0.2">
      <c r="A20" s="23" t="str">
        <f t="shared" si="2"/>
        <v/>
      </c>
      <c r="B20" s="111"/>
      <c r="C20" s="111"/>
      <c r="D20" s="111"/>
      <c r="E20" s="111"/>
      <c r="F20" s="111"/>
      <c r="G20" s="111"/>
      <c r="H20" s="111"/>
      <c r="I20" s="111"/>
      <c r="J20" s="111"/>
      <c r="K20" s="2"/>
      <c r="L20" s="2"/>
      <c r="M20" s="2"/>
      <c r="N20" s="4"/>
      <c r="O20" s="18"/>
      <c r="P20" s="111"/>
      <c r="Q20" s="111"/>
      <c r="R20" s="111"/>
      <c r="S20" s="111"/>
      <c r="T20" s="111"/>
      <c r="U20" s="15"/>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c r="BN20" s="111"/>
      <c r="BO20" s="111"/>
      <c r="BP20" s="111"/>
      <c r="BQ20" s="111"/>
      <c r="BR20" s="111"/>
      <c r="BS20" s="111"/>
      <c r="BT20" s="111"/>
      <c r="BU20" s="111"/>
      <c r="BV20" s="111"/>
      <c r="BW20" s="111"/>
      <c r="BX20" s="111"/>
      <c r="BY20" s="111"/>
      <c r="BZ20" s="111"/>
    </row>
    <row r="21" spans="1:78" s="44" customFormat="1" x14ac:dyDescent="0.2">
      <c r="A21" s="23" t="str">
        <f t="shared" si="2"/>
        <v/>
      </c>
      <c r="B21" s="111"/>
      <c r="C21" s="111"/>
      <c r="D21" s="111"/>
      <c r="E21" s="111"/>
      <c r="F21" s="111"/>
      <c r="G21" s="111"/>
      <c r="H21" s="111"/>
      <c r="I21" s="111"/>
      <c r="J21" s="111"/>
      <c r="K21" s="2"/>
      <c r="L21" s="2"/>
      <c r="M21" s="2"/>
      <c r="N21" s="111"/>
      <c r="O21" s="18"/>
      <c r="P21" s="111"/>
      <c r="Q21" s="111"/>
      <c r="R21" s="111"/>
      <c r="S21" s="111"/>
      <c r="T21" s="111"/>
      <c r="U21" s="15"/>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1"/>
      <c r="BO21" s="111"/>
      <c r="BP21" s="111"/>
      <c r="BQ21" s="111"/>
      <c r="BR21" s="111"/>
      <c r="BS21" s="111"/>
      <c r="BT21" s="111"/>
      <c r="BU21" s="111"/>
      <c r="BV21" s="111"/>
      <c r="BW21" s="111"/>
      <c r="BX21" s="111"/>
      <c r="BY21" s="111"/>
      <c r="BZ21" s="111"/>
    </row>
    <row r="22" spans="1:78" s="44" customFormat="1" x14ac:dyDescent="0.2">
      <c r="A22" s="23" t="str">
        <f t="shared" si="2"/>
        <v/>
      </c>
      <c r="B22" s="111"/>
      <c r="C22" s="111"/>
      <c r="D22" s="111"/>
      <c r="E22" s="111"/>
      <c r="F22" s="111"/>
      <c r="G22" s="111"/>
      <c r="H22" s="111"/>
      <c r="I22" s="111"/>
      <c r="J22" s="111"/>
      <c r="K22" s="2"/>
      <c r="L22" s="2"/>
      <c r="M22" s="2"/>
      <c r="N22" s="4"/>
      <c r="O22" s="18"/>
      <c r="P22" s="111"/>
      <c r="Q22" s="111"/>
      <c r="R22" s="111"/>
      <c r="S22" s="111"/>
      <c r="T22" s="111"/>
      <c r="U22" s="15"/>
      <c r="V22" s="7"/>
      <c r="W22" s="7"/>
      <c r="X22" s="7"/>
      <c r="Y22" s="7"/>
      <c r="Z22" s="7"/>
      <c r="AA22" s="7"/>
      <c r="AB22" s="7"/>
      <c r="AC22" s="7"/>
      <c r="AD22" s="7"/>
      <c r="AE22" s="7"/>
      <c r="AF22" s="111"/>
      <c r="AG22" s="111"/>
      <c r="AH22" s="111"/>
      <c r="AI22" s="111"/>
      <c r="AJ22" s="111"/>
      <c r="AK22" s="111"/>
      <c r="AL22" s="111"/>
      <c r="AM22" s="111"/>
      <c r="AN22" s="111"/>
      <c r="AO22" s="111"/>
      <c r="AP22" s="111"/>
      <c r="AQ22" s="111"/>
      <c r="AR22" s="9"/>
      <c r="AS22" s="111"/>
      <c r="AT22" s="111"/>
      <c r="AU22" s="111"/>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c r="BW22" s="111"/>
      <c r="BX22" s="111"/>
      <c r="BY22" s="111"/>
      <c r="BZ22" s="111"/>
    </row>
    <row r="23" spans="1:78" s="44" customFormat="1" x14ac:dyDescent="0.2">
      <c r="A23" s="23" t="str">
        <f t="shared" si="2"/>
        <v/>
      </c>
      <c r="B23" s="111"/>
      <c r="C23" s="111"/>
      <c r="D23" s="111"/>
      <c r="E23" s="111"/>
      <c r="F23" s="111"/>
      <c r="G23" s="111"/>
      <c r="H23" s="111"/>
      <c r="I23" s="111"/>
      <c r="J23" s="111"/>
      <c r="K23" s="10"/>
      <c r="L23" s="10"/>
      <c r="M23" s="10"/>
      <c r="N23" s="111"/>
      <c r="O23" s="18"/>
      <c r="P23" s="111"/>
      <c r="Q23" s="4"/>
      <c r="R23" s="111"/>
      <c r="S23" s="111"/>
      <c r="T23" s="111"/>
      <c r="U23" s="15"/>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c r="BW23" s="111"/>
      <c r="BX23" s="111"/>
      <c r="BY23" s="111"/>
      <c r="BZ23" s="111"/>
    </row>
    <row r="24" spans="1:78" s="44" customFormat="1" x14ac:dyDescent="0.2">
      <c r="A24" s="23" t="str">
        <f t="shared" si="2"/>
        <v/>
      </c>
      <c r="B24" s="111"/>
      <c r="C24" s="111"/>
      <c r="D24" s="111"/>
      <c r="E24" s="111"/>
      <c r="F24" s="111"/>
      <c r="G24" s="111"/>
      <c r="H24" s="111"/>
      <c r="I24" s="111"/>
      <c r="J24" s="111"/>
      <c r="K24" s="10"/>
      <c r="L24" s="10"/>
      <c r="M24" s="10"/>
      <c r="N24" s="111"/>
      <c r="O24" s="18"/>
      <c r="P24" s="111"/>
      <c r="Q24" s="4"/>
      <c r="R24" s="111"/>
      <c r="S24" s="111"/>
      <c r="T24" s="111"/>
      <c r="U24" s="15"/>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4"/>
      <c r="AS24" s="111"/>
      <c r="AT24" s="111"/>
      <c r="AU24" s="111"/>
      <c r="AV24" s="111"/>
      <c r="AW24" s="111"/>
      <c r="AX24" s="111"/>
      <c r="AY24" s="111"/>
      <c r="AZ24" s="111"/>
      <c r="BA24" s="111"/>
      <c r="BB24" s="111"/>
      <c r="BC24" s="111"/>
      <c r="BD24" s="111"/>
      <c r="BE24" s="111"/>
      <c r="BF24" s="111"/>
      <c r="BG24" s="111"/>
      <c r="BH24" s="111"/>
      <c r="BI24" s="111"/>
      <c r="BJ24" s="111"/>
      <c r="BK24" s="111"/>
      <c r="BL24" s="111"/>
      <c r="BM24" s="111"/>
      <c r="BN24" s="111"/>
      <c r="BO24" s="111"/>
      <c r="BP24" s="111"/>
      <c r="BQ24" s="111"/>
      <c r="BR24" s="111"/>
      <c r="BS24" s="111"/>
      <c r="BT24" s="111"/>
      <c r="BU24" s="111"/>
      <c r="BV24" s="111"/>
      <c r="BW24" s="111"/>
      <c r="BX24" s="111"/>
      <c r="BY24" s="111"/>
      <c r="BZ24" s="111"/>
    </row>
    <row r="25" spans="1:78" s="44" customFormat="1" x14ac:dyDescent="0.2">
      <c r="A25" s="23" t="str">
        <f t="shared" si="2"/>
        <v/>
      </c>
      <c r="B25" s="111"/>
      <c r="C25" s="111"/>
      <c r="D25" s="111"/>
      <c r="E25" s="111"/>
      <c r="F25" s="111"/>
      <c r="G25" s="111"/>
      <c r="H25" s="111"/>
      <c r="I25" s="111"/>
      <c r="J25" s="111"/>
      <c r="K25" s="2"/>
      <c r="L25" s="2"/>
      <c r="M25" s="2"/>
      <c r="N25" s="111"/>
      <c r="O25" s="18"/>
      <c r="P25" s="111"/>
      <c r="Q25" s="111"/>
      <c r="R25" s="111"/>
      <c r="S25" s="111"/>
      <c r="T25" s="111"/>
      <c r="U25" s="15"/>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c r="BF25" s="111"/>
      <c r="BG25" s="111"/>
      <c r="BH25" s="111"/>
      <c r="BI25" s="111"/>
      <c r="BJ25" s="111"/>
      <c r="BK25" s="111"/>
      <c r="BL25" s="111"/>
      <c r="BM25" s="111"/>
      <c r="BN25" s="111"/>
      <c r="BO25" s="111"/>
      <c r="BP25" s="111"/>
      <c r="BQ25" s="111"/>
      <c r="BR25" s="111"/>
      <c r="BS25" s="111"/>
      <c r="BT25" s="111"/>
      <c r="BU25" s="111"/>
      <c r="BV25" s="111"/>
      <c r="BW25" s="111"/>
      <c r="BX25" s="111"/>
      <c r="BY25" s="111"/>
      <c r="BZ25" s="111"/>
    </row>
    <row r="26" spans="1:78" s="44" customFormat="1" x14ac:dyDescent="0.2">
      <c r="A26" s="23" t="str">
        <f t="shared" si="2"/>
        <v/>
      </c>
      <c r="B26" s="111"/>
      <c r="C26" s="111"/>
      <c r="D26" s="111"/>
      <c r="E26" s="111"/>
      <c r="F26" s="111"/>
      <c r="G26" s="111"/>
      <c r="H26" s="111"/>
      <c r="I26" s="111"/>
      <c r="J26" s="111"/>
      <c r="K26" s="2"/>
      <c r="L26" s="2"/>
      <c r="M26" s="2"/>
      <c r="N26" s="4"/>
      <c r="O26" s="18"/>
      <c r="P26" s="111"/>
      <c r="Q26" s="111"/>
      <c r="R26" s="111"/>
      <c r="S26" s="111"/>
      <c r="T26" s="111"/>
      <c r="U26" s="15"/>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4"/>
      <c r="AS26" s="111"/>
      <c r="AT26" s="111"/>
      <c r="AU26" s="111"/>
      <c r="AV26" s="111"/>
      <c r="AW26" s="111"/>
      <c r="AX26" s="111"/>
      <c r="AY26" s="111"/>
      <c r="AZ26" s="111"/>
      <c r="BA26" s="111"/>
      <c r="BB26" s="111"/>
      <c r="BC26" s="111"/>
      <c r="BD26" s="111"/>
      <c r="BE26" s="111"/>
      <c r="BF26" s="111"/>
      <c r="BG26" s="111"/>
      <c r="BH26" s="111"/>
      <c r="BI26" s="111"/>
      <c r="BJ26" s="111"/>
      <c r="BK26" s="111"/>
      <c r="BL26" s="111"/>
      <c r="BM26" s="111"/>
      <c r="BN26" s="111"/>
      <c r="BO26" s="111"/>
      <c r="BP26" s="111"/>
      <c r="BQ26" s="111"/>
      <c r="BR26" s="111"/>
      <c r="BS26" s="111"/>
      <c r="BT26" s="111"/>
      <c r="BU26" s="111"/>
      <c r="BV26" s="111"/>
      <c r="BW26" s="111"/>
      <c r="BX26" s="111"/>
      <c r="BY26" s="111"/>
      <c r="BZ26" s="111"/>
    </row>
    <row r="27" spans="1:78" s="44" customFormat="1" x14ac:dyDescent="0.2">
      <c r="A27" s="23" t="str">
        <f t="shared" si="2"/>
        <v/>
      </c>
      <c r="B27" s="111"/>
      <c r="C27" s="111"/>
      <c r="D27" s="111"/>
      <c r="E27" s="111"/>
      <c r="F27" s="111"/>
      <c r="G27" s="111"/>
      <c r="H27" s="111"/>
      <c r="I27" s="111"/>
      <c r="J27" s="111"/>
      <c r="K27" s="2"/>
      <c r="L27" s="2"/>
      <c r="M27" s="2"/>
      <c r="N27" s="111"/>
      <c r="O27" s="18"/>
      <c r="P27" s="111"/>
      <c r="Q27" s="4"/>
      <c r="R27" s="4"/>
      <c r="S27" s="111"/>
      <c r="T27" s="111"/>
      <c r="U27" s="15"/>
      <c r="V27" s="111"/>
      <c r="W27" s="111"/>
      <c r="X27" s="111"/>
      <c r="Y27" s="111"/>
      <c r="Z27" s="111"/>
      <c r="AA27" s="111"/>
      <c r="AB27" s="111"/>
      <c r="AC27" s="111"/>
      <c r="AD27" s="111"/>
      <c r="AE27" s="111"/>
      <c r="AF27" s="111"/>
      <c r="AG27" s="111"/>
      <c r="AH27" s="4"/>
      <c r="AI27" s="4"/>
      <c r="AJ27" s="4"/>
      <c r="AK27" s="4"/>
      <c r="AL27" s="4"/>
      <c r="AM27" s="4"/>
      <c r="AN27" s="4"/>
      <c r="AO27" s="4"/>
      <c r="AP27" s="4"/>
      <c r="AQ27" s="4"/>
      <c r="AR27" s="111"/>
      <c r="AS27" s="111"/>
      <c r="AT27" s="4"/>
      <c r="AU27" s="4"/>
      <c r="AV27" s="4"/>
      <c r="AW27" s="4"/>
      <c r="AX27" s="4"/>
      <c r="AY27" s="4"/>
      <c r="AZ27" s="4"/>
      <c r="BA27" s="4"/>
      <c r="BB27" s="4"/>
      <c r="BC27" s="4"/>
      <c r="BD27" s="111"/>
      <c r="BE27" s="111"/>
      <c r="BF27" s="111"/>
      <c r="BG27" s="111"/>
      <c r="BH27" s="111"/>
      <c r="BI27" s="111"/>
      <c r="BJ27" s="111"/>
      <c r="BK27" s="111"/>
      <c r="BL27" s="111"/>
      <c r="BM27" s="111"/>
      <c r="BN27" s="111"/>
      <c r="BO27" s="111"/>
      <c r="BP27" s="111"/>
      <c r="BQ27" s="111"/>
      <c r="BR27" s="111"/>
      <c r="BS27" s="111"/>
      <c r="BT27" s="111"/>
      <c r="BU27" s="111"/>
      <c r="BV27" s="111"/>
      <c r="BW27" s="111"/>
      <c r="BX27" s="111"/>
      <c r="BY27" s="4"/>
      <c r="BZ27" s="111"/>
    </row>
    <row r="28" spans="1:78" s="44" customFormat="1" x14ac:dyDescent="0.2">
      <c r="A28" s="23" t="str">
        <f t="shared" si="2"/>
        <v/>
      </c>
      <c r="B28" s="111"/>
      <c r="C28" s="111"/>
      <c r="D28" s="111"/>
      <c r="E28" s="111"/>
      <c r="F28" s="111"/>
      <c r="G28" s="111"/>
      <c r="H28" s="111"/>
      <c r="I28" s="111"/>
      <c r="J28" s="111"/>
      <c r="K28" s="2"/>
      <c r="L28" s="2"/>
      <c r="M28" s="2"/>
      <c r="N28" s="111"/>
      <c r="O28" s="18"/>
      <c r="P28" s="111"/>
      <c r="Q28" s="4"/>
      <c r="R28" s="111"/>
      <c r="S28" s="111"/>
      <c r="T28" s="111"/>
      <c r="U28" s="15"/>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4"/>
      <c r="AS28" s="111"/>
      <c r="AT28" s="111"/>
      <c r="AU28" s="111"/>
      <c r="AV28" s="111"/>
      <c r="AW28" s="111"/>
      <c r="AX28" s="111"/>
      <c r="AY28" s="111"/>
      <c r="AZ28" s="111"/>
      <c r="BA28" s="111"/>
      <c r="BB28" s="111"/>
      <c r="BC28" s="111"/>
      <c r="BD28" s="111"/>
      <c r="BE28" s="111"/>
      <c r="BF28" s="111"/>
      <c r="BG28" s="111"/>
      <c r="BH28" s="111"/>
      <c r="BI28" s="111"/>
      <c r="BJ28" s="111"/>
      <c r="BK28" s="111"/>
      <c r="BL28" s="111"/>
      <c r="BM28" s="111"/>
      <c r="BN28" s="111"/>
      <c r="BO28" s="111"/>
      <c r="BP28" s="111"/>
      <c r="BQ28" s="111"/>
      <c r="BR28" s="111"/>
      <c r="BS28" s="111"/>
      <c r="BT28" s="111"/>
      <c r="BU28" s="111"/>
      <c r="BV28" s="111"/>
      <c r="BW28" s="111"/>
      <c r="BX28" s="111"/>
      <c r="BY28" s="111"/>
      <c r="BZ28" s="111"/>
    </row>
    <row r="29" spans="1:78" x14ac:dyDescent="0.2">
      <c r="A29" s="1" t="str">
        <f t="shared" si="2"/>
        <v/>
      </c>
      <c r="B29" s="111"/>
      <c r="C29" s="111"/>
      <c r="D29" s="111"/>
      <c r="E29" s="111"/>
      <c r="F29" s="111"/>
      <c r="G29" s="111"/>
      <c r="H29" s="111"/>
      <c r="I29" s="111"/>
      <c r="J29" s="111"/>
      <c r="K29" s="2"/>
      <c r="L29" s="2"/>
      <c r="M29" s="2"/>
      <c r="N29" s="111"/>
      <c r="O29" s="18"/>
      <c r="P29" s="111"/>
      <c r="Q29" s="111"/>
      <c r="R29" s="111"/>
      <c r="S29" s="111"/>
      <c r="T29" s="111"/>
      <c r="U29" s="15"/>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4"/>
      <c r="AS29" s="111"/>
      <c r="AT29" s="111"/>
      <c r="AU29" s="111"/>
      <c r="AV29" s="111"/>
      <c r="AW29" s="111"/>
      <c r="AX29" s="111"/>
      <c r="AY29" s="111"/>
      <c r="AZ29" s="111"/>
      <c r="BA29" s="111"/>
      <c r="BB29" s="111"/>
      <c r="BC29" s="111"/>
      <c r="BD29" s="111"/>
      <c r="BE29" s="111"/>
      <c r="BF29" s="111"/>
      <c r="BG29" s="111"/>
      <c r="BH29" s="111"/>
      <c r="BI29" s="111"/>
      <c r="BJ29" s="111"/>
      <c r="BK29" s="111"/>
      <c r="BL29" s="111"/>
      <c r="BM29" s="3"/>
      <c r="BN29" s="3"/>
      <c r="BO29" s="3"/>
      <c r="BP29" s="3"/>
      <c r="BQ29" s="3"/>
      <c r="BR29" s="3"/>
      <c r="BS29" s="3"/>
      <c r="BT29" s="3"/>
      <c r="BU29" s="3"/>
      <c r="BV29" s="3"/>
      <c r="BW29" s="111"/>
      <c r="BX29" s="111"/>
      <c r="BY29" s="111"/>
      <c r="BZ29" s="111"/>
    </row>
    <row r="30" spans="1:78" x14ac:dyDescent="0.2">
      <c r="A30" s="1" t="str">
        <f t="shared" si="2"/>
        <v/>
      </c>
      <c r="B30" s="111"/>
      <c r="C30" s="111"/>
      <c r="D30" s="111"/>
      <c r="E30" s="111"/>
      <c r="F30" s="111"/>
      <c r="G30" s="111"/>
      <c r="H30" s="111"/>
      <c r="I30" s="111"/>
      <c r="J30" s="111"/>
      <c r="K30" s="2"/>
      <c r="L30" s="2"/>
      <c r="M30" s="2"/>
      <c r="N30" s="111"/>
      <c r="O30" s="18"/>
      <c r="P30" s="111"/>
      <c r="Q30" s="111"/>
      <c r="R30" s="111"/>
      <c r="S30" s="111"/>
      <c r="T30" s="111"/>
      <c r="U30" s="15"/>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3"/>
      <c r="BN30" s="3"/>
      <c r="BO30" s="3"/>
      <c r="BP30" s="3"/>
      <c r="BQ30" s="3"/>
      <c r="BR30" s="3"/>
      <c r="BS30" s="3"/>
      <c r="BT30" s="3"/>
      <c r="BU30" s="3"/>
      <c r="BV30" s="3"/>
      <c r="BW30" s="111"/>
      <c r="BX30" s="111"/>
      <c r="BY30" s="111"/>
      <c r="BZ30" s="111"/>
    </row>
    <row r="31" spans="1:78" x14ac:dyDescent="0.2">
      <c r="A31" s="1" t="str">
        <f t="shared" si="2"/>
        <v/>
      </c>
      <c r="B31" s="111"/>
      <c r="C31" s="111"/>
      <c r="D31" s="111"/>
      <c r="E31" s="111"/>
      <c r="F31" s="111"/>
      <c r="G31" s="111"/>
      <c r="H31" s="111"/>
      <c r="I31" s="111"/>
      <c r="J31" s="111"/>
      <c r="K31" s="2"/>
      <c r="L31" s="2"/>
      <c r="M31" s="2"/>
      <c r="N31" s="111"/>
      <c r="O31" s="18"/>
      <c r="P31" s="111"/>
      <c r="Q31" s="111"/>
      <c r="R31" s="111"/>
      <c r="S31" s="111"/>
      <c r="T31" s="111"/>
      <c r="U31" s="15"/>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4"/>
      <c r="AS31" s="111"/>
      <c r="AT31" s="111"/>
      <c r="AU31" s="111"/>
      <c r="AV31" s="111"/>
      <c r="AW31" s="111"/>
      <c r="AX31" s="111"/>
      <c r="AY31" s="111"/>
      <c r="AZ31" s="111"/>
      <c r="BA31" s="111"/>
      <c r="BB31" s="111"/>
      <c r="BC31" s="111"/>
      <c r="BD31" s="111"/>
      <c r="BE31" s="111"/>
      <c r="BF31" s="111"/>
      <c r="BG31" s="111"/>
      <c r="BH31" s="111"/>
      <c r="BI31" s="111"/>
      <c r="BJ31" s="111"/>
      <c r="BK31" s="111"/>
      <c r="BL31" s="111"/>
      <c r="BM31" s="3"/>
      <c r="BN31" s="3"/>
      <c r="BO31" s="3"/>
      <c r="BP31" s="3"/>
      <c r="BQ31" s="3"/>
      <c r="BR31" s="3"/>
      <c r="BS31" s="3"/>
      <c r="BT31" s="3"/>
      <c r="BU31" s="3"/>
      <c r="BV31" s="3"/>
      <c r="BW31" s="111"/>
      <c r="BX31" s="111"/>
      <c r="BY31" s="111"/>
      <c r="BZ31" s="111"/>
    </row>
    <row r="32" spans="1:78" x14ac:dyDescent="0.2">
      <c r="A32" s="1" t="str">
        <f t="shared" si="2"/>
        <v/>
      </c>
      <c r="B32" s="111"/>
      <c r="C32" s="111"/>
      <c r="D32" s="111"/>
      <c r="E32" s="111"/>
      <c r="F32" s="111"/>
      <c r="G32" s="111"/>
      <c r="H32" s="111"/>
      <c r="I32" s="111"/>
      <c r="J32" s="111"/>
      <c r="K32" s="2"/>
      <c r="L32" s="2"/>
      <c r="M32" s="2"/>
      <c r="N32" s="111"/>
      <c r="O32" s="18"/>
      <c r="P32" s="111"/>
      <c r="Q32" s="111"/>
      <c r="R32" s="111"/>
      <c r="S32" s="111"/>
      <c r="T32" s="111"/>
      <c r="U32" s="15"/>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3"/>
      <c r="BN32" s="3"/>
      <c r="BO32" s="3"/>
      <c r="BP32" s="3"/>
      <c r="BQ32" s="3"/>
      <c r="BR32" s="3"/>
      <c r="BS32" s="3"/>
      <c r="BT32" s="3"/>
      <c r="BU32" s="3"/>
      <c r="BV32" s="3"/>
      <c r="BW32" s="111"/>
      <c r="BX32" s="111"/>
      <c r="BY32" s="111"/>
      <c r="BZ32" s="111"/>
    </row>
    <row r="33" spans="1:78" x14ac:dyDescent="0.2">
      <c r="A33" s="1" t="str">
        <f t="shared" si="2"/>
        <v/>
      </c>
      <c r="B33" s="111"/>
      <c r="C33" s="111"/>
      <c r="D33" s="111"/>
      <c r="E33" s="111"/>
      <c r="F33" s="111"/>
      <c r="G33" s="111"/>
      <c r="H33" s="111"/>
      <c r="I33" s="111"/>
      <c r="J33" s="111"/>
      <c r="K33" s="2"/>
      <c r="L33" s="2"/>
      <c r="M33" s="2"/>
      <c r="N33" s="111"/>
      <c r="O33" s="18"/>
      <c r="P33" s="111"/>
      <c r="Q33" s="111"/>
      <c r="R33" s="111"/>
      <c r="S33" s="111"/>
      <c r="T33" s="111"/>
      <c r="U33" s="15"/>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3"/>
      <c r="BN33" s="3"/>
      <c r="BO33" s="3"/>
      <c r="BP33" s="3"/>
      <c r="BQ33" s="3"/>
      <c r="BR33" s="3"/>
      <c r="BS33" s="3"/>
      <c r="BT33" s="3"/>
      <c r="BU33" s="3"/>
      <c r="BV33" s="3"/>
      <c r="BW33" s="111"/>
      <c r="BX33" s="111"/>
      <c r="BY33" s="111"/>
      <c r="BZ33" s="111"/>
    </row>
    <row r="34" spans="1:78" x14ac:dyDescent="0.2">
      <c r="A34" s="1" t="str">
        <f t="shared" si="2"/>
        <v/>
      </c>
      <c r="B34" s="111"/>
      <c r="C34" s="111"/>
      <c r="D34" s="111"/>
      <c r="E34" s="111"/>
      <c r="F34" s="111"/>
      <c r="G34" s="111"/>
      <c r="H34" s="111"/>
      <c r="I34" s="111"/>
      <c r="J34" s="111"/>
      <c r="K34" s="2"/>
      <c r="L34" s="2"/>
      <c r="M34" s="2"/>
      <c r="N34" s="111"/>
      <c r="O34" s="18"/>
      <c r="P34" s="111"/>
      <c r="Q34" s="111"/>
      <c r="R34" s="111"/>
      <c r="S34" s="111"/>
      <c r="T34" s="111"/>
      <c r="U34" s="15"/>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3"/>
      <c r="BN34" s="3"/>
      <c r="BO34" s="3"/>
      <c r="BP34" s="3"/>
      <c r="BQ34" s="3"/>
      <c r="BR34" s="3"/>
      <c r="BS34" s="3"/>
      <c r="BT34" s="3"/>
      <c r="BU34" s="3"/>
      <c r="BV34" s="3"/>
      <c r="BW34" s="111"/>
      <c r="BX34" s="111"/>
      <c r="BY34" s="111"/>
      <c r="BZ34" s="111"/>
    </row>
    <row r="35" spans="1:78" x14ac:dyDescent="0.2">
      <c r="A35" s="1" t="str">
        <f t="shared" si="2"/>
        <v/>
      </c>
      <c r="B35" s="111"/>
      <c r="C35" s="111"/>
      <c r="D35" s="111"/>
      <c r="E35" s="111"/>
      <c r="F35" s="111"/>
      <c r="G35" s="111"/>
      <c r="H35" s="111"/>
      <c r="I35" s="111"/>
      <c r="J35" s="111"/>
      <c r="K35" s="2"/>
      <c r="L35" s="2"/>
      <c r="M35" s="2"/>
      <c r="N35" s="4"/>
      <c r="O35" s="18"/>
      <c r="P35" s="111"/>
      <c r="Q35" s="111"/>
      <c r="R35" s="111"/>
      <c r="S35" s="111"/>
      <c r="T35" s="111"/>
      <c r="U35" s="15"/>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4"/>
      <c r="AS35" s="111"/>
      <c r="AT35" s="111"/>
      <c r="AU35" s="111"/>
      <c r="AV35" s="111"/>
      <c r="AW35" s="111"/>
      <c r="AX35" s="111"/>
      <c r="AY35" s="111"/>
      <c r="AZ35" s="111"/>
      <c r="BA35" s="111"/>
      <c r="BB35" s="111"/>
      <c r="BC35" s="111"/>
      <c r="BD35" s="111"/>
      <c r="BE35" s="111"/>
      <c r="BF35" s="111"/>
      <c r="BG35" s="111"/>
      <c r="BH35" s="111"/>
      <c r="BI35" s="111"/>
      <c r="BJ35" s="111"/>
      <c r="BK35" s="111"/>
      <c r="BL35" s="111"/>
      <c r="BM35" s="3"/>
      <c r="BN35" s="3"/>
      <c r="BO35" s="3"/>
      <c r="BP35" s="3"/>
      <c r="BQ35" s="3"/>
      <c r="BR35" s="3"/>
      <c r="BS35" s="3"/>
      <c r="BT35" s="3"/>
      <c r="BU35" s="3"/>
      <c r="BV35" s="3"/>
      <c r="BW35" s="111"/>
      <c r="BX35" s="111"/>
      <c r="BY35" s="111"/>
      <c r="BZ35" s="111"/>
    </row>
    <row r="36" spans="1:78" x14ac:dyDescent="0.2">
      <c r="A36" s="1" t="str">
        <f t="shared" si="2"/>
        <v/>
      </c>
      <c r="B36" s="111"/>
      <c r="C36" s="111"/>
      <c r="D36" s="111"/>
      <c r="E36" s="111"/>
      <c r="F36" s="111"/>
      <c r="G36" s="111"/>
      <c r="H36" s="111"/>
      <c r="I36" s="111"/>
      <c r="J36" s="111"/>
      <c r="K36" s="2"/>
      <c r="L36" s="2"/>
      <c r="M36" s="2"/>
      <c r="N36" s="111"/>
      <c r="O36" s="18"/>
      <c r="P36" s="111"/>
      <c r="Q36" s="111"/>
      <c r="R36" s="111"/>
      <c r="S36" s="111"/>
      <c r="T36" s="111"/>
      <c r="U36" s="15"/>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3"/>
      <c r="BN36" s="3"/>
      <c r="BO36" s="3"/>
      <c r="BP36" s="3"/>
      <c r="BQ36" s="3"/>
      <c r="BR36" s="3"/>
      <c r="BS36" s="3"/>
      <c r="BT36" s="3"/>
      <c r="BU36" s="3"/>
      <c r="BV36" s="3"/>
      <c r="BW36" s="111"/>
      <c r="BX36" s="111"/>
      <c r="BY36" s="111"/>
      <c r="BZ36" s="111"/>
    </row>
    <row r="37" spans="1:78" x14ac:dyDescent="0.2">
      <c r="A37" s="107" t="str">
        <f t="shared" si="2"/>
        <v/>
      </c>
      <c r="B37" s="11"/>
      <c r="C37" s="11"/>
      <c r="D37" s="11"/>
      <c r="E37" s="11"/>
      <c r="F37" s="11"/>
      <c r="G37" s="11"/>
      <c r="H37" s="11"/>
      <c r="I37" s="113"/>
      <c r="J37" s="11"/>
      <c r="K37" s="11"/>
      <c r="L37" s="11"/>
      <c r="M37" s="11"/>
      <c r="N37" s="11"/>
      <c r="O37" s="19"/>
      <c r="P37" s="11"/>
      <c r="Q37" s="11"/>
      <c r="R37" s="11"/>
      <c r="S37" s="11"/>
      <c r="T37" s="11"/>
      <c r="U37" s="16"/>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3"/>
      <c r="BG37" s="11"/>
      <c r="BH37" s="11"/>
      <c r="BI37" s="11"/>
      <c r="BJ37" s="11"/>
      <c r="BK37" s="11"/>
      <c r="BL37" s="11"/>
      <c r="BM37" s="11"/>
      <c r="BN37" s="11"/>
      <c r="BO37" s="11"/>
      <c r="BP37" s="11"/>
      <c r="BQ37" s="11"/>
      <c r="BR37" s="11"/>
      <c r="BS37" s="11"/>
      <c r="BT37" s="11"/>
      <c r="BU37" s="11"/>
      <c r="BV37" s="11"/>
      <c r="BW37" s="11"/>
      <c r="BX37" s="11"/>
      <c r="BY37" s="11"/>
      <c r="BZ37" s="113"/>
    </row>
    <row r="38" spans="1:78" x14ac:dyDescent="0.2">
      <c r="A38" s="107" t="str">
        <f t="shared" si="2"/>
        <v/>
      </c>
      <c r="B38" s="11"/>
      <c r="C38" s="11"/>
      <c r="D38" s="11"/>
      <c r="E38" s="11"/>
      <c r="F38" s="11"/>
      <c r="G38" s="11"/>
      <c r="H38" s="11"/>
      <c r="I38" s="113"/>
      <c r="J38" s="11"/>
      <c r="K38" s="11"/>
      <c r="L38" s="11"/>
      <c r="M38" s="11"/>
      <c r="N38" s="11"/>
      <c r="O38" s="19"/>
      <c r="P38" s="11"/>
      <c r="Q38" s="11"/>
      <c r="R38" s="11"/>
      <c r="S38" s="11"/>
      <c r="T38" s="11"/>
      <c r="U38" s="16"/>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3"/>
      <c r="BG38" s="11"/>
      <c r="BH38" s="11"/>
      <c r="BI38" s="11"/>
      <c r="BJ38" s="11"/>
      <c r="BK38" s="11"/>
      <c r="BL38" s="11"/>
      <c r="BM38" s="11"/>
      <c r="BN38" s="11"/>
      <c r="BO38" s="11"/>
      <c r="BP38" s="11"/>
      <c r="BQ38" s="11"/>
      <c r="BR38" s="11"/>
      <c r="BS38" s="11"/>
      <c r="BT38" s="11"/>
      <c r="BU38" s="11"/>
      <c r="BV38" s="11"/>
      <c r="BW38" s="11"/>
      <c r="BX38" s="11"/>
      <c r="BY38" s="11"/>
      <c r="BZ38" s="113"/>
    </row>
    <row r="39" spans="1:78" x14ac:dyDescent="0.2">
      <c r="A39" s="107" t="str">
        <f t="shared" si="2"/>
        <v/>
      </c>
      <c r="B39" s="11"/>
      <c r="C39" s="11"/>
      <c r="D39" s="11"/>
      <c r="E39" s="11"/>
      <c r="F39" s="11"/>
      <c r="G39" s="11"/>
      <c r="H39" s="11"/>
      <c r="I39" s="113"/>
      <c r="J39" s="11"/>
      <c r="K39" s="11"/>
      <c r="L39" s="11"/>
      <c r="M39" s="11"/>
      <c r="N39" s="11"/>
      <c r="O39" s="19"/>
      <c r="P39" s="11"/>
      <c r="Q39" s="11"/>
      <c r="R39" s="11"/>
      <c r="S39" s="11"/>
      <c r="T39" s="11"/>
      <c r="U39" s="16"/>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3"/>
      <c r="BG39" s="11"/>
      <c r="BH39" s="11"/>
      <c r="BI39" s="11"/>
      <c r="BJ39" s="11"/>
      <c r="BK39" s="11"/>
      <c r="BL39" s="11"/>
      <c r="BM39" s="11"/>
      <c r="BN39" s="11"/>
      <c r="BO39" s="11"/>
      <c r="BP39" s="11"/>
      <c r="BQ39" s="11"/>
      <c r="BR39" s="11"/>
      <c r="BS39" s="11"/>
      <c r="BT39" s="11"/>
      <c r="BU39" s="11"/>
      <c r="BV39" s="11"/>
      <c r="BW39" s="11"/>
      <c r="BX39" s="11"/>
      <c r="BY39" s="11"/>
      <c r="BZ39" s="113"/>
    </row>
    <row r="40" spans="1:78" x14ac:dyDescent="0.2">
      <c r="A40" s="107" t="str">
        <f t="shared" si="2"/>
        <v/>
      </c>
      <c r="B40" s="11"/>
      <c r="C40" s="11"/>
      <c r="D40" s="11"/>
      <c r="E40" s="11"/>
      <c r="F40" s="11"/>
      <c r="G40" s="11"/>
      <c r="H40" s="11"/>
      <c r="I40" s="113"/>
      <c r="J40" s="11"/>
      <c r="K40" s="11"/>
      <c r="L40" s="11"/>
      <c r="M40" s="11"/>
      <c r="N40" s="11"/>
      <c r="O40" s="19"/>
      <c r="P40" s="11"/>
      <c r="Q40" s="11"/>
      <c r="R40" s="11"/>
      <c r="S40" s="11"/>
      <c r="T40" s="11"/>
      <c r="U40" s="16"/>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3"/>
      <c r="BG40" s="11"/>
      <c r="BH40" s="11"/>
      <c r="BI40" s="11"/>
      <c r="BJ40" s="11"/>
      <c r="BK40" s="11"/>
      <c r="BL40" s="11"/>
      <c r="BM40" s="11"/>
      <c r="BN40" s="11"/>
      <c r="BO40" s="11"/>
      <c r="BP40" s="11"/>
      <c r="BQ40" s="11"/>
      <c r="BR40" s="11"/>
      <c r="BS40" s="11"/>
      <c r="BT40" s="11"/>
      <c r="BU40" s="11"/>
      <c r="BV40" s="11"/>
      <c r="BW40" s="11"/>
      <c r="BX40" s="11"/>
      <c r="BY40" s="11"/>
      <c r="BZ40" s="113"/>
    </row>
    <row r="41" spans="1:78" x14ac:dyDescent="0.2">
      <c r="A41" s="107" t="str">
        <f t="shared" si="2"/>
        <v/>
      </c>
      <c r="B41" s="11"/>
      <c r="C41" s="11"/>
      <c r="D41" s="11"/>
      <c r="E41" s="11"/>
      <c r="F41" s="11"/>
      <c r="G41" s="11"/>
      <c r="H41" s="11"/>
      <c r="I41" s="113"/>
      <c r="J41" s="11"/>
      <c r="K41" s="11"/>
      <c r="L41" s="11"/>
      <c r="M41" s="11"/>
      <c r="N41" s="11"/>
      <c r="O41" s="19"/>
      <c r="P41" s="11"/>
      <c r="Q41" s="11"/>
      <c r="R41" s="11"/>
      <c r="S41" s="11"/>
      <c r="T41" s="11"/>
      <c r="U41" s="16"/>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3"/>
      <c r="BG41" s="11"/>
      <c r="BH41" s="11"/>
      <c r="BI41" s="11"/>
      <c r="BJ41" s="11"/>
      <c r="BK41" s="11"/>
      <c r="BL41" s="11"/>
      <c r="BM41" s="11"/>
      <c r="BN41" s="11"/>
      <c r="BO41" s="11"/>
      <c r="BP41" s="11"/>
      <c r="BQ41" s="11"/>
      <c r="BR41" s="11"/>
      <c r="BS41" s="11"/>
      <c r="BT41" s="11"/>
      <c r="BU41" s="11"/>
      <c r="BV41" s="11"/>
      <c r="BW41" s="11"/>
      <c r="BX41" s="11"/>
      <c r="BY41" s="11"/>
      <c r="BZ41" s="113"/>
    </row>
    <row r="42" spans="1:78" x14ac:dyDescent="0.2">
      <c r="A42" s="107" t="str">
        <f t="shared" si="2"/>
        <v/>
      </c>
      <c r="B42" s="12"/>
      <c r="C42" s="12"/>
      <c r="D42" s="12"/>
      <c r="E42" s="12"/>
      <c r="F42" s="12"/>
      <c r="G42" s="12"/>
      <c r="H42" s="12"/>
      <c r="I42" s="114"/>
      <c r="J42" s="13"/>
      <c r="K42" s="12"/>
      <c r="L42" s="12"/>
      <c r="M42" s="12"/>
      <c r="N42" s="12"/>
      <c r="O42" s="20"/>
      <c r="P42" s="12"/>
      <c r="S42" s="12"/>
      <c r="T42" s="12"/>
      <c r="U42" s="17"/>
      <c r="AF42" s="12"/>
      <c r="AG42" s="12"/>
      <c r="AR42" s="12"/>
      <c r="AS42" s="12"/>
      <c r="BD42" s="12"/>
      <c r="BE42" s="12"/>
      <c r="BF42" s="114"/>
      <c r="BG42" s="12"/>
      <c r="BJ42" s="12"/>
      <c r="BK42" s="12"/>
      <c r="BL42" s="12"/>
      <c r="BM42" s="12"/>
      <c r="BN42" s="12"/>
      <c r="BO42" s="12"/>
      <c r="BP42" s="12"/>
      <c r="BQ42" s="12"/>
      <c r="BR42" s="12"/>
      <c r="BS42" s="12"/>
      <c r="BT42" s="12"/>
      <c r="BU42" s="12"/>
      <c r="BV42" s="12"/>
      <c r="BW42" s="12"/>
      <c r="BX42" s="12"/>
      <c r="BZ42" s="114"/>
    </row>
    <row r="43" spans="1:78" x14ac:dyDescent="0.2">
      <c r="A43" s="107" t="str">
        <f t="shared" si="2"/>
        <v/>
      </c>
      <c r="B43" s="12"/>
      <c r="C43" s="12"/>
      <c r="D43" s="12"/>
      <c r="E43" s="12"/>
      <c r="F43" s="12"/>
      <c r="G43" s="12"/>
      <c r="H43" s="12"/>
      <c r="I43" s="114"/>
      <c r="J43" s="13"/>
      <c r="K43" s="12"/>
      <c r="L43" s="12"/>
      <c r="M43" s="12"/>
      <c r="N43" s="12"/>
      <c r="O43" s="20"/>
      <c r="P43" s="12"/>
      <c r="S43" s="12"/>
      <c r="T43" s="12"/>
      <c r="U43" s="17"/>
      <c r="AF43" s="12"/>
      <c r="AG43" s="12"/>
      <c r="AR43" s="12"/>
      <c r="AS43" s="12"/>
      <c r="BD43" s="12"/>
      <c r="BE43" s="12"/>
      <c r="BF43" s="114"/>
      <c r="BG43" s="12"/>
      <c r="BJ43" s="12"/>
      <c r="BK43" s="12"/>
      <c r="BL43" s="12"/>
      <c r="BM43" s="12"/>
      <c r="BN43" s="12"/>
      <c r="BO43" s="12"/>
      <c r="BP43" s="12"/>
      <c r="BQ43" s="12"/>
      <c r="BR43" s="12"/>
      <c r="BS43" s="12"/>
      <c r="BT43" s="12"/>
      <c r="BU43" s="12"/>
      <c r="BV43" s="12"/>
      <c r="BW43" s="12"/>
      <c r="BX43" s="12"/>
      <c r="BZ43" s="114"/>
    </row>
    <row r="44" spans="1:78" x14ac:dyDescent="0.2">
      <c r="A44" s="107" t="str">
        <f t="shared" si="2"/>
        <v/>
      </c>
      <c r="B44" s="12"/>
      <c r="C44" s="12"/>
      <c r="D44" s="12"/>
      <c r="E44" s="12"/>
      <c r="F44" s="12"/>
      <c r="G44" s="12"/>
      <c r="H44" s="12"/>
      <c r="I44" s="114"/>
      <c r="J44" s="13"/>
      <c r="K44" s="12"/>
      <c r="L44" s="12"/>
      <c r="M44" s="12"/>
      <c r="N44" s="12"/>
      <c r="O44" s="20"/>
      <c r="P44" s="12"/>
      <c r="S44" s="12"/>
      <c r="T44" s="12"/>
      <c r="U44" s="17"/>
      <c r="AF44" s="12"/>
      <c r="AG44" s="12"/>
      <c r="AR44" s="12"/>
      <c r="AS44" s="12"/>
      <c r="BD44" s="12"/>
      <c r="BE44" s="12"/>
      <c r="BF44" s="114"/>
      <c r="BG44" s="12"/>
      <c r="BJ44" s="12"/>
      <c r="BK44" s="12"/>
      <c r="BL44" s="12"/>
      <c r="BM44" s="12"/>
      <c r="BN44" s="12"/>
      <c r="BO44" s="12"/>
      <c r="BP44" s="12"/>
      <c r="BQ44" s="12"/>
      <c r="BR44" s="12"/>
      <c r="BS44" s="12"/>
      <c r="BT44" s="12"/>
      <c r="BU44" s="12"/>
      <c r="BV44" s="12"/>
      <c r="BW44" s="12"/>
      <c r="BX44" s="12"/>
      <c r="BZ44" s="114"/>
    </row>
    <row r="45" spans="1:78" x14ac:dyDescent="0.2">
      <c r="A45" s="107" t="str">
        <f t="shared" si="2"/>
        <v/>
      </c>
      <c r="B45" s="12"/>
      <c r="C45" s="12"/>
      <c r="D45" s="12"/>
      <c r="E45" s="12"/>
      <c r="F45" s="12"/>
      <c r="G45" s="12"/>
      <c r="H45" s="12"/>
      <c r="I45" s="114"/>
      <c r="J45" s="13"/>
      <c r="K45" s="12"/>
      <c r="L45" s="12"/>
      <c r="M45" s="12"/>
      <c r="N45" s="12"/>
      <c r="O45" s="20"/>
      <c r="P45" s="12"/>
      <c r="S45" s="12"/>
      <c r="T45" s="12"/>
      <c r="U45" s="17"/>
      <c r="AF45" s="12"/>
      <c r="AG45" s="12"/>
      <c r="AR45" s="12"/>
      <c r="AS45" s="12"/>
      <c r="BD45" s="12"/>
      <c r="BE45" s="12"/>
      <c r="BF45" s="114"/>
      <c r="BG45" s="12"/>
      <c r="BJ45" s="12"/>
      <c r="BK45" s="12"/>
      <c r="BL45" s="12"/>
      <c r="BM45" s="12"/>
      <c r="BN45" s="12"/>
      <c r="BO45" s="12"/>
      <c r="BP45" s="12"/>
      <c r="BQ45" s="12"/>
      <c r="BR45" s="12"/>
      <c r="BS45" s="12"/>
      <c r="BT45" s="12"/>
      <c r="BU45" s="12"/>
      <c r="BV45" s="12"/>
      <c r="BW45" s="12"/>
      <c r="BX45" s="12"/>
      <c r="BZ45" s="114"/>
    </row>
    <row r="46" spans="1:78" x14ac:dyDescent="0.2">
      <c r="A46" s="107" t="str">
        <f t="shared" si="2"/>
        <v/>
      </c>
      <c r="B46" s="12"/>
      <c r="C46" s="12"/>
      <c r="D46" s="12"/>
      <c r="E46" s="12"/>
      <c r="F46" s="12"/>
      <c r="G46" s="12"/>
      <c r="H46" s="12"/>
      <c r="I46" s="114"/>
      <c r="J46" s="13"/>
      <c r="K46" s="12"/>
      <c r="L46" s="12"/>
      <c r="M46" s="12"/>
      <c r="N46" s="12"/>
      <c r="O46" s="20"/>
      <c r="P46" s="12"/>
      <c r="S46" s="12"/>
      <c r="T46" s="12"/>
      <c r="U46" s="17"/>
      <c r="AF46" s="12"/>
      <c r="AG46" s="12"/>
      <c r="AR46" s="12"/>
      <c r="AS46" s="12"/>
      <c r="BD46" s="12"/>
      <c r="BE46" s="12"/>
      <c r="BF46" s="114"/>
      <c r="BG46" s="12"/>
      <c r="BJ46" s="12"/>
      <c r="BK46" s="12"/>
      <c r="BL46" s="12"/>
      <c r="BM46" s="12"/>
      <c r="BN46" s="12"/>
      <c r="BO46" s="12"/>
      <c r="BP46" s="12"/>
      <c r="BQ46" s="12"/>
      <c r="BR46" s="12"/>
      <c r="BS46" s="12"/>
      <c r="BT46" s="12"/>
      <c r="BU46" s="12"/>
      <c r="BV46" s="12"/>
      <c r="BW46" s="12"/>
      <c r="BX46" s="12"/>
      <c r="BZ46" s="114"/>
    </row>
    <row r="47" spans="1:78" x14ac:dyDescent="0.2">
      <c r="A47" s="107" t="str">
        <f t="shared" si="2"/>
        <v/>
      </c>
      <c r="B47" s="12"/>
      <c r="C47" s="12"/>
      <c r="D47" s="12"/>
      <c r="E47" s="12"/>
      <c r="F47" s="12"/>
      <c r="G47" s="12"/>
      <c r="H47" s="12"/>
      <c r="I47" s="114"/>
      <c r="J47" s="13"/>
      <c r="K47" s="12"/>
      <c r="L47" s="12"/>
      <c r="M47" s="12"/>
      <c r="N47" s="12"/>
      <c r="O47" s="20"/>
      <c r="P47" s="12"/>
      <c r="S47" s="12"/>
      <c r="T47" s="12"/>
      <c r="U47" s="17"/>
      <c r="AF47" s="12"/>
      <c r="AG47" s="12"/>
      <c r="AR47" s="12"/>
      <c r="AS47" s="12"/>
      <c r="BD47" s="12"/>
      <c r="BE47" s="12"/>
      <c r="BF47" s="114"/>
      <c r="BG47" s="12"/>
      <c r="BJ47" s="12"/>
      <c r="BK47" s="12"/>
      <c r="BL47" s="12"/>
      <c r="BM47" s="12"/>
      <c r="BN47" s="12"/>
      <c r="BO47" s="12"/>
      <c r="BP47" s="12"/>
      <c r="BQ47" s="12"/>
      <c r="BR47" s="12"/>
      <c r="BS47" s="12"/>
      <c r="BT47" s="12"/>
      <c r="BU47" s="12"/>
      <c r="BV47" s="12"/>
      <c r="BW47" s="12"/>
      <c r="BX47" s="12"/>
      <c r="BZ47" s="114"/>
    </row>
    <row r="48" spans="1:78" x14ac:dyDescent="0.2">
      <c r="A48" s="107" t="str">
        <f t="shared" si="2"/>
        <v/>
      </c>
      <c r="B48" s="12"/>
      <c r="C48" s="12"/>
      <c r="D48" s="12"/>
      <c r="E48" s="12"/>
      <c r="F48" s="12"/>
      <c r="G48" s="12"/>
      <c r="H48" s="12"/>
      <c r="I48" s="114"/>
      <c r="J48" s="13"/>
      <c r="K48" s="12"/>
      <c r="L48" s="12"/>
      <c r="M48" s="12"/>
      <c r="N48" s="12"/>
      <c r="O48" s="20"/>
      <c r="P48" s="12"/>
      <c r="S48" s="12"/>
      <c r="T48" s="12"/>
      <c r="U48" s="17"/>
      <c r="AF48" s="12"/>
      <c r="AG48" s="12"/>
      <c r="AR48" s="12"/>
      <c r="AS48" s="12"/>
      <c r="BD48" s="12"/>
      <c r="BE48" s="12"/>
      <c r="BF48" s="114"/>
      <c r="BG48" s="12"/>
      <c r="BJ48" s="12"/>
      <c r="BK48" s="12"/>
      <c r="BL48" s="12"/>
      <c r="BM48" s="12"/>
      <c r="BN48" s="12"/>
      <c r="BO48" s="12"/>
      <c r="BP48" s="12"/>
      <c r="BQ48" s="12"/>
      <c r="BR48" s="12"/>
      <c r="BS48" s="12"/>
      <c r="BT48" s="12"/>
      <c r="BU48" s="12"/>
      <c r="BV48" s="12"/>
      <c r="BW48" s="12"/>
      <c r="BX48" s="12"/>
      <c r="BZ48" s="114"/>
    </row>
    <row r="49" spans="1:78" x14ac:dyDescent="0.2">
      <c r="A49" s="107" t="str">
        <f t="shared" si="2"/>
        <v/>
      </c>
      <c r="B49" s="12"/>
      <c r="C49" s="12"/>
      <c r="D49" s="12"/>
      <c r="E49" s="12"/>
      <c r="F49" s="12"/>
      <c r="G49" s="12"/>
      <c r="H49" s="12"/>
      <c r="I49" s="114"/>
      <c r="J49" s="13"/>
      <c r="K49" s="12"/>
      <c r="L49" s="12"/>
      <c r="M49" s="12"/>
      <c r="N49" s="12"/>
      <c r="O49" s="20"/>
      <c r="P49" s="12"/>
      <c r="S49" s="12"/>
      <c r="T49" s="12"/>
      <c r="U49" s="17"/>
      <c r="AF49" s="12"/>
      <c r="AG49" s="12"/>
      <c r="AR49" s="12"/>
      <c r="AS49" s="12"/>
      <c r="BD49" s="12"/>
      <c r="BE49" s="12"/>
      <c r="BF49" s="114"/>
      <c r="BG49" s="12"/>
      <c r="BJ49" s="12"/>
      <c r="BK49" s="12"/>
      <c r="BL49" s="12"/>
      <c r="BM49" s="12"/>
      <c r="BN49" s="12"/>
      <c r="BO49" s="12"/>
      <c r="BP49" s="12"/>
      <c r="BQ49" s="12"/>
      <c r="BR49" s="12"/>
      <c r="BS49" s="12"/>
      <c r="BT49" s="12"/>
      <c r="BU49" s="12"/>
      <c r="BV49" s="12"/>
      <c r="BW49" s="12"/>
      <c r="BX49" s="12"/>
      <c r="BZ49" s="114"/>
    </row>
    <row r="50" spans="1:78" x14ac:dyDescent="0.2">
      <c r="A50" s="107" t="str">
        <f t="shared" si="2"/>
        <v/>
      </c>
      <c r="B50" s="12"/>
      <c r="C50" s="12"/>
      <c r="D50" s="12"/>
      <c r="E50" s="12"/>
      <c r="F50" s="12"/>
      <c r="G50" s="12"/>
      <c r="H50" s="12"/>
      <c r="I50" s="114"/>
      <c r="J50" s="13"/>
      <c r="K50" s="12"/>
      <c r="L50" s="12"/>
      <c r="M50" s="12"/>
      <c r="N50" s="12"/>
      <c r="O50" s="20"/>
      <c r="P50" s="12"/>
      <c r="S50" s="12"/>
      <c r="T50" s="12"/>
      <c r="U50" s="17"/>
      <c r="AF50" s="12"/>
      <c r="AG50" s="12"/>
      <c r="AR50" s="12"/>
      <c r="AS50" s="12"/>
      <c r="BD50" s="12"/>
      <c r="BE50" s="12"/>
      <c r="BF50" s="114"/>
      <c r="BG50" s="12"/>
      <c r="BJ50" s="12"/>
      <c r="BK50" s="12"/>
      <c r="BL50" s="12"/>
      <c r="BM50" s="12"/>
      <c r="BN50" s="12"/>
      <c r="BO50" s="12"/>
      <c r="BP50" s="12"/>
      <c r="BQ50" s="12"/>
      <c r="BR50" s="12"/>
      <c r="BS50" s="12"/>
      <c r="BT50" s="12"/>
      <c r="BU50" s="12"/>
      <c r="BV50" s="12"/>
      <c r="BW50" s="12"/>
      <c r="BX50" s="12"/>
      <c r="BZ50" s="114"/>
    </row>
    <row r="51" spans="1:78" x14ac:dyDescent="0.2">
      <c r="A51" s="107" t="str">
        <f t="shared" si="2"/>
        <v/>
      </c>
      <c r="B51" s="12"/>
      <c r="C51" s="12"/>
      <c r="D51" s="12"/>
      <c r="E51" s="12"/>
      <c r="F51" s="12"/>
      <c r="G51" s="12"/>
      <c r="H51" s="12"/>
      <c r="I51" s="114"/>
      <c r="J51" s="13"/>
      <c r="K51" s="12"/>
      <c r="L51" s="12"/>
      <c r="M51" s="12"/>
      <c r="N51" s="12"/>
      <c r="O51" s="20"/>
      <c r="P51" s="12"/>
      <c r="S51" s="12"/>
      <c r="T51" s="12"/>
      <c r="U51" s="17"/>
      <c r="AF51" s="12"/>
      <c r="AG51" s="12"/>
      <c r="AR51" s="12"/>
      <c r="AS51" s="12"/>
      <c r="BD51" s="12"/>
      <c r="BE51" s="12"/>
      <c r="BF51" s="114"/>
      <c r="BG51" s="12"/>
      <c r="BJ51" s="12"/>
      <c r="BK51" s="12"/>
      <c r="BL51" s="12"/>
      <c r="BM51" s="12"/>
      <c r="BN51" s="12"/>
      <c r="BO51" s="12"/>
      <c r="BP51" s="12"/>
      <c r="BQ51" s="12"/>
      <c r="BR51" s="12"/>
      <c r="BS51" s="12"/>
      <c r="BT51" s="12"/>
      <c r="BU51" s="12"/>
      <c r="BV51" s="12"/>
      <c r="BW51" s="12"/>
      <c r="BX51" s="12"/>
      <c r="BZ51" s="114"/>
    </row>
    <row r="52" spans="1:78" x14ac:dyDescent="0.2">
      <c r="A52" s="107" t="str">
        <f t="shared" si="2"/>
        <v/>
      </c>
      <c r="B52" s="12"/>
      <c r="C52" s="12"/>
      <c r="D52" s="12"/>
      <c r="E52" s="12"/>
      <c r="F52" s="12"/>
      <c r="G52" s="12"/>
      <c r="H52" s="12"/>
      <c r="I52" s="114"/>
      <c r="J52" s="13"/>
      <c r="K52" s="12"/>
      <c r="L52" s="12"/>
      <c r="M52" s="12"/>
      <c r="N52" s="12"/>
      <c r="O52" s="20"/>
      <c r="P52" s="12"/>
      <c r="S52" s="12"/>
      <c r="T52" s="12"/>
      <c r="U52" s="17"/>
      <c r="AF52" s="12"/>
      <c r="AG52" s="12"/>
      <c r="AR52" s="12"/>
      <c r="AS52" s="12"/>
      <c r="BD52" s="12"/>
      <c r="BE52" s="12"/>
      <c r="BF52" s="114"/>
      <c r="BG52" s="12"/>
      <c r="BJ52" s="12"/>
      <c r="BK52" s="12"/>
      <c r="BL52" s="12"/>
      <c r="BM52" s="12"/>
      <c r="BN52" s="12"/>
      <c r="BO52" s="12"/>
      <c r="BP52" s="12"/>
      <c r="BQ52" s="12"/>
      <c r="BR52" s="12"/>
      <c r="BS52" s="12"/>
      <c r="BT52" s="12"/>
      <c r="BU52" s="12"/>
      <c r="BV52" s="12"/>
      <c r="BW52" s="12"/>
      <c r="BX52" s="12"/>
      <c r="BZ52" s="114"/>
    </row>
    <row r="53" spans="1:78" x14ac:dyDescent="0.2">
      <c r="A53" s="107" t="str">
        <f t="shared" si="2"/>
        <v/>
      </c>
      <c r="B53" s="12"/>
      <c r="C53" s="12"/>
      <c r="D53" s="12"/>
      <c r="E53" s="12"/>
      <c r="F53" s="12"/>
      <c r="G53" s="12"/>
      <c r="H53" s="12"/>
      <c r="I53" s="114"/>
      <c r="J53" s="13"/>
      <c r="K53" s="12"/>
      <c r="L53" s="12"/>
      <c r="M53" s="12"/>
      <c r="N53" s="12"/>
      <c r="O53" s="20"/>
      <c r="P53" s="12"/>
      <c r="S53" s="12"/>
      <c r="T53" s="12"/>
      <c r="U53" s="17"/>
      <c r="AF53" s="12"/>
      <c r="AG53" s="12"/>
      <c r="AR53" s="12"/>
      <c r="AS53" s="12"/>
      <c r="BD53" s="12"/>
      <c r="BE53" s="12"/>
      <c r="BF53" s="114"/>
      <c r="BG53" s="12"/>
      <c r="BJ53" s="12"/>
      <c r="BK53" s="12"/>
      <c r="BL53" s="12"/>
      <c r="BM53" s="12"/>
      <c r="BN53" s="12"/>
      <c r="BO53" s="12"/>
      <c r="BP53" s="12"/>
      <c r="BQ53" s="12"/>
      <c r="BR53" s="12"/>
      <c r="BS53" s="12"/>
      <c r="BT53" s="12"/>
      <c r="BU53" s="12"/>
      <c r="BV53" s="12"/>
      <c r="BW53" s="12"/>
      <c r="BX53" s="12"/>
      <c r="BZ53" s="114"/>
    </row>
    <row r="54" spans="1:78" x14ac:dyDescent="0.2">
      <c r="A54" s="107" t="str">
        <f t="shared" si="2"/>
        <v/>
      </c>
      <c r="B54" s="12"/>
      <c r="C54" s="12"/>
      <c r="D54" s="12"/>
      <c r="E54" s="12"/>
      <c r="F54" s="12"/>
      <c r="G54" s="12"/>
      <c r="H54" s="12"/>
      <c r="I54" s="114"/>
      <c r="J54" s="13"/>
      <c r="K54" s="12"/>
      <c r="L54" s="12"/>
      <c r="M54" s="12"/>
      <c r="N54" s="12"/>
      <c r="O54" s="20"/>
      <c r="P54" s="12"/>
      <c r="S54" s="12"/>
      <c r="T54" s="12"/>
      <c r="U54" s="17"/>
      <c r="AF54" s="12"/>
      <c r="AG54" s="12"/>
      <c r="AR54" s="12"/>
      <c r="AS54" s="12"/>
      <c r="BD54" s="12"/>
      <c r="BE54" s="12"/>
      <c r="BF54" s="114"/>
      <c r="BG54" s="12"/>
      <c r="BJ54" s="12"/>
      <c r="BK54" s="12"/>
      <c r="BL54" s="12"/>
      <c r="BM54" s="12"/>
      <c r="BN54" s="12"/>
      <c r="BO54" s="12"/>
      <c r="BP54" s="12"/>
      <c r="BQ54" s="12"/>
      <c r="BR54" s="12"/>
      <c r="BS54" s="12"/>
      <c r="BT54" s="12"/>
      <c r="BU54" s="12"/>
      <c r="BV54" s="12"/>
      <c r="BW54" s="12"/>
      <c r="BX54" s="12"/>
      <c r="BZ54" s="114"/>
    </row>
    <row r="55" spans="1:78" x14ac:dyDescent="0.2">
      <c r="A55" s="107" t="str">
        <f t="shared" si="2"/>
        <v/>
      </c>
      <c r="B55" s="12"/>
      <c r="C55" s="12"/>
      <c r="D55" s="12"/>
      <c r="E55" s="12"/>
      <c r="F55" s="12"/>
      <c r="G55" s="12"/>
      <c r="H55" s="12"/>
      <c r="I55" s="114"/>
      <c r="J55" s="13"/>
      <c r="K55" s="12"/>
      <c r="L55" s="12"/>
      <c r="M55" s="12"/>
      <c r="N55" s="12"/>
      <c r="O55" s="20"/>
      <c r="P55" s="12"/>
      <c r="S55" s="12"/>
      <c r="T55" s="12"/>
      <c r="U55" s="17"/>
      <c r="AF55" s="12"/>
      <c r="AG55" s="12"/>
      <c r="AR55" s="12"/>
      <c r="AS55" s="12"/>
      <c r="BD55" s="12"/>
      <c r="BE55" s="12"/>
      <c r="BF55" s="114"/>
      <c r="BG55" s="12"/>
      <c r="BJ55" s="12"/>
      <c r="BK55" s="12"/>
      <c r="BL55" s="12"/>
      <c r="BM55" s="12"/>
      <c r="BN55" s="12"/>
      <c r="BO55" s="12"/>
      <c r="BP55" s="12"/>
      <c r="BQ55" s="12"/>
      <c r="BR55" s="12"/>
      <c r="BS55" s="12"/>
      <c r="BT55" s="12"/>
      <c r="BU55" s="12"/>
      <c r="BV55" s="12"/>
      <c r="BW55" s="12"/>
      <c r="BX55" s="12"/>
      <c r="BZ55" s="114"/>
    </row>
    <row r="56" spans="1:78" x14ac:dyDescent="0.2">
      <c r="A56" s="107" t="str">
        <f t="shared" si="2"/>
        <v/>
      </c>
      <c r="B56" s="12"/>
      <c r="C56" s="12"/>
      <c r="D56" s="12"/>
      <c r="E56" s="12"/>
      <c r="F56" s="12"/>
      <c r="G56" s="12"/>
      <c r="H56" s="12"/>
      <c r="I56" s="114"/>
      <c r="J56" s="13"/>
      <c r="K56" s="12"/>
      <c r="L56" s="12"/>
      <c r="M56" s="12"/>
      <c r="N56" s="12"/>
      <c r="O56" s="20"/>
      <c r="P56" s="12"/>
      <c r="S56" s="12"/>
      <c r="T56" s="12"/>
      <c r="U56" s="17"/>
      <c r="AF56" s="12"/>
      <c r="AG56" s="12"/>
      <c r="AR56" s="12"/>
      <c r="AS56" s="12"/>
      <c r="BD56" s="12"/>
      <c r="BE56" s="12"/>
      <c r="BF56" s="114"/>
      <c r="BG56" s="12"/>
      <c r="BJ56" s="12"/>
      <c r="BK56" s="12"/>
      <c r="BL56" s="12"/>
      <c r="BM56" s="12"/>
      <c r="BN56" s="12"/>
      <c r="BO56" s="12"/>
      <c r="BP56" s="12"/>
      <c r="BQ56" s="12"/>
      <c r="BR56" s="12"/>
      <c r="BS56" s="12"/>
      <c r="BT56" s="12"/>
      <c r="BU56" s="12"/>
      <c r="BV56" s="12"/>
      <c r="BW56" s="12"/>
      <c r="BX56" s="12"/>
      <c r="BZ56" s="114"/>
    </row>
    <row r="57" spans="1:78" x14ac:dyDescent="0.2">
      <c r="A57" s="107" t="str">
        <f t="shared" si="2"/>
        <v/>
      </c>
      <c r="B57" s="12"/>
      <c r="C57" s="12"/>
      <c r="D57" s="12"/>
      <c r="E57" s="12"/>
      <c r="F57" s="12"/>
      <c r="G57" s="12"/>
      <c r="H57" s="12"/>
      <c r="I57" s="114"/>
      <c r="J57" s="13"/>
      <c r="K57" s="12"/>
      <c r="L57" s="12"/>
      <c r="M57" s="12"/>
      <c r="N57" s="12"/>
      <c r="O57" s="20"/>
      <c r="P57" s="12"/>
      <c r="S57" s="12"/>
      <c r="T57" s="12"/>
      <c r="U57" s="17"/>
      <c r="AF57" s="12"/>
      <c r="AG57" s="12"/>
      <c r="AR57" s="12"/>
      <c r="AS57" s="12"/>
      <c r="BD57" s="12"/>
      <c r="BE57" s="12"/>
      <c r="BF57" s="114"/>
      <c r="BG57" s="12"/>
      <c r="BJ57" s="12"/>
      <c r="BK57" s="12"/>
      <c r="BL57" s="12"/>
      <c r="BM57" s="12"/>
      <c r="BN57" s="12"/>
      <c r="BO57" s="12"/>
      <c r="BP57" s="12"/>
      <c r="BQ57" s="12"/>
      <c r="BR57" s="12"/>
      <c r="BS57" s="12"/>
      <c r="BT57" s="12"/>
      <c r="BU57" s="12"/>
      <c r="BV57" s="12"/>
      <c r="BW57" s="12"/>
      <c r="BX57" s="12"/>
      <c r="BZ57" s="114"/>
    </row>
    <row r="58" spans="1:78" x14ac:dyDescent="0.2">
      <c r="A58" s="107" t="str">
        <f t="shared" si="2"/>
        <v/>
      </c>
      <c r="B58" s="12"/>
      <c r="C58" s="12"/>
      <c r="D58" s="12"/>
      <c r="E58" s="12"/>
      <c r="F58" s="12"/>
      <c r="G58" s="12"/>
      <c r="H58" s="12"/>
      <c r="I58" s="114"/>
      <c r="J58" s="13"/>
      <c r="K58" s="12"/>
      <c r="L58" s="12"/>
      <c r="M58" s="12"/>
      <c r="N58" s="12"/>
      <c r="O58" s="20"/>
      <c r="P58" s="12"/>
      <c r="S58" s="12"/>
      <c r="T58" s="12"/>
      <c r="U58" s="17"/>
      <c r="AF58" s="12"/>
      <c r="AG58" s="12"/>
      <c r="AR58" s="12"/>
      <c r="AS58" s="12"/>
      <c r="BD58" s="12"/>
      <c r="BE58" s="12"/>
      <c r="BF58" s="114"/>
      <c r="BG58" s="12"/>
      <c r="BJ58" s="12"/>
      <c r="BK58" s="12"/>
      <c r="BL58" s="12"/>
      <c r="BM58" s="12"/>
      <c r="BN58" s="12"/>
      <c r="BO58" s="12"/>
      <c r="BP58" s="12"/>
      <c r="BQ58" s="12"/>
      <c r="BR58" s="12"/>
      <c r="BS58" s="12"/>
      <c r="BT58" s="12"/>
      <c r="BU58" s="12"/>
      <c r="BV58" s="12"/>
      <c r="BW58" s="12"/>
      <c r="BX58" s="12"/>
      <c r="BZ58" s="114"/>
    </row>
    <row r="59" spans="1:78" x14ac:dyDescent="0.2">
      <c r="A59" s="107" t="str">
        <f t="shared" si="2"/>
        <v/>
      </c>
      <c r="B59" s="12"/>
      <c r="C59" s="12"/>
      <c r="D59" s="12"/>
      <c r="E59" s="12"/>
      <c r="F59" s="12"/>
      <c r="G59" s="12"/>
      <c r="H59" s="12"/>
      <c r="I59" s="114"/>
      <c r="J59" s="13"/>
      <c r="K59" s="12"/>
      <c r="L59" s="12"/>
      <c r="M59" s="12"/>
      <c r="N59" s="12"/>
      <c r="O59" s="20"/>
      <c r="P59" s="12"/>
      <c r="S59" s="12"/>
      <c r="T59" s="12"/>
      <c r="U59" s="17"/>
      <c r="AF59" s="12"/>
      <c r="AG59" s="12"/>
      <c r="AR59" s="12"/>
      <c r="AS59" s="12"/>
      <c r="BD59" s="12"/>
      <c r="BE59" s="12"/>
      <c r="BF59" s="114"/>
      <c r="BG59" s="12"/>
      <c r="BJ59" s="12"/>
      <c r="BK59" s="12"/>
      <c r="BL59" s="12"/>
      <c r="BM59" s="12"/>
      <c r="BN59" s="12"/>
      <c r="BO59" s="12"/>
      <c r="BP59" s="12"/>
      <c r="BQ59" s="12"/>
      <c r="BR59" s="12"/>
      <c r="BS59" s="12"/>
      <c r="BT59" s="12"/>
      <c r="BU59" s="12"/>
      <c r="BV59" s="12"/>
      <c r="BW59" s="12"/>
      <c r="BX59" s="12"/>
      <c r="BZ59" s="114"/>
    </row>
    <row r="60" spans="1:78" x14ac:dyDescent="0.2">
      <c r="A60" s="107" t="str">
        <f t="shared" si="2"/>
        <v/>
      </c>
      <c r="B60" s="12"/>
      <c r="C60" s="12"/>
      <c r="D60" s="12"/>
      <c r="E60" s="12"/>
      <c r="F60" s="12"/>
      <c r="G60" s="12"/>
      <c r="H60" s="12"/>
      <c r="I60" s="114"/>
      <c r="J60" s="13"/>
      <c r="K60" s="12"/>
      <c r="L60" s="12"/>
      <c r="M60" s="12"/>
      <c r="N60" s="12"/>
      <c r="O60" s="20"/>
      <c r="P60" s="12"/>
      <c r="S60" s="12"/>
      <c r="T60" s="12"/>
      <c r="U60" s="17"/>
      <c r="AF60" s="12"/>
      <c r="AG60" s="12"/>
      <c r="AR60" s="12"/>
      <c r="AS60" s="12"/>
      <c r="BD60" s="12"/>
      <c r="BE60" s="12"/>
      <c r="BF60" s="114"/>
      <c r="BG60" s="12"/>
      <c r="BJ60" s="12"/>
      <c r="BK60" s="12"/>
      <c r="BL60" s="12"/>
      <c r="BM60" s="12"/>
      <c r="BN60" s="12"/>
      <c r="BO60" s="12"/>
      <c r="BP60" s="12"/>
      <c r="BQ60" s="12"/>
      <c r="BR60" s="12"/>
      <c r="BS60" s="12"/>
      <c r="BT60" s="12"/>
      <c r="BU60" s="12"/>
      <c r="BV60" s="12"/>
      <c r="BW60" s="12"/>
      <c r="BX60" s="12"/>
      <c r="BZ60" s="114"/>
    </row>
    <row r="61" spans="1:78" x14ac:dyDescent="0.2">
      <c r="A61" s="107" t="str">
        <f t="shared" si="2"/>
        <v/>
      </c>
      <c r="B61" s="12"/>
      <c r="C61" s="12"/>
      <c r="D61" s="12"/>
      <c r="E61" s="12"/>
      <c r="F61" s="12"/>
      <c r="G61" s="12"/>
      <c r="H61" s="12"/>
      <c r="I61" s="114"/>
      <c r="J61" s="13"/>
      <c r="K61" s="12"/>
      <c r="L61" s="12"/>
      <c r="M61" s="12"/>
      <c r="N61" s="12"/>
      <c r="O61" s="20"/>
      <c r="P61" s="12"/>
      <c r="S61" s="12"/>
      <c r="T61" s="12"/>
      <c r="U61" s="17"/>
      <c r="AF61" s="12"/>
      <c r="AG61" s="12"/>
      <c r="AR61" s="12"/>
      <c r="AS61" s="12"/>
      <c r="BD61" s="12"/>
      <c r="BE61" s="12"/>
      <c r="BF61" s="114"/>
      <c r="BG61" s="12"/>
      <c r="BJ61" s="12"/>
      <c r="BK61" s="12"/>
      <c r="BL61" s="12"/>
      <c r="BM61" s="12"/>
      <c r="BN61" s="12"/>
      <c r="BO61" s="12"/>
      <c r="BP61" s="12"/>
      <c r="BQ61" s="12"/>
      <c r="BR61" s="12"/>
      <c r="BS61" s="12"/>
      <c r="BT61" s="12"/>
      <c r="BU61" s="12"/>
      <c r="BV61" s="12"/>
      <c r="BW61" s="12"/>
      <c r="BX61" s="12"/>
      <c r="BZ61" s="114"/>
    </row>
    <row r="62" spans="1:78" x14ac:dyDescent="0.2">
      <c r="A62" s="107" t="str">
        <f t="shared" si="2"/>
        <v/>
      </c>
      <c r="B62" s="12"/>
      <c r="C62" s="12"/>
      <c r="D62" s="12"/>
      <c r="E62" s="12"/>
      <c r="F62" s="12"/>
      <c r="G62" s="12"/>
      <c r="H62" s="12"/>
      <c r="I62" s="114"/>
      <c r="J62" s="13"/>
      <c r="K62" s="12"/>
      <c r="L62" s="12"/>
      <c r="M62" s="12"/>
      <c r="N62" s="12"/>
      <c r="O62" s="20"/>
      <c r="P62" s="12"/>
      <c r="S62" s="12"/>
      <c r="T62" s="12"/>
      <c r="U62" s="17"/>
      <c r="AF62" s="12"/>
      <c r="AG62" s="12"/>
      <c r="AR62" s="12"/>
      <c r="AS62" s="12"/>
      <c r="BD62" s="12"/>
      <c r="BE62" s="12"/>
      <c r="BF62" s="114"/>
      <c r="BG62" s="12"/>
      <c r="BJ62" s="12"/>
      <c r="BK62" s="12"/>
      <c r="BL62" s="12"/>
      <c r="BM62" s="12"/>
      <c r="BN62" s="12"/>
      <c r="BO62" s="12"/>
      <c r="BP62" s="12"/>
      <c r="BQ62" s="12"/>
      <c r="BR62" s="12"/>
      <c r="BS62" s="12"/>
      <c r="BT62" s="12"/>
      <c r="BU62" s="12"/>
      <c r="BV62" s="12"/>
      <c r="BW62" s="12"/>
      <c r="BX62" s="12"/>
      <c r="BZ62" s="114"/>
    </row>
    <row r="63" spans="1:78" x14ac:dyDescent="0.2">
      <c r="A63" s="107" t="str">
        <f t="shared" si="2"/>
        <v/>
      </c>
      <c r="B63" s="12"/>
      <c r="C63" s="12"/>
      <c r="D63" s="12"/>
      <c r="E63" s="12"/>
      <c r="F63" s="12"/>
      <c r="G63" s="12"/>
      <c r="H63" s="12"/>
      <c r="I63" s="114"/>
      <c r="J63" s="13"/>
      <c r="K63" s="12"/>
      <c r="L63" s="12"/>
      <c r="M63" s="12"/>
      <c r="N63" s="12"/>
      <c r="O63" s="20"/>
      <c r="P63" s="12"/>
      <c r="S63" s="12"/>
      <c r="T63" s="12"/>
      <c r="U63" s="17"/>
      <c r="AF63" s="12"/>
      <c r="AG63" s="12"/>
      <c r="AR63" s="12"/>
      <c r="AS63" s="12"/>
      <c r="BD63" s="12"/>
      <c r="BE63" s="12"/>
      <c r="BF63" s="114"/>
      <c r="BG63" s="12"/>
      <c r="BJ63" s="12"/>
      <c r="BK63" s="12"/>
      <c r="BL63" s="12"/>
      <c r="BM63" s="12"/>
      <c r="BN63" s="12"/>
      <c r="BO63" s="12"/>
      <c r="BP63" s="12"/>
      <c r="BQ63" s="12"/>
      <c r="BR63" s="12"/>
      <c r="BS63" s="12"/>
      <c r="BT63" s="12"/>
      <c r="BU63" s="12"/>
      <c r="BV63" s="12"/>
      <c r="BW63" s="12"/>
      <c r="BX63" s="12"/>
      <c r="BZ63" s="114"/>
    </row>
    <row r="64" spans="1:78" x14ac:dyDescent="0.2">
      <c r="A64" s="107" t="str">
        <f t="shared" si="2"/>
        <v/>
      </c>
      <c r="B64" s="12"/>
      <c r="C64" s="12"/>
      <c r="D64" s="12"/>
      <c r="E64" s="12"/>
      <c r="F64" s="12"/>
      <c r="G64" s="12"/>
      <c r="H64" s="12"/>
      <c r="I64" s="114"/>
      <c r="J64" s="13"/>
      <c r="K64" s="12"/>
      <c r="L64" s="12"/>
      <c r="M64" s="12"/>
      <c r="N64" s="12"/>
      <c r="O64" s="20"/>
      <c r="P64" s="12"/>
      <c r="S64" s="12"/>
      <c r="T64" s="12"/>
      <c r="U64" s="17"/>
      <c r="AF64" s="12"/>
      <c r="AG64" s="12"/>
      <c r="AR64" s="12"/>
      <c r="AS64" s="12"/>
      <c r="BD64" s="12"/>
      <c r="BE64" s="12"/>
      <c r="BF64" s="114"/>
      <c r="BG64" s="12"/>
      <c r="BJ64" s="12"/>
      <c r="BK64" s="12"/>
      <c r="BL64" s="12"/>
      <c r="BM64" s="12"/>
      <c r="BN64" s="12"/>
      <c r="BO64" s="12"/>
      <c r="BP64" s="12"/>
      <c r="BQ64" s="12"/>
      <c r="BR64" s="12"/>
      <c r="BS64" s="12"/>
      <c r="BT64" s="12"/>
      <c r="BU64" s="12"/>
      <c r="BV64" s="12"/>
      <c r="BW64" s="12"/>
      <c r="BX64" s="12"/>
      <c r="BZ64" s="114"/>
    </row>
    <row r="65" spans="1:78" x14ac:dyDescent="0.2">
      <c r="A65" s="107" t="str">
        <f t="shared" si="2"/>
        <v/>
      </c>
      <c r="B65" s="12"/>
      <c r="C65" s="12"/>
      <c r="D65" s="12"/>
      <c r="E65" s="12"/>
      <c r="F65" s="12"/>
      <c r="G65" s="12"/>
      <c r="H65" s="12"/>
      <c r="I65" s="114"/>
      <c r="J65" s="13"/>
      <c r="K65" s="12"/>
      <c r="L65" s="12"/>
      <c r="M65" s="12"/>
      <c r="N65" s="12"/>
      <c r="O65" s="20"/>
      <c r="P65" s="12"/>
      <c r="S65" s="12"/>
      <c r="T65" s="12"/>
      <c r="U65" s="17"/>
      <c r="AF65" s="12"/>
      <c r="AG65" s="12"/>
      <c r="AR65" s="12"/>
      <c r="AS65" s="12"/>
      <c r="BD65" s="12"/>
      <c r="BE65" s="12"/>
      <c r="BF65" s="114"/>
      <c r="BG65" s="12"/>
      <c r="BJ65" s="12"/>
      <c r="BK65" s="12"/>
      <c r="BL65" s="12"/>
      <c r="BM65" s="12"/>
      <c r="BN65" s="12"/>
      <c r="BO65" s="12"/>
      <c r="BP65" s="12"/>
      <c r="BQ65" s="12"/>
      <c r="BR65" s="12"/>
      <c r="BS65" s="12"/>
      <c r="BT65" s="12"/>
      <c r="BU65" s="12"/>
      <c r="BV65" s="12"/>
      <c r="BW65" s="12"/>
      <c r="BX65" s="12"/>
      <c r="BZ65" s="114"/>
    </row>
    <row r="66" spans="1:78" x14ac:dyDescent="0.2">
      <c r="A66" s="107" t="str">
        <f t="shared" si="2"/>
        <v/>
      </c>
      <c r="B66" s="12"/>
      <c r="C66" s="12"/>
      <c r="D66" s="12"/>
      <c r="E66" s="12"/>
      <c r="F66" s="12"/>
      <c r="G66" s="12"/>
      <c r="H66" s="12"/>
      <c r="I66" s="114"/>
      <c r="J66" s="13"/>
      <c r="K66" s="12"/>
      <c r="L66" s="12"/>
      <c r="M66" s="12"/>
      <c r="N66" s="12"/>
      <c r="O66" s="20"/>
      <c r="P66" s="12"/>
      <c r="S66" s="12"/>
      <c r="T66" s="12"/>
      <c r="U66" s="17"/>
      <c r="AF66" s="12"/>
      <c r="AG66" s="12"/>
      <c r="AR66" s="12"/>
      <c r="AS66" s="12"/>
      <c r="BD66" s="12"/>
      <c r="BE66" s="12"/>
      <c r="BF66" s="114"/>
      <c r="BG66" s="12"/>
      <c r="BJ66" s="12"/>
      <c r="BK66" s="12"/>
      <c r="BL66" s="12"/>
      <c r="BM66" s="12"/>
      <c r="BN66" s="12"/>
      <c r="BO66" s="12"/>
      <c r="BP66" s="12"/>
      <c r="BQ66" s="12"/>
      <c r="BR66" s="12"/>
      <c r="BS66" s="12"/>
      <c r="BT66" s="12"/>
      <c r="BU66" s="12"/>
      <c r="BV66" s="12"/>
      <c r="BW66" s="12"/>
      <c r="BX66" s="12"/>
      <c r="BZ66" s="114"/>
    </row>
    <row r="67" spans="1:78" x14ac:dyDescent="0.2">
      <c r="A67" s="107" t="str">
        <f t="shared" si="2"/>
        <v/>
      </c>
      <c r="B67" s="12"/>
      <c r="C67" s="12"/>
      <c r="D67" s="12"/>
      <c r="E67" s="12"/>
      <c r="F67" s="12"/>
      <c r="G67" s="12"/>
      <c r="H67" s="12"/>
      <c r="I67" s="114"/>
      <c r="J67" s="13"/>
      <c r="K67" s="12"/>
      <c r="L67" s="12"/>
      <c r="M67" s="12"/>
      <c r="N67" s="12"/>
      <c r="O67" s="20"/>
      <c r="P67" s="12"/>
      <c r="S67" s="12"/>
      <c r="T67" s="12"/>
      <c r="U67" s="17"/>
      <c r="AF67" s="12"/>
      <c r="AG67" s="12"/>
      <c r="AR67" s="12"/>
      <c r="AS67" s="12"/>
      <c r="BD67" s="12"/>
      <c r="BE67" s="12"/>
      <c r="BF67" s="114"/>
      <c r="BG67" s="12"/>
      <c r="BJ67" s="12"/>
      <c r="BK67" s="12"/>
      <c r="BL67" s="12"/>
      <c r="BM67" s="12"/>
      <c r="BN67" s="12"/>
      <c r="BO67" s="12"/>
      <c r="BP67" s="12"/>
      <c r="BQ67" s="12"/>
      <c r="BR67" s="12"/>
      <c r="BS67" s="12"/>
      <c r="BT67" s="12"/>
      <c r="BU67" s="12"/>
      <c r="BV67" s="12"/>
      <c r="BW67" s="12"/>
      <c r="BX67" s="12"/>
      <c r="BZ67" s="114"/>
    </row>
    <row r="68" spans="1:78" x14ac:dyDescent="0.2">
      <c r="A68" s="107" t="str">
        <f t="shared" si="2"/>
        <v/>
      </c>
      <c r="B68" s="12"/>
      <c r="C68" s="12"/>
      <c r="D68" s="12"/>
      <c r="E68" s="12"/>
      <c r="F68" s="12"/>
      <c r="G68" s="12"/>
      <c r="H68" s="12"/>
      <c r="I68" s="114"/>
      <c r="J68" s="13"/>
      <c r="K68" s="12"/>
      <c r="L68" s="12"/>
      <c r="M68" s="12"/>
      <c r="N68" s="12"/>
      <c r="O68" s="20"/>
      <c r="P68" s="12"/>
      <c r="S68" s="12"/>
      <c r="T68" s="12"/>
      <c r="U68" s="17"/>
      <c r="AF68" s="12"/>
      <c r="AG68" s="12"/>
      <c r="AR68" s="12"/>
      <c r="AS68" s="12"/>
      <c r="BD68" s="12"/>
      <c r="BE68" s="12"/>
      <c r="BF68" s="114"/>
      <c r="BG68" s="12"/>
      <c r="BJ68" s="12"/>
      <c r="BK68" s="12"/>
      <c r="BL68" s="12"/>
      <c r="BM68" s="12"/>
      <c r="BN68" s="12"/>
      <c r="BO68" s="12"/>
      <c r="BP68" s="12"/>
      <c r="BQ68" s="12"/>
      <c r="BR68" s="12"/>
      <c r="BS68" s="12"/>
      <c r="BT68" s="12"/>
      <c r="BU68" s="12"/>
      <c r="BV68" s="12"/>
      <c r="BW68" s="12"/>
      <c r="BX68" s="12"/>
      <c r="BZ68" s="114"/>
    </row>
    <row r="69" spans="1:78" x14ac:dyDescent="0.2">
      <c r="A69" s="107" t="str">
        <f t="shared" si="2"/>
        <v/>
      </c>
      <c r="B69" s="12"/>
      <c r="C69" s="12"/>
      <c r="D69" s="12"/>
      <c r="E69" s="12"/>
      <c r="F69" s="12"/>
      <c r="G69" s="12"/>
      <c r="H69" s="12"/>
      <c r="I69" s="114"/>
      <c r="J69" s="13"/>
      <c r="K69" s="12"/>
      <c r="L69" s="12"/>
      <c r="M69" s="12"/>
      <c r="N69" s="12"/>
      <c r="O69" s="20"/>
      <c r="P69" s="12"/>
      <c r="S69" s="12"/>
      <c r="T69" s="12"/>
      <c r="U69" s="17"/>
      <c r="AF69" s="12"/>
      <c r="AG69" s="12"/>
      <c r="AR69" s="12"/>
      <c r="AS69" s="12"/>
      <c r="BD69" s="12"/>
      <c r="BE69" s="12"/>
      <c r="BF69" s="114"/>
      <c r="BG69" s="12"/>
      <c r="BJ69" s="12"/>
      <c r="BK69" s="12"/>
      <c r="BL69" s="12"/>
      <c r="BM69" s="12"/>
      <c r="BN69" s="12"/>
      <c r="BO69" s="12"/>
      <c r="BP69" s="12"/>
      <c r="BQ69" s="12"/>
      <c r="BR69" s="12"/>
      <c r="BS69" s="12"/>
      <c r="BT69" s="12"/>
      <c r="BU69" s="12"/>
      <c r="BV69" s="12"/>
      <c r="BW69" s="12"/>
      <c r="BX69" s="12"/>
      <c r="BZ69" s="114"/>
    </row>
    <row r="70" spans="1:78" x14ac:dyDescent="0.2">
      <c r="A70" s="107" t="str">
        <f t="shared" si="2"/>
        <v/>
      </c>
      <c r="B70" s="12"/>
      <c r="C70" s="12"/>
      <c r="D70" s="12"/>
      <c r="E70" s="12"/>
      <c r="F70" s="12"/>
      <c r="G70" s="12"/>
      <c r="H70" s="12"/>
      <c r="I70" s="114"/>
      <c r="J70" s="13"/>
      <c r="K70" s="12"/>
      <c r="L70" s="12"/>
      <c r="M70" s="12"/>
      <c r="N70" s="12"/>
      <c r="O70" s="20"/>
      <c r="P70" s="12"/>
      <c r="S70" s="12"/>
      <c r="T70" s="12"/>
      <c r="U70" s="17"/>
      <c r="AF70" s="12"/>
      <c r="AG70" s="12"/>
      <c r="AR70" s="12"/>
      <c r="AS70" s="12"/>
      <c r="BD70" s="12"/>
      <c r="BE70" s="12"/>
      <c r="BF70" s="114"/>
      <c r="BG70" s="12"/>
      <c r="BJ70" s="12"/>
      <c r="BK70" s="12"/>
      <c r="BL70" s="12"/>
      <c r="BM70" s="12"/>
      <c r="BN70" s="12"/>
      <c r="BO70" s="12"/>
      <c r="BP70" s="12"/>
      <c r="BQ70" s="12"/>
      <c r="BR70" s="12"/>
      <c r="BS70" s="12"/>
      <c r="BT70" s="12"/>
      <c r="BU70" s="12"/>
      <c r="BV70" s="12"/>
      <c r="BW70" s="12"/>
      <c r="BX70" s="12"/>
      <c r="BZ70" s="114"/>
    </row>
    <row r="71" spans="1:78" x14ac:dyDescent="0.2">
      <c r="A71" s="107" t="str">
        <f t="shared" si="2"/>
        <v/>
      </c>
      <c r="B71" s="12"/>
      <c r="C71" s="12"/>
      <c r="D71" s="12"/>
      <c r="E71" s="12"/>
      <c r="F71" s="12"/>
      <c r="G71" s="12"/>
      <c r="H71" s="12"/>
      <c r="I71" s="114"/>
      <c r="J71" s="13"/>
      <c r="K71" s="12"/>
      <c r="L71" s="12"/>
      <c r="M71" s="12"/>
      <c r="N71" s="12"/>
      <c r="O71" s="20"/>
      <c r="P71" s="12"/>
      <c r="S71" s="12"/>
      <c r="T71" s="12"/>
      <c r="U71" s="17"/>
      <c r="AF71" s="12"/>
      <c r="AG71" s="12"/>
      <c r="AR71" s="12"/>
      <c r="AS71" s="12"/>
      <c r="BD71" s="12"/>
      <c r="BE71" s="12"/>
      <c r="BF71" s="114"/>
      <c r="BG71" s="12"/>
      <c r="BJ71" s="12"/>
      <c r="BK71" s="12"/>
      <c r="BL71" s="12"/>
      <c r="BM71" s="12"/>
      <c r="BN71" s="12"/>
      <c r="BO71" s="12"/>
      <c r="BP71" s="12"/>
      <c r="BQ71" s="12"/>
      <c r="BR71" s="12"/>
      <c r="BS71" s="12"/>
      <c r="BT71" s="12"/>
      <c r="BU71" s="12"/>
      <c r="BV71" s="12"/>
      <c r="BW71" s="12"/>
      <c r="BX71" s="12"/>
      <c r="BZ71" s="114"/>
    </row>
    <row r="72" spans="1:78" x14ac:dyDescent="0.2">
      <c r="A72" s="107" t="str">
        <f t="shared" si="2"/>
        <v/>
      </c>
      <c r="B72" s="12"/>
      <c r="C72" s="12"/>
      <c r="D72" s="12"/>
      <c r="E72" s="12"/>
      <c r="F72" s="12"/>
      <c r="G72" s="12"/>
      <c r="H72" s="12"/>
      <c r="I72" s="114"/>
      <c r="J72" s="13"/>
      <c r="K72" s="12"/>
      <c r="L72" s="12"/>
      <c r="M72" s="12"/>
      <c r="N72" s="12"/>
      <c r="O72" s="20"/>
      <c r="P72" s="12"/>
      <c r="S72" s="12"/>
      <c r="T72" s="12"/>
      <c r="U72" s="17"/>
      <c r="AF72" s="12"/>
      <c r="AG72" s="12"/>
      <c r="AR72" s="12"/>
      <c r="AS72" s="12"/>
      <c r="BD72" s="12"/>
      <c r="BE72" s="12"/>
      <c r="BF72" s="114"/>
      <c r="BG72" s="12"/>
      <c r="BJ72" s="12"/>
      <c r="BK72" s="12"/>
      <c r="BL72" s="12"/>
      <c r="BM72" s="12"/>
      <c r="BN72" s="12"/>
      <c r="BO72" s="12"/>
      <c r="BP72" s="12"/>
      <c r="BQ72" s="12"/>
      <c r="BR72" s="12"/>
      <c r="BS72" s="12"/>
      <c r="BT72" s="12"/>
      <c r="BU72" s="12"/>
      <c r="BV72" s="12"/>
      <c r="BW72" s="12"/>
      <c r="BX72" s="12"/>
      <c r="BZ72" s="114"/>
    </row>
    <row r="73" spans="1:78" x14ac:dyDescent="0.2">
      <c r="A73" s="107" t="str">
        <f t="shared" si="2"/>
        <v/>
      </c>
      <c r="B73" s="12"/>
      <c r="C73" s="12"/>
      <c r="D73" s="12"/>
      <c r="E73" s="12"/>
      <c r="F73" s="12"/>
      <c r="G73" s="12"/>
      <c r="H73" s="12"/>
      <c r="I73" s="114"/>
      <c r="J73" s="13"/>
      <c r="K73" s="12"/>
      <c r="L73" s="12"/>
      <c r="M73" s="12"/>
      <c r="N73" s="12"/>
      <c r="O73" s="20"/>
      <c r="P73" s="12"/>
      <c r="S73" s="12"/>
      <c r="T73" s="12"/>
      <c r="U73" s="17"/>
      <c r="AF73" s="12"/>
      <c r="AG73" s="12"/>
      <c r="AR73" s="12"/>
      <c r="AS73" s="12"/>
      <c r="BD73" s="12"/>
      <c r="BE73" s="12"/>
      <c r="BF73" s="114"/>
      <c r="BG73" s="12"/>
      <c r="BJ73" s="12"/>
      <c r="BK73" s="12"/>
      <c r="BL73" s="12"/>
      <c r="BM73" s="12"/>
      <c r="BN73" s="12"/>
      <c r="BO73" s="12"/>
      <c r="BP73" s="12"/>
      <c r="BQ73" s="12"/>
      <c r="BR73" s="12"/>
      <c r="BS73" s="12"/>
      <c r="BT73" s="12"/>
      <c r="BU73" s="12"/>
      <c r="BV73" s="12"/>
      <c r="BW73" s="12"/>
      <c r="BX73" s="12"/>
      <c r="BZ73" s="114"/>
    </row>
    <row r="74" spans="1:78" x14ac:dyDescent="0.2">
      <c r="A74" s="107" t="str">
        <f t="shared" si="2"/>
        <v/>
      </c>
      <c r="B74" s="12"/>
      <c r="C74" s="12"/>
      <c r="D74" s="12"/>
      <c r="E74" s="12"/>
      <c r="F74" s="12"/>
      <c r="G74" s="12"/>
      <c r="H74" s="12"/>
      <c r="I74" s="114"/>
      <c r="J74" s="13"/>
      <c r="K74" s="12"/>
      <c r="L74" s="12"/>
      <c r="M74" s="12"/>
      <c r="N74" s="12"/>
      <c r="O74" s="20"/>
      <c r="P74" s="12"/>
      <c r="S74" s="12"/>
      <c r="T74" s="12"/>
      <c r="U74" s="17"/>
      <c r="AF74" s="12"/>
      <c r="AG74" s="12"/>
      <c r="AR74" s="12"/>
      <c r="AS74" s="12"/>
      <c r="BD74" s="12"/>
      <c r="BE74" s="12"/>
      <c r="BF74" s="114"/>
      <c r="BG74" s="12"/>
      <c r="BJ74" s="12"/>
      <c r="BK74" s="12"/>
      <c r="BL74" s="12"/>
      <c r="BM74" s="12"/>
      <c r="BN74" s="12"/>
      <c r="BO74" s="12"/>
      <c r="BP74" s="12"/>
      <c r="BQ74" s="12"/>
      <c r="BR74" s="12"/>
      <c r="BS74" s="12"/>
      <c r="BT74" s="12"/>
      <c r="BU74" s="12"/>
      <c r="BV74" s="12"/>
      <c r="BW74" s="12"/>
      <c r="BX74" s="12"/>
      <c r="BZ74" s="114"/>
    </row>
    <row r="75" spans="1:78" x14ac:dyDescent="0.2">
      <c r="A75" s="107" t="str">
        <f t="shared" si="2"/>
        <v/>
      </c>
      <c r="B75" s="12"/>
      <c r="C75" s="12"/>
      <c r="D75" s="12"/>
      <c r="E75" s="12"/>
      <c r="F75" s="12"/>
      <c r="G75" s="12"/>
      <c r="H75" s="12"/>
      <c r="I75" s="114"/>
      <c r="J75" s="13"/>
      <c r="K75" s="12"/>
      <c r="L75" s="12"/>
      <c r="M75" s="12"/>
      <c r="N75" s="12"/>
      <c r="O75" s="20"/>
      <c r="P75" s="12"/>
      <c r="S75" s="12"/>
      <c r="T75" s="12"/>
      <c r="U75" s="17"/>
      <c r="AF75" s="12"/>
      <c r="AG75" s="12"/>
      <c r="AR75" s="12"/>
      <c r="AS75" s="12"/>
      <c r="BD75" s="12"/>
      <c r="BE75" s="12"/>
      <c r="BF75" s="114"/>
      <c r="BG75" s="12"/>
      <c r="BJ75" s="12"/>
      <c r="BK75" s="12"/>
      <c r="BL75" s="12"/>
      <c r="BM75" s="12"/>
      <c r="BN75" s="12"/>
      <c r="BO75" s="12"/>
      <c r="BP75" s="12"/>
      <c r="BQ75" s="12"/>
      <c r="BR75" s="12"/>
      <c r="BS75" s="12"/>
      <c r="BT75" s="12"/>
      <c r="BU75" s="12"/>
      <c r="BV75" s="12"/>
      <c r="BW75" s="12"/>
      <c r="BX75" s="12"/>
      <c r="BZ75" s="114"/>
    </row>
    <row r="76" spans="1:78" x14ac:dyDescent="0.2">
      <c r="A76" s="107" t="str">
        <f t="shared" si="2"/>
        <v/>
      </c>
      <c r="B76" s="12"/>
      <c r="C76" s="12"/>
      <c r="D76" s="12"/>
      <c r="E76" s="12"/>
      <c r="F76" s="12"/>
      <c r="G76" s="12"/>
      <c r="H76" s="12"/>
      <c r="I76" s="114"/>
      <c r="J76" s="13"/>
      <c r="K76" s="12"/>
      <c r="L76" s="12"/>
      <c r="M76" s="12"/>
      <c r="N76" s="12"/>
      <c r="O76" s="20"/>
      <c r="P76" s="12"/>
      <c r="S76" s="12"/>
      <c r="T76" s="12"/>
      <c r="U76" s="17"/>
      <c r="AF76" s="12"/>
      <c r="AG76" s="12"/>
      <c r="AR76" s="12"/>
      <c r="AS76" s="12"/>
      <c r="BD76" s="12"/>
      <c r="BE76" s="12"/>
      <c r="BF76" s="114"/>
      <c r="BG76" s="12"/>
      <c r="BJ76" s="12"/>
      <c r="BK76" s="12"/>
      <c r="BL76" s="12"/>
      <c r="BM76" s="12"/>
      <c r="BN76" s="12"/>
      <c r="BO76" s="12"/>
      <c r="BP76" s="12"/>
      <c r="BQ76" s="12"/>
      <c r="BR76" s="12"/>
      <c r="BS76" s="12"/>
      <c r="BT76" s="12"/>
      <c r="BU76" s="12"/>
      <c r="BV76" s="12"/>
      <c r="BW76" s="12"/>
      <c r="BX76" s="12"/>
      <c r="BZ76" s="114"/>
    </row>
    <row r="77" spans="1:78" x14ac:dyDescent="0.2">
      <c r="A77" s="107" t="str">
        <f t="shared" si="2"/>
        <v/>
      </c>
      <c r="B77" s="12"/>
      <c r="C77" s="12"/>
      <c r="D77" s="12"/>
      <c r="E77" s="12"/>
      <c r="F77" s="12"/>
      <c r="G77" s="12"/>
      <c r="H77" s="12"/>
      <c r="I77" s="114"/>
      <c r="J77" s="13"/>
      <c r="K77" s="12"/>
      <c r="L77" s="12"/>
      <c r="M77" s="12"/>
      <c r="N77" s="12"/>
      <c r="O77" s="20"/>
      <c r="P77" s="12"/>
      <c r="S77" s="12"/>
      <c r="T77" s="12"/>
      <c r="U77" s="17"/>
      <c r="AF77" s="12"/>
      <c r="AG77" s="12"/>
      <c r="AR77" s="12"/>
      <c r="AS77" s="12"/>
      <c r="BD77" s="12"/>
      <c r="BE77" s="12"/>
      <c r="BF77" s="114"/>
      <c r="BG77" s="12"/>
      <c r="BJ77" s="12"/>
      <c r="BK77" s="12"/>
      <c r="BL77" s="12"/>
      <c r="BM77" s="12"/>
      <c r="BN77" s="12"/>
      <c r="BO77" s="12"/>
      <c r="BP77" s="12"/>
      <c r="BQ77" s="12"/>
      <c r="BR77" s="12"/>
      <c r="BS77" s="12"/>
      <c r="BT77" s="12"/>
      <c r="BU77" s="12"/>
      <c r="BV77" s="12"/>
      <c r="BW77" s="12"/>
      <c r="BX77" s="12"/>
      <c r="BZ77" s="114"/>
    </row>
    <row r="78" spans="1:78" x14ac:dyDescent="0.2">
      <c r="A78" s="107" t="str">
        <f t="shared" si="2"/>
        <v/>
      </c>
      <c r="B78" s="12"/>
      <c r="C78" s="12"/>
      <c r="D78" s="12"/>
      <c r="E78" s="12"/>
      <c r="F78" s="12"/>
      <c r="G78" s="12"/>
      <c r="I78" s="114"/>
      <c r="J78" s="13"/>
      <c r="K78" s="12"/>
      <c r="L78" s="12"/>
      <c r="M78" s="12"/>
      <c r="N78" s="12"/>
      <c r="O78" s="20"/>
      <c r="P78" s="12"/>
      <c r="S78" s="12"/>
      <c r="T78" s="12"/>
      <c r="U78" s="17"/>
      <c r="AF78" s="12"/>
      <c r="AG78" s="12"/>
      <c r="AR78" s="12"/>
      <c r="AS78" s="12"/>
      <c r="BD78" s="12"/>
      <c r="BE78" s="12"/>
      <c r="BF78" s="114"/>
      <c r="BG78" s="12"/>
      <c r="BJ78" s="12"/>
      <c r="BK78" s="12"/>
      <c r="BL78" s="12"/>
      <c r="BM78" s="12"/>
      <c r="BN78" s="12"/>
      <c r="BO78" s="12"/>
      <c r="BP78" s="12"/>
      <c r="BQ78" s="12"/>
      <c r="BR78" s="12"/>
      <c r="BS78" s="12"/>
      <c r="BT78" s="12"/>
      <c r="BU78" s="12"/>
      <c r="BV78" s="12"/>
      <c r="BW78" s="12"/>
      <c r="BX78" s="12"/>
      <c r="BZ78" s="114"/>
    </row>
    <row r="79" spans="1:78" x14ac:dyDescent="0.2">
      <c r="A79" s="107" t="str">
        <f t="shared" si="2"/>
        <v/>
      </c>
      <c r="B79" s="12"/>
      <c r="C79" s="12"/>
      <c r="D79" s="12"/>
      <c r="E79" s="12"/>
      <c r="F79" s="12"/>
      <c r="G79" s="12"/>
      <c r="I79" s="114"/>
      <c r="J79" s="13"/>
      <c r="K79" s="12"/>
      <c r="L79" s="12"/>
      <c r="M79" s="12"/>
      <c r="N79" s="12"/>
      <c r="O79" s="20"/>
      <c r="P79" s="12"/>
      <c r="S79" s="12"/>
      <c r="T79" s="12"/>
      <c r="U79" s="17"/>
      <c r="AF79" s="12"/>
      <c r="AG79" s="12"/>
      <c r="AR79" s="12"/>
      <c r="AS79" s="12"/>
      <c r="BD79" s="12"/>
      <c r="BE79" s="12"/>
      <c r="BF79" s="114"/>
      <c r="BG79" s="12"/>
      <c r="BJ79" s="12"/>
      <c r="BK79" s="12"/>
      <c r="BL79" s="12"/>
      <c r="BM79" s="12"/>
      <c r="BN79" s="12"/>
      <c r="BO79" s="12"/>
      <c r="BP79" s="12"/>
      <c r="BQ79" s="12"/>
      <c r="BR79" s="12"/>
      <c r="BS79" s="12"/>
      <c r="BT79" s="12"/>
      <c r="BU79" s="12"/>
      <c r="BV79" s="12"/>
      <c r="BW79" s="12"/>
      <c r="BX79" s="12"/>
      <c r="BZ79" s="114"/>
    </row>
    <row r="80" spans="1:78" x14ac:dyDescent="0.2">
      <c r="A80" s="107" t="str">
        <f t="shared" si="2"/>
        <v/>
      </c>
      <c r="B80" s="12"/>
      <c r="C80" s="12"/>
      <c r="D80" s="12"/>
      <c r="E80" s="12"/>
      <c r="F80" s="12"/>
      <c r="G80" s="12"/>
      <c r="I80" s="114"/>
      <c r="J80" s="13"/>
      <c r="K80" s="12"/>
      <c r="L80" s="12"/>
      <c r="M80" s="12"/>
      <c r="N80" s="12"/>
      <c r="O80" s="20"/>
      <c r="P80" s="12"/>
      <c r="S80" s="12"/>
      <c r="T80" s="12"/>
      <c r="U80" s="17"/>
      <c r="AF80" s="12"/>
      <c r="AG80" s="12"/>
      <c r="AR80" s="12"/>
      <c r="AS80" s="12"/>
      <c r="BD80" s="12"/>
      <c r="BE80" s="12"/>
      <c r="BF80" s="114"/>
      <c r="BG80" s="12"/>
      <c r="BJ80" s="12"/>
      <c r="BK80" s="12"/>
      <c r="BL80" s="12"/>
      <c r="BM80" s="12"/>
      <c r="BN80" s="12"/>
      <c r="BO80" s="12"/>
      <c r="BP80" s="12"/>
      <c r="BQ80" s="12"/>
      <c r="BR80" s="12"/>
      <c r="BS80" s="12"/>
      <c r="BT80" s="12"/>
      <c r="BU80" s="12"/>
      <c r="BV80" s="12"/>
      <c r="BW80" s="12"/>
      <c r="BX80" s="12"/>
      <c r="BZ80" s="114"/>
    </row>
    <row r="81" spans="1:78" x14ac:dyDescent="0.2">
      <c r="A81" s="107" t="str">
        <f t="shared" si="2"/>
        <v/>
      </c>
      <c r="B81" s="12"/>
      <c r="C81" s="12"/>
      <c r="D81" s="12"/>
      <c r="E81" s="12"/>
      <c r="F81" s="12"/>
      <c r="G81" s="12"/>
      <c r="I81" s="114"/>
      <c r="J81" s="13"/>
      <c r="K81" s="12"/>
      <c r="L81" s="12"/>
      <c r="M81" s="12"/>
      <c r="N81" s="12"/>
      <c r="O81" s="20"/>
      <c r="P81" s="12"/>
      <c r="S81" s="12"/>
      <c r="T81" s="12"/>
      <c r="U81" s="17"/>
      <c r="AF81" s="12"/>
      <c r="AG81" s="12"/>
      <c r="AR81" s="12"/>
      <c r="AS81" s="12"/>
      <c r="BD81" s="12"/>
      <c r="BE81" s="12"/>
      <c r="BF81" s="114"/>
      <c r="BG81" s="12"/>
      <c r="BJ81" s="12"/>
      <c r="BK81" s="12"/>
      <c r="BL81" s="12"/>
      <c r="BM81" s="12"/>
      <c r="BN81" s="12"/>
      <c r="BO81" s="12"/>
      <c r="BP81" s="12"/>
      <c r="BQ81" s="12"/>
      <c r="BR81" s="12"/>
      <c r="BS81" s="12"/>
      <c r="BT81" s="12"/>
      <c r="BU81" s="12"/>
      <c r="BV81" s="12"/>
      <c r="BW81" s="12"/>
      <c r="BX81" s="12"/>
      <c r="BZ81" s="114"/>
    </row>
    <row r="82" spans="1:78" x14ac:dyDescent="0.2">
      <c r="A82" s="107" t="str">
        <f t="shared" si="2"/>
        <v/>
      </c>
      <c r="B82" s="12"/>
      <c r="C82" s="12"/>
      <c r="D82" s="12"/>
      <c r="E82" s="12"/>
      <c r="F82" s="12"/>
      <c r="G82" s="12"/>
      <c r="I82" s="114"/>
      <c r="J82" s="13"/>
      <c r="K82" s="12"/>
      <c r="L82" s="12"/>
      <c r="M82" s="12"/>
      <c r="N82" s="12"/>
      <c r="O82" s="20"/>
      <c r="P82" s="12"/>
      <c r="S82" s="12"/>
      <c r="T82" s="12"/>
      <c r="U82" s="17"/>
      <c r="AF82" s="12"/>
      <c r="AG82" s="12"/>
      <c r="AR82" s="12"/>
      <c r="AS82" s="12"/>
      <c r="BD82" s="12"/>
      <c r="BE82" s="12"/>
      <c r="BF82" s="114"/>
      <c r="BG82" s="12"/>
      <c r="BJ82" s="12"/>
      <c r="BK82" s="12"/>
      <c r="BL82" s="12"/>
      <c r="BM82" s="12"/>
      <c r="BN82" s="12"/>
      <c r="BO82" s="12"/>
      <c r="BP82" s="12"/>
      <c r="BQ82" s="12"/>
      <c r="BR82" s="12"/>
      <c r="BS82" s="12"/>
      <c r="BT82" s="12"/>
      <c r="BU82" s="12"/>
      <c r="BV82" s="12"/>
      <c r="BW82" s="12"/>
      <c r="BX82" s="12"/>
      <c r="BZ82" s="114"/>
    </row>
    <row r="83" spans="1:78" x14ac:dyDescent="0.2">
      <c r="A83" s="107" t="str">
        <f t="shared" ref="A83:A120" si="3">IF(C83&gt;0,A82+1,"")</f>
        <v/>
      </c>
      <c r="B83" s="12"/>
      <c r="C83" s="12"/>
      <c r="D83" s="12"/>
      <c r="E83" s="12"/>
      <c r="F83" s="12"/>
      <c r="G83" s="12"/>
      <c r="I83" s="114"/>
      <c r="J83" s="13"/>
      <c r="K83" s="12"/>
      <c r="L83" s="12"/>
      <c r="M83" s="12"/>
      <c r="N83" s="12"/>
      <c r="O83" s="20"/>
      <c r="P83" s="12"/>
      <c r="S83" s="12"/>
      <c r="T83" s="12"/>
      <c r="U83" s="17"/>
      <c r="AF83" s="12"/>
      <c r="AG83" s="12"/>
      <c r="AR83" s="12"/>
      <c r="AS83" s="12"/>
      <c r="BD83" s="12"/>
      <c r="BE83" s="12"/>
      <c r="BF83" s="114"/>
      <c r="BG83" s="12"/>
      <c r="BJ83" s="12"/>
      <c r="BK83" s="12"/>
      <c r="BL83" s="12"/>
      <c r="BM83" s="12"/>
      <c r="BN83" s="12"/>
      <c r="BO83" s="12"/>
      <c r="BP83" s="12"/>
      <c r="BQ83" s="12"/>
      <c r="BR83" s="12"/>
      <c r="BS83" s="12"/>
      <c r="BT83" s="12"/>
      <c r="BU83" s="12"/>
      <c r="BV83" s="12"/>
      <c r="BW83" s="12"/>
      <c r="BX83" s="12"/>
      <c r="BZ83" s="114"/>
    </row>
    <row r="84" spans="1:78" x14ac:dyDescent="0.2">
      <c r="A84" s="107" t="str">
        <f t="shared" si="3"/>
        <v/>
      </c>
      <c r="B84" s="12"/>
      <c r="C84" s="12"/>
      <c r="D84" s="12"/>
      <c r="E84" s="12"/>
      <c r="F84" s="12"/>
      <c r="G84" s="12"/>
      <c r="H84" s="12"/>
      <c r="I84" s="114"/>
      <c r="J84" s="13"/>
      <c r="K84" s="12"/>
      <c r="L84" s="12"/>
      <c r="M84" s="12"/>
      <c r="N84" s="12"/>
      <c r="O84" s="20"/>
      <c r="P84" s="12"/>
      <c r="S84" s="12"/>
      <c r="T84" s="12"/>
      <c r="U84" s="17"/>
      <c r="AF84" s="12"/>
      <c r="AG84" s="12"/>
      <c r="AR84" s="12"/>
      <c r="AS84" s="12"/>
      <c r="BD84" s="12"/>
      <c r="BE84" s="12"/>
      <c r="BF84" s="114"/>
      <c r="BG84" s="12"/>
      <c r="BJ84" s="12"/>
      <c r="BK84" s="12"/>
      <c r="BL84" s="12"/>
      <c r="BM84" s="12"/>
      <c r="BN84" s="12"/>
      <c r="BO84" s="12"/>
      <c r="BP84" s="12"/>
      <c r="BQ84" s="12"/>
      <c r="BR84" s="12"/>
      <c r="BS84" s="12"/>
      <c r="BT84" s="12"/>
      <c r="BU84" s="12"/>
      <c r="BV84" s="12"/>
      <c r="BW84" s="12"/>
      <c r="BX84" s="12"/>
      <c r="BZ84" s="114"/>
    </row>
    <row r="85" spans="1:78" x14ac:dyDescent="0.2">
      <c r="A85" s="107" t="str">
        <f t="shared" si="3"/>
        <v/>
      </c>
      <c r="B85" s="12"/>
      <c r="C85" s="12"/>
      <c r="D85" s="12"/>
      <c r="E85" s="12"/>
      <c r="F85" s="12"/>
      <c r="G85" s="12"/>
      <c r="H85" s="12"/>
      <c r="I85" s="114"/>
      <c r="J85" s="13"/>
      <c r="K85" s="12"/>
      <c r="L85" s="12"/>
      <c r="M85" s="12"/>
      <c r="N85" s="12"/>
      <c r="O85" s="20"/>
      <c r="P85" s="12"/>
      <c r="S85" s="12"/>
      <c r="T85" s="12"/>
      <c r="U85" s="17"/>
      <c r="AF85" s="12"/>
      <c r="AG85" s="12"/>
      <c r="AR85" s="12"/>
      <c r="AS85" s="12"/>
      <c r="BD85" s="12"/>
      <c r="BE85" s="12"/>
      <c r="BF85" s="114"/>
      <c r="BG85" s="12"/>
      <c r="BJ85" s="12"/>
      <c r="BK85" s="12"/>
      <c r="BL85" s="12"/>
      <c r="BM85" s="12"/>
      <c r="BN85" s="12"/>
      <c r="BO85" s="12"/>
      <c r="BP85" s="12"/>
      <c r="BQ85" s="12"/>
      <c r="BR85" s="12"/>
      <c r="BS85" s="12"/>
      <c r="BT85" s="12"/>
      <c r="BU85" s="12"/>
      <c r="BV85" s="12"/>
      <c r="BW85" s="12"/>
      <c r="BX85" s="12"/>
      <c r="BZ85" s="114"/>
    </row>
    <row r="86" spans="1:78" x14ac:dyDescent="0.2">
      <c r="A86" s="107" t="str">
        <f t="shared" si="3"/>
        <v/>
      </c>
      <c r="B86" s="12"/>
      <c r="C86" s="12"/>
      <c r="D86" s="12"/>
      <c r="E86" s="12"/>
      <c r="F86" s="12"/>
      <c r="G86" s="12"/>
      <c r="H86" s="12"/>
      <c r="I86" s="114"/>
      <c r="J86" s="13"/>
      <c r="K86" s="12"/>
      <c r="L86" s="12"/>
      <c r="M86" s="12"/>
      <c r="N86" s="12"/>
      <c r="O86" s="20"/>
      <c r="P86" s="12"/>
      <c r="S86" s="12"/>
      <c r="T86" s="12"/>
      <c r="U86" s="17"/>
      <c r="AF86" s="12"/>
      <c r="AG86" s="12"/>
      <c r="AR86" s="12"/>
      <c r="AS86" s="12"/>
      <c r="BD86" s="12"/>
      <c r="BE86" s="12"/>
      <c r="BF86" s="114"/>
      <c r="BG86" s="12"/>
      <c r="BJ86" s="12"/>
      <c r="BK86" s="12"/>
      <c r="BL86" s="12"/>
      <c r="BM86" s="12"/>
      <c r="BN86" s="12"/>
      <c r="BO86" s="12"/>
      <c r="BP86" s="12"/>
      <c r="BQ86" s="12"/>
      <c r="BR86" s="12"/>
      <c r="BS86" s="12"/>
      <c r="BT86" s="12"/>
      <c r="BU86" s="12"/>
      <c r="BV86" s="12"/>
      <c r="BW86" s="12"/>
      <c r="BX86" s="12"/>
      <c r="BZ86" s="114"/>
    </row>
    <row r="87" spans="1:78" x14ac:dyDescent="0.2">
      <c r="A87" s="107" t="str">
        <f t="shared" si="3"/>
        <v/>
      </c>
      <c r="B87" s="12"/>
      <c r="C87" s="12"/>
      <c r="D87" s="12"/>
      <c r="E87" s="12"/>
      <c r="F87" s="12"/>
      <c r="G87" s="12"/>
      <c r="H87" s="12"/>
      <c r="I87" s="114"/>
      <c r="J87" s="13"/>
      <c r="K87" s="12"/>
      <c r="L87" s="12"/>
      <c r="M87" s="12"/>
      <c r="N87" s="12"/>
      <c r="O87" s="20"/>
      <c r="P87" s="12"/>
      <c r="S87" s="12"/>
      <c r="T87" s="12"/>
      <c r="U87" s="17"/>
      <c r="AF87" s="12"/>
      <c r="AG87" s="12"/>
      <c r="AR87" s="12"/>
      <c r="AS87" s="12"/>
      <c r="BD87" s="12"/>
      <c r="BE87" s="12"/>
      <c r="BF87" s="114"/>
      <c r="BG87" s="12"/>
      <c r="BJ87" s="12"/>
      <c r="BK87" s="12"/>
      <c r="BL87" s="12"/>
      <c r="BM87" s="12"/>
      <c r="BN87" s="12"/>
      <c r="BO87" s="12"/>
      <c r="BP87" s="12"/>
      <c r="BQ87" s="12"/>
      <c r="BR87" s="12"/>
      <c r="BS87" s="12"/>
      <c r="BT87" s="12"/>
      <c r="BU87" s="12"/>
      <c r="BV87" s="12"/>
      <c r="BW87" s="12"/>
      <c r="BX87" s="12"/>
      <c r="BZ87" s="114"/>
    </row>
    <row r="88" spans="1:78" x14ac:dyDescent="0.2">
      <c r="A88" s="107" t="str">
        <f t="shared" si="3"/>
        <v/>
      </c>
      <c r="B88" s="12"/>
      <c r="C88" s="12"/>
      <c r="D88" s="12"/>
      <c r="E88" s="12"/>
      <c r="F88" s="12"/>
      <c r="G88" s="12"/>
      <c r="H88" s="12"/>
      <c r="I88" s="114"/>
      <c r="J88" s="13"/>
      <c r="K88" s="12"/>
      <c r="L88" s="12"/>
      <c r="M88" s="12"/>
      <c r="N88" s="12"/>
      <c r="O88" s="20"/>
      <c r="P88" s="12"/>
      <c r="S88" s="12"/>
      <c r="T88" s="12"/>
      <c r="U88" s="17"/>
      <c r="AF88" s="12"/>
      <c r="AG88" s="12"/>
      <c r="AR88" s="12"/>
      <c r="AS88" s="12"/>
      <c r="BD88" s="12"/>
      <c r="BE88" s="12"/>
      <c r="BF88" s="114"/>
      <c r="BG88" s="12"/>
      <c r="BJ88" s="12"/>
      <c r="BK88" s="12"/>
      <c r="BL88" s="12"/>
      <c r="BM88" s="12"/>
      <c r="BN88" s="12"/>
      <c r="BO88" s="12"/>
      <c r="BP88" s="12"/>
      <c r="BQ88" s="12"/>
      <c r="BR88" s="12"/>
      <c r="BS88" s="12"/>
      <c r="BT88" s="12"/>
      <c r="BU88" s="12"/>
      <c r="BV88" s="12"/>
      <c r="BW88" s="12"/>
      <c r="BX88" s="12"/>
      <c r="BZ88" s="114"/>
    </row>
    <row r="89" spans="1:78" x14ac:dyDescent="0.2">
      <c r="A89" s="107" t="str">
        <f t="shared" si="3"/>
        <v/>
      </c>
      <c r="B89" s="12"/>
      <c r="C89" s="12"/>
      <c r="D89" s="12"/>
      <c r="E89" s="12"/>
      <c r="F89" s="12"/>
      <c r="G89" s="12"/>
      <c r="H89" s="12"/>
      <c r="I89" s="114"/>
      <c r="J89" s="13"/>
      <c r="K89" s="12"/>
      <c r="L89" s="12"/>
      <c r="M89" s="12"/>
      <c r="N89" s="12"/>
      <c r="O89" s="20"/>
      <c r="P89" s="12"/>
      <c r="S89" s="12"/>
      <c r="T89" s="12"/>
      <c r="U89" s="17"/>
      <c r="AF89" s="12"/>
      <c r="AG89" s="12"/>
      <c r="AR89" s="12"/>
      <c r="AS89" s="12"/>
      <c r="BD89" s="12"/>
      <c r="BE89" s="12"/>
      <c r="BF89" s="114"/>
      <c r="BG89" s="12"/>
      <c r="BJ89" s="12"/>
      <c r="BK89" s="12"/>
      <c r="BL89" s="12"/>
      <c r="BM89" s="12"/>
      <c r="BN89" s="12"/>
      <c r="BO89" s="12"/>
      <c r="BP89" s="12"/>
      <c r="BQ89" s="12"/>
      <c r="BR89" s="12"/>
      <c r="BS89" s="12"/>
      <c r="BT89" s="12"/>
      <c r="BU89" s="12"/>
      <c r="BV89" s="12"/>
      <c r="BW89" s="12"/>
      <c r="BX89" s="12"/>
      <c r="BZ89" s="114"/>
    </row>
    <row r="90" spans="1:78" x14ac:dyDescent="0.2">
      <c r="A90" s="107" t="str">
        <f t="shared" si="3"/>
        <v/>
      </c>
      <c r="B90" s="12"/>
      <c r="C90" s="12"/>
      <c r="D90" s="12"/>
      <c r="E90" s="12"/>
      <c r="F90" s="12"/>
      <c r="G90" s="12"/>
      <c r="H90" s="12"/>
      <c r="I90" s="114"/>
      <c r="J90" s="13"/>
      <c r="K90" s="12"/>
      <c r="L90" s="12"/>
      <c r="M90" s="12"/>
      <c r="N90" s="12"/>
      <c r="O90" s="20"/>
      <c r="P90" s="12"/>
      <c r="S90" s="12"/>
      <c r="T90" s="12"/>
      <c r="U90" s="17"/>
      <c r="AF90" s="12"/>
      <c r="AG90" s="12"/>
      <c r="AR90" s="12"/>
      <c r="AS90" s="12"/>
      <c r="BD90" s="12"/>
      <c r="BE90" s="12"/>
      <c r="BF90" s="114"/>
      <c r="BG90" s="12"/>
      <c r="BJ90" s="12"/>
      <c r="BK90" s="12"/>
      <c r="BL90" s="12"/>
      <c r="BM90" s="12"/>
      <c r="BN90" s="12"/>
      <c r="BO90" s="12"/>
      <c r="BP90" s="12"/>
      <c r="BQ90" s="12"/>
      <c r="BR90" s="12"/>
      <c r="BS90" s="12"/>
      <c r="BT90" s="12"/>
      <c r="BU90" s="12"/>
      <c r="BV90" s="12"/>
      <c r="BW90" s="12"/>
      <c r="BX90" s="12"/>
      <c r="BZ90" s="114"/>
    </row>
    <row r="91" spans="1:78" x14ac:dyDescent="0.2">
      <c r="A91" s="107" t="str">
        <f t="shared" si="3"/>
        <v/>
      </c>
      <c r="B91" s="12"/>
      <c r="C91" s="12"/>
      <c r="D91" s="12"/>
      <c r="E91" s="12"/>
      <c r="F91" s="12"/>
      <c r="G91" s="12"/>
      <c r="H91" s="12"/>
      <c r="I91" s="114"/>
      <c r="J91" s="13"/>
      <c r="K91" s="12"/>
      <c r="L91" s="12"/>
      <c r="M91" s="12"/>
      <c r="N91" s="12"/>
      <c r="O91" s="20"/>
      <c r="P91" s="12"/>
      <c r="S91" s="12"/>
      <c r="T91" s="12"/>
      <c r="U91" s="17"/>
      <c r="AF91" s="12"/>
      <c r="AG91" s="12"/>
      <c r="AR91" s="12"/>
      <c r="AS91" s="12"/>
      <c r="BD91" s="12"/>
      <c r="BE91" s="12"/>
      <c r="BF91" s="114"/>
      <c r="BG91" s="12"/>
      <c r="BJ91" s="12"/>
      <c r="BK91" s="12"/>
      <c r="BL91" s="12"/>
      <c r="BM91" s="12"/>
      <c r="BN91" s="12"/>
      <c r="BO91" s="12"/>
      <c r="BP91" s="12"/>
      <c r="BQ91" s="12"/>
      <c r="BR91" s="12"/>
      <c r="BS91" s="12"/>
      <c r="BT91" s="12"/>
      <c r="BU91" s="12"/>
      <c r="BV91" s="12"/>
      <c r="BW91" s="12"/>
      <c r="BX91" s="12"/>
      <c r="BZ91" s="114"/>
    </row>
    <row r="92" spans="1:78" x14ac:dyDescent="0.2">
      <c r="A92" s="107" t="str">
        <f t="shared" si="3"/>
        <v/>
      </c>
      <c r="B92" s="12"/>
      <c r="C92" s="12"/>
      <c r="D92" s="12"/>
      <c r="E92" s="12"/>
      <c r="F92" s="12"/>
      <c r="G92" s="12"/>
      <c r="H92" s="12"/>
      <c r="I92" s="114"/>
      <c r="J92" s="13"/>
      <c r="K92" s="12"/>
      <c r="L92" s="12"/>
      <c r="M92" s="12"/>
      <c r="N92" s="12"/>
      <c r="O92" s="20"/>
      <c r="P92" s="12"/>
      <c r="S92" s="12"/>
      <c r="T92" s="12"/>
      <c r="U92" s="17"/>
      <c r="AF92" s="12"/>
      <c r="AG92" s="12"/>
      <c r="AR92" s="12"/>
      <c r="AS92" s="12"/>
      <c r="BD92" s="12"/>
      <c r="BE92" s="12"/>
      <c r="BF92" s="114"/>
      <c r="BG92" s="12"/>
      <c r="BJ92" s="12"/>
      <c r="BK92" s="12"/>
      <c r="BL92" s="12"/>
      <c r="BM92" s="12"/>
      <c r="BN92" s="12"/>
      <c r="BO92" s="12"/>
      <c r="BP92" s="12"/>
      <c r="BQ92" s="12"/>
      <c r="BR92" s="12"/>
      <c r="BS92" s="12"/>
      <c r="BT92" s="12"/>
      <c r="BU92" s="12"/>
      <c r="BV92" s="12"/>
      <c r="BW92" s="12"/>
      <c r="BX92" s="12"/>
      <c r="BZ92" s="114"/>
    </row>
    <row r="93" spans="1:78" x14ac:dyDescent="0.2">
      <c r="A93" s="107" t="str">
        <f t="shared" si="3"/>
        <v/>
      </c>
      <c r="B93" s="12"/>
      <c r="C93" s="12"/>
      <c r="D93" s="12"/>
      <c r="E93" s="12"/>
      <c r="F93" s="12"/>
      <c r="G93" s="12"/>
      <c r="H93" s="12"/>
      <c r="I93" s="114"/>
      <c r="J93" s="13"/>
      <c r="K93" s="12"/>
      <c r="L93" s="12"/>
      <c r="M93" s="12"/>
      <c r="N93" s="12"/>
      <c r="O93" s="20"/>
      <c r="P93" s="12"/>
      <c r="S93" s="12"/>
      <c r="T93" s="12"/>
      <c r="U93" s="17"/>
      <c r="AF93" s="12"/>
      <c r="AG93" s="12"/>
      <c r="AR93" s="12"/>
      <c r="AS93" s="12"/>
      <c r="BD93" s="12"/>
      <c r="BE93" s="12"/>
      <c r="BF93" s="114"/>
      <c r="BG93" s="12"/>
      <c r="BJ93" s="12"/>
      <c r="BK93" s="12"/>
      <c r="BL93" s="12"/>
      <c r="BM93" s="12"/>
      <c r="BN93" s="12"/>
      <c r="BO93" s="12"/>
      <c r="BP93" s="12"/>
      <c r="BQ93" s="12"/>
      <c r="BR93" s="12"/>
      <c r="BS93" s="12"/>
      <c r="BT93" s="12"/>
      <c r="BU93" s="12"/>
      <c r="BV93" s="12"/>
      <c r="BW93" s="12"/>
      <c r="BX93" s="12"/>
      <c r="BZ93" s="114"/>
    </row>
    <row r="94" spans="1:78" x14ac:dyDescent="0.2">
      <c r="A94" s="107" t="str">
        <f t="shared" si="3"/>
        <v/>
      </c>
      <c r="B94" s="12"/>
      <c r="C94" s="12"/>
      <c r="D94" s="12"/>
      <c r="E94" s="12"/>
      <c r="F94" s="12"/>
      <c r="G94" s="12"/>
      <c r="H94" s="12"/>
      <c r="I94" s="114"/>
      <c r="J94" s="13"/>
      <c r="K94" s="12"/>
      <c r="L94" s="12"/>
      <c r="M94" s="12"/>
      <c r="N94" s="12"/>
      <c r="O94" s="20"/>
      <c r="P94" s="12"/>
      <c r="S94" s="12"/>
      <c r="T94" s="12"/>
      <c r="U94" s="17"/>
      <c r="AF94" s="12"/>
      <c r="AG94" s="12"/>
      <c r="AR94" s="12"/>
      <c r="AS94" s="12"/>
      <c r="BD94" s="12"/>
      <c r="BE94" s="12"/>
      <c r="BF94" s="114"/>
      <c r="BG94" s="12"/>
      <c r="BJ94" s="12"/>
      <c r="BK94" s="12"/>
      <c r="BL94" s="12"/>
      <c r="BM94" s="12"/>
      <c r="BN94" s="12"/>
      <c r="BO94" s="12"/>
      <c r="BP94" s="12"/>
      <c r="BQ94" s="12"/>
      <c r="BR94" s="12"/>
      <c r="BS94" s="12"/>
      <c r="BT94" s="12"/>
      <c r="BU94" s="12"/>
      <c r="BV94" s="12"/>
      <c r="BW94" s="12"/>
      <c r="BX94" s="12"/>
      <c r="BZ94" s="114"/>
    </row>
    <row r="95" spans="1:78" x14ac:dyDescent="0.2">
      <c r="A95" s="107" t="str">
        <f t="shared" si="3"/>
        <v/>
      </c>
      <c r="B95" s="12"/>
      <c r="C95" s="12"/>
      <c r="D95" s="12"/>
      <c r="E95" s="12"/>
      <c r="F95" s="12"/>
      <c r="G95" s="12"/>
      <c r="H95" s="12"/>
      <c r="I95" s="114"/>
      <c r="J95" s="13"/>
      <c r="K95" s="12"/>
      <c r="L95" s="12"/>
      <c r="M95" s="12"/>
      <c r="N95" s="12"/>
      <c r="O95" s="20"/>
      <c r="P95" s="12"/>
      <c r="S95" s="12"/>
      <c r="T95" s="12"/>
      <c r="U95" s="17"/>
      <c r="AF95" s="12"/>
      <c r="AG95" s="12"/>
      <c r="AR95" s="12"/>
      <c r="AS95" s="12"/>
      <c r="BD95" s="12"/>
      <c r="BE95" s="12"/>
      <c r="BF95" s="114"/>
      <c r="BG95" s="12"/>
      <c r="BJ95" s="12"/>
      <c r="BK95" s="12"/>
      <c r="BL95" s="12"/>
      <c r="BM95" s="12"/>
      <c r="BN95" s="12"/>
      <c r="BO95" s="12"/>
      <c r="BP95" s="12"/>
      <c r="BQ95" s="12"/>
      <c r="BR95" s="12"/>
      <c r="BS95" s="12"/>
      <c r="BT95" s="12"/>
      <c r="BU95" s="12"/>
      <c r="BV95" s="12"/>
      <c r="BW95" s="12"/>
      <c r="BX95" s="12"/>
      <c r="BZ95" s="114"/>
    </row>
    <row r="96" spans="1:78" x14ac:dyDescent="0.2">
      <c r="A96" s="107" t="str">
        <f t="shared" si="3"/>
        <v/>
      </c>
      <c r="B96" s="12"/>
      <c r="C96" s="12"/>
      <c r="D96" s="12"/>
      <c r="E96" s="12"/>
      <c r="F96" s="12"/>
      <c r="G96" s="12"/>
      <c r="H96" s="12"/>
      <c r="I96" s="114"/>
      <c r="J96" s="13"/>
      <c r="K96" s="12"/>
      <c r="L96" s="12"/>
      <c r="M96" s="12"/>
      <c r="N96" s="12"/>
      <c r="O96" s="20"/>
      <c r="P96" s="12"/>
      <c r="S96" s="12"/>
      <c r="T96" s="12"/>
      <c r="U96" s="17"/>
      <c r="AF96" s="12"/>
      <c r="AG96" s="12"/>
      <c r="AR96" s="12"/>
      <c r="AS96" s="12"/>
      <c r="BD96" s="12"/>
      <c r="BE96" s="12"/>
      <c r="BF96" s="114"/>
      <c r="BG96" s="12"/>
      <c r="BJ96" s="12"/>
      <c r="BK96" s="12"/>
      <c r="BL96" s="12"/>
      <c r="BM96" s="12"/>
      <c r="BN96" s="12"/>
      <c r="BO96" s="12"/>
      <c r="BP96" s="12"/>
      <c r="BQ96" s="12"/>
      <c r="BR96" s="12"/>
      <c r="BS96" s="12"/>
      <c r="BT96" s="12"/>
      <c r="BU96" s="12"/>
      <c r="BV96" s="12"/>
      <c r="BW96" s="12"/>
      <c r="BX96" s="12"/>
      <c r="BZ96" s="114"/>
    </row>
    <row r="97" spans="1:78" x14ac:dyDescent="0.2">
      <c r="A97" s="107" t="str">
        <f t="shared" si="3"/>
        <v/>
      </c>
      <c r="B97" s="12"/>
      <c r="C97" s="12"/>
      <c r="D97" s="12"/>
      <c r="E97" s="12"/>
      <c r="F97" s="12"/>
      <c r="G97" s="12"/>
      <c r="H97" s="12"/>
      <c r="I97" s="114"/>
      <c r="J97" s="13"/>
      <c r="K97" s="12"/>
      <c r="L97" s="12"/>
      <c r="M97" s="12"/>
      <c r="N97" s="12"/>
      <c r="O97" s="20"/>
      <c r="P97" s="12"/>
      <c r="S97" s="12"/>
      <c r="T97" s="12"/>
      <c r="U97" s="17"/>
      <c r="AF97" s="12"/>
      <c r="AG97" s="12"/>
      <c r="AR97" s="12"/>
      <c r="AS97" s="12"/>
      <c r="BD97" s="12"/>
      <c r="BE97" s="12"/>
      <c r="BF97" s="114"/>
      <c r="BG97" s="12"/>
      <c r="BJ97" s="12"/>
      <c r="BK97" s="12"/>
      <c r="BL97" s="12"/>
      <c r="BM97" s="12"/>
      <c r="BN97" s="12"/>
      <c r="BO97" s="12"/>
      <c r="BP97" s="12"/>
      <c r="BQ97" s="12"/>
      <c r="BR97" s="12"/>
      <c r="BS97" s="12"/>
      <c r="BT97" s="12"/>
      <c r="BU97" s="12"/>
      <c r="BV97" s="12"/>
      <c r="BW97" s="12"/>
      <c r="BX97" s="12"/>
      <c r="BZ97" s="114"/>
    </row>
    <row r="98" spans="1:78" x14ac:dyDescent="0.2">
      <c r="A98" s="107" t="str">
        <f t="shared" si="3"/>
        <v/>
      </c>
      <c r="B98" s="12"/>
      <c r="C98" s="12"/>
      <c r="D98" s="12"/>
      <c r="E98" s="12"/>
      <c r="F98" s="12"/>
      <c r="G98" s="12"/>
      <c r="H98" s="12"/>
      <c r="I98" s="114"/>
      <c r="J98" s="13"/>
      <c r="K98" s="12"/>
      <c r="L98" s="12"/>
      <c r="M98" s="12"/>
      <c r="N98" s="12"/>
      <c r="O98" s="20"/>
      <c r="P98" s="12"/>
      <c r="S98" s="12"/>
      <c r="T98" s="12"/>
      <c r="U98" s="17"/>
      <c r="AF98" s="12"/>
      <c r="AG98" s="12"/>
      <c r="AR98" s="12"/>
      <c r="AS98" s="12"/>
      <c r="BD98" s="12"/>
      <c r="BE98" s="12"/>
      <c r="BF98" s="114"/>
      <c r="BG98" s="12"/>
      <c r="BJ98" s="12"/>
      <c r="BK98" s="12"/>
      <c r="BL98" s="12"/>
      <c r="BM98" s="12"/>
      <c r="BN98" s="12"/>
      <c r="BO98" s="12"/>
      <c r="BP98" s="12"/>
      <c r="BQ98" s="12"/>
      <c r="BR98" s="12"/>
      <c r="BS98" s="12"/>
      <c r="BT98" s="12"/>
      <c r="BU98" s="12"/>
      <c r="BV98" s="12"/>
      <c r="BW98" s="12"/>
      <c r="BX98" s="12"/>
      <c r="BZ98" s="114"/>
    </row>
    <row r="99" spans="1:78" x14ac:dyDescent="0.2">
      <c r="A99" s="107" t="str">
        <f t="shared" si="3"/>
        <v/>
      </c>
      <c r="B99" s="12"/>
      <c r="C99" s="12"/>
      <c r="D99" s="12"/>
      <c r="E99" s="12"/>
      <c r="F99" s="12"/>
      <c r="G99" s="12"/>
      <c r="H99" s="12"/>
      <c r="I99" s="114"/>
      <c r="J99" s="13"/>
      <c r="K99" s="12"/>
      <c r="L99" s="12"/>
      <c r="M99" s="12"/>
      <c r="N99" s="12"/>
      <c r="O99" s="20"/>
      <c r="P99" s="12"/>
      <c r="S99" s="12"/>
      <c r="T99" s="12"/>
      <c r="U99" s="17"/>
      <c r="AF99" s="12"/>
      <c r="AG99" s="12"/>
      <c r="AR99" s="12"/>
      <c r="AS99" s="12"/>
      <c r="BD99" s="12"/>
      <c r="BE99" s="12"/>
      <c r="BF99" s="114"/>
      <c r="BG99" s="12"/>
      <c r="BJ99" s="12"/>
      <c r="BK99" s="12"/>
      <c r="BL99" s="12"/>
      <c r="BM99" s="12"/>
      <c r="BN99" s="12"/>
      <c r="BO99" s="12"/>
      <c r="BP99" s="12"/>
      <c r="BQ99" s="12"/>
      <c r="BR99" s="12"/>
      <c r="BS99" s="12"/>
      <c r="BT99" s="12"/>
      <c r="BU99" s="12"/>
      <c r="BV99" s="12"/>
      <c r="BW99" s="12"/>
      <c r="BX99" s="12"/>
      <c r="BZ99" s="114"/>
    </row>
    <row r="100" spans="1:78" x14ac:dyDescent="0.2">
      <c r="A100" s="107" t="str">
        <f t="shared" si="3"/>
        <v/>
      </c>
      <c r="B100" s="12"/>
      <c r="C100" s="12"/>
      <c r="D100" s="12"/>
      <c r="E100" s="12"/>
      <c r="F100" s="12"/>
      <c r="G100" s="12"/>
      <c r="H100" s="12"/>
      <c r="I100" s="114"/>
      <c r="J100" s="13"/>
      <c r="K100" s="12"/>
      <c r="L100" s="12"/>
      <c r="M100" s="12"/>
      <c r="N100" s="12"/>
      <c r="O100" s="20"/>
      <c r="P100" s="12"/>
      <c r="S100" s="12"/>
      <c r="T100" s="12"/>
      <c r="U100" s="17"/>
      <c r="AF100" s="12"/>
      <c r="AG100" s="12"/>
      <c r="AR100" s="12"/>
      <c r="AS100" s="12"/>
      <c r="BD100" s="12"/>
      <c r="BE100" s="12"/>
      <c r="BF100" s="114"/>
      <c r="BG100" s="12"/>
      <c r="BJ100" s="12"/>
      <c r="BK100" s="12"/>
      <c r="BL100" s="12"/>
      <c r="BM100" s="12"/>
      <c r="BN100" s="12"/>
      <c r="BO100" s="12"/>
      <c r="BP100" s="12"/>
      <c r="BQ100" s="12"/>
      <c r="BR100" s="12"/>
      <c r="BS100" s="12"/>
      <c r="BT100" s="12"/>
      <c r="BU100" s="12"/>
      <c r="BV100" s="12"/>
      <c r="BW100" s="12"/>
      <c r="BX100" s="12"/>
      <c r="BZ100" s="114"/>
    </row>
    <row r="101" spans="1:78" x14ac:dyDescent="0.2">
      <c r="A101" s="107" t="str">
        <f t="shared" si="3"/>
        <v/>
      </c>
      <c r="B101" s="12"/>
      <c r="C101" s="12"/>
      <c r="D101" s="12"/>
      <c r="E101" s="12"/>
      <c r="F101" s="12"/>
      <c r="G101" s="12"/>
      <c r="H101" s="12"/>
      <c r="I101" s="114"/>
      <c r="J101" s="13"/>
      <c r="K101" s="12"/>
      <c r="L101" s="12"/>
      <c r="M101" s="12"/>
      <c r="N101" s="12"/>
      <c r="O101" s="20"/>
      <c r="P101" s="12"/>
      <c r="S101" s="12"/>
      <c r="T101" s="12"/>
      <c r="U101" s="17"/>
      <c r="AF101" s="12"/>
      <c r="AG101" s="12"/>
      <c r="AR101" s="12"/>
      <c r="AS101" s="12"/>
      <c r="BD101" s="12"/>
      <c r="BE101" s="12"/>
      <c r="BF101" s="114"/>
      <c r="BG101" s="12"/>
      <c r="BJ101" s="12"/>
      <c r="BK101" s="12"/>
      <c r="BL101" s="12"/>
      <c r="BM101" s="12"/>
      <c r="BN101" s="12"/>
      <c r="BO101" s="12"/>
      <c r="BP101" s="12"/>
      <c r="BQ101" s="12"/>
      <c r="BR101" s="12"/>
      <c r="BS101" s="12"/>
      <c r="BT101" s="12"/>
      <c r="BU101" s="12"/>
      <c r="BV101" s="12"/>
      <c r="BW101" s="12"/>
      <c r="BX101" s="12"/>
      <c r="BZ101" s="114"/>
    </row>
    <row r="102" spans="1:78" x14ac:dyDescent="0.2">
      <c r="A102" s="107" t="str">
        <f t="shared" si="3"/>
        <v/>
      </c>
      <c r="B102" s="12"/>
      <c r="C102" s="12"/>
      <c r="D102" s="12"/>
      <c r="E102" s="12"/>
      <c r="F102" s="12"/>
      <c r="G102" s="12"/>
      <c r="H102" s="12"/>
      <c r="I102" s="114"/>
      <c r="J102" s="13"/>
      <c r="K102" s="12"/>
      <c r="L102" s="12"/>
      <c r="M102" s="12"/>
      <c r="N102" s="12"/>
      <c r="O102" s="20"/>
      <c r="P102" s="12"/>
      <c r="S102" s="12"/>
      <c r="T102" s="12"/>
      <c r="U102" s="17"/>
      <c r="AF102" s="12"/>
      <c r="AG102" s="12"/>
      <c r="AR102" s="12"/>
      <c r="AS102" s="12"/>
      <c r="BD102" s="12"/>
      <c r="BE102" s="12"/>
      <c r="BF102" s="114"/>
      <c r="BG102" s="12"/>
      <c r="BJ102" s="12"/>
      <c r="BK102" s="12"/>
      <c r="BL102" s="12"/>
      <c r="BM102" s="12"/>
      <c r="BN102" s="12"/>
      <c r="BO102" s="12"/>
      <c r="BP102" s="12"/>
      <c r="BQ102" s="12"/>
      <c r="BR102" s="12"/>
      <c r="BS102" s="12"/>
      <c r="BT102" s="12"/>
      <c r="BU102" s="12"/>
      <c r="BV102" s="12"/>
      <c r="BW102" s="12"/>
      <c r="BX102" s="12"/>
      <c r="BZ102" s="114"/>
    </row>
    <row r="103" spans="1:78" x14ac:dyDescent="0.2">
      <c r="A103" s="107" t="str">
        <f t="shared" si="3"/>
        <v/>
      </c>
      <c r="B103" s="12"/>
      <c r="C103" s="12"/>
      <c r="D103" s="12"/>
      <c r="E103" s="12"/>
      <c r="F103" s="12"/>
      <c r="G103" s="12"/>
      <c r="H103" s="12"/>
      <c r="I103" s="114"/>
      <c r="J103" s="13"/>
      <c r="K103" s="12"/>
      <c r="L103" s="12"/>
      <c r="M103" s="12"/>
      <c r="N103" s="12"/>
      <c r="O103" s="20"/>
      <c r="P103" s="12"/>
      <c r="S103" s="12"/>
      <c r="T103" s="12"/>
      <c r="U103" s="17"/>
      <c r="AF103" s="12"/>
      <c r="AG103" s="12"/>
      <c r="AR103" s="12"/>
      <c r="AS103" s="12"/>
      <c r="BD103" s="12"/>
      <c r="BE103" s="12"/>
      <c r="BF103" s="114"/>
      <c r="BG103" s="12"/>
      <c r="BJ103" s="12"/>
      <c r="BK103" s="12"/>
      <c r="BL103" s="12"/>
      <c r="BM103" s="12"/>
      <c r="BN103" s="12"/>
      <c r="BO103" s="12"/>
      <c r="BP103" s="12"/>
      <c r="BQ103" s="12"/>
      <c r="BR103" s="12"/>
      <c r="BS103" s="12"/>
      <c r="BT103" s="12"/>
      <c r="BU103" s="12"/>
      <c r="BV103" s="12"/>
      <c r="BW103" s="12"/>
      <c r="BX103" s="12"/>
      <c r="BZ103" s="114"/>
    </row>
    <row r="104" spans="1:78" x14ac:dyDescent="0.2">
      <c r="A104" s="107" t="str">
        <f t="shared" si="3"/>
        <v/>
      </c>
      <c r="B104" s="12"/>
      <c r="C104" s="12"/>
      <c r="D104" s="12"/>
      <c r="E104" s="12"/>
      <c r="F104" s="12"/>
      <c r="G104" s="12"/>
      <c r="H104" s="12"/>
      <c r="I104" s="114"/>
      <c r="J104" s="13"/>
      <c r="K104" s="12"/>
      <c r="L104" s="12"/>
      <c r="M104" s="12"/>
      <c r="N104" s="12"/>
      <c r="O104" s="20"/>
      <c r="P104" s="12"/>
      <c r="S104" s="12"/>
      <c r="T104" s="12"/>
      <c r="U104" s="17"/>
      <c r="AF104" s="12"/>
      <c r="AG104" s="12"/>
      <c r="AR104" s="12"/>
      <c r="AS104" s="12"/>
      <c r="BD104" s="12"/>
      <c r="BE104" s="12"/>
      <c r="BF104" s="114"/>
      <c r="BG104" s="12"/>
      <c r="BJ104" s="12"/>
      <c r="BK104" s="12"/>
      <c r="BL104" s="12"/>
      <c r="BM104" s="12"/>
      <c r="BN104" s="12"/>
      <c r="BO104" s="12"/>
      <c r="BP104" s="12"/>
      <c r="BQ104" s="12"/>
      <c r="BR104" s="12"/>
      <c r="BS104" s="12"/>
      <c r="BT104" s="12"/>
      <c r="BU104" s="12"/>
      <c r="BV104" s="12"/>
      <c r="BW104" s="12"/>
      <c r="BX104" s="12"/>
      <c r="BZ104" s="114"/>
    </row>
    <row r="105" spans="1:78" x14ac:dyDescent="0.2">
      <c r="A105" s="107" t="str">
        <f t="shared" si="3"/>
        <v/>
      </c>
      <c r="B105" s="12"/>
      <c r="C105" s="12"/>
      <c r="D105" s="12"/>
      <c r="E105" s="12"/>
      <c r="F105" s="12"/>
      <c r="G105" s="12"/>
      <c r="H105" s="12"/>
      <c r="I105" s="114"/>
      <c r="J105" s="13"/>
      <c r="K105" s="12"/>
      <c r="L105" s="12"/>
      <c r="M105" s="12"/>
      <c r="N105" s="12"/>
      <c r="O105" s="20"/>
      <c r="P105" s="12"/>
      <c r="S105" s="12"/>
      <c r="T105" s="12"/>
      <c r="U105" s="17"/>
      <c r="AF105" s="12"/>
      <c r="AG105" s="12"/>
      <c r="AR105" s="12"/>
      <c r="AS105" s="12"/>
      <c r="BD105" s="12"/>
      <c r="BE105" s="12"/>
      <c r="BF105" s="114"/>
      <c r="BG105" s="12"/>
      <c r="BJ105" s="12"/>
      <c r="BK105" s="12"/>
      <c r="BL105" s="12"/>
      <c r="BM105" s="12"/>
      <c r="BN105" s="12"/>
      <c r="BO105" s="12"/>
      <c r="BP105" s="12"/>
      <c r="BQ105" s="12"/>
      <c r="BR105" s="12"/>
      <c r="BS105" s="12"/>
      <c r="BT105" s="12"/>
      <c r="BU105" s="12"/>
      <c r="BV105" s="12"/>
      <c r="BW105" s="12"/>
      <c r="BX105" s="12"/>
      <c r="BZ105" s="114"/>
    </row>
    <row r="106" spans="1:78" x14ac:dyDescent="0.2">
      <c r="A106" s="107" t="str">
        <f t="shared" si="3"/>
        <v/>
      </c>
      <c r="B106" s="12"/>
      <c r="C106" s="12"/>
      <c r="D106" s="12"/>
      <c r="E106" s="12"/>
      <c r="F106" s="12"/>
      <c r="G106" s="12"/>
      <c r="H106" s="12"/>
      <c r="I106" s="114"/>
      <c r="J106" s="13"/>
      <c r="K106" s="12"/>
      <c r="L106" s="12"/>
      <c r="M106" s="12"/>
      <c r="N106" s="12"/>
      <c r="O106" s="20"/>
      <c r="P106" s="12"/>
      <c r="S106" s="12"/>
      <c r="T106" s="12"/>
      <c r="U106" s="17"/>
      <c r="AF106" s="12"/>
      <c r="AG106" s="12"/>
      <c r="AR106" s="12"/>
      <c r="AS106" s="12"/>
      <c r="BD106" s="12"/>
      <c r="BE106" s="12"/>
      <c r="BF106" s="114"/>
      <c r="BG106" s="12"/>
      <c r="BJ106" s="12"/>
      <c r="BK106" s="12"/>
      <c r="BL106" s="12"/>
      <c r="BM106" s="12"/>
      <c r="BN106" s="12"/>
      <c r="BO106" s="12"/>
      <c r="BP106" s="12"/>
      <c r="BQ106" s="12"/>
      <c r="BR106" s="12"/>
      <c r="BS106" s="12"/>
      <c r="BT106" s="12"/>
      <c r="BU106" s="12"/>
      <c r="BV106" s="12"/>
      <c r="BW106" s="12"/>
      <c r="BX106" s="12"/>
      <c r="BZ106" s="114"/>
    </row>
    <row r="107" spans="1:78" x14ac:dyDescent="0.2">
      <c r="A107" s="107" t="str">
        <f t="shared" si="3"/>
        <v/>
      </c>
      <c r="B107" s="12"/>
      <c r="C107" s="12"/>
      <c r="D107" s="12"/>
      <c r="E107" s="12"/>
      <c r="F107" s="12"/>
      <c r="G107" s="12"/>
      <c r="H107" s="12"/>
      <c r="I107" s="114"/>
      <c r="J107" s="13"/>
      <c r="K107" s="12"/>
      <c r="L107" s="12"/>
      <c r="M107" s="12"/>
      <c r="N107" s="12"/>
      <c r="O107" s="20"/>
      <c r="P107" s="12"/>
      <c r="S107" s="12"/>
      <c r="T107" s="12"/>
      <c r="U107" s="17"/>
      <c r="AF107" s="12"/>
      <c r="AG107" s="12"/>
      <c r="AR107" s="12"/>
      <c r="AS107" s="12"/>
      <c r="BD107" s="12"/>
      <c r="BE107" s="12"/>
      <c r="BF107" s="114"/>
      <c r="BG107" s="12"/>
      <c r="BJ107" s="12"/>
      <c r="BK107" s="12"/>
      <c r="BL107" s="12"/>
      <c r="BM107" s="12"/>
      <c r="BN107" s="12"/>
      <c r="BO107" s="12"/>
      <c r="BP107" s="12"/>
      <c r="BQ107" s="12"/>
      <c r="BR107" s="12"/>
      <c r="BS107" s="12"/>
      <c r="BT107" s="12"/>
      <c r="BU107" s="12"/>
      <c r="BV107" s="12"/>
      <c r="BW107" s="12"/>
      <c r="BX107" s="12"/>
      <c r="BZ107" s="114"/>
    </row>
    <row r="108" spans="1:78" x14ac:dyDescent="0.2">
      <c r="A108" s="107" t="str">
        <f t="shared" si="3"/>
        <v/>
      </c>
      <c r="B108" s="12"/>
      <c r="C108" s="12"/>
      <c r="D108" s="12"/>
      <c r="E108" s="12"/>
      <c r="F108" s="12"/>
      <c r="G108" s="12"/>
      <c r="H108" s="12"/>
      <c r="I108" s="114"/>
      <c r="J108" s="13"/>
      <c r="K108" s="12"/>
      <c r="L108" s="12"/>
      <c r="M108" s="12"/>
      <c r="N108" s="12"/>
      <c r="O108" s="20"/>
      <c r="P108" s="12"/>
      <c r="S108" s="12"/>
      <c r="T108" s="12"/>
      <c r="U108" s="17"/>
      <c r="AF108" s="12"/>
      <c r="AG108" s="12"/>
      <c r="AR108" s="12"/>
      <c r="AS108" s="12"/>
      <c r="BD108" s="12"/>
      <c r="BE108" s="12"/>
      <c r="BF108" s="114"/>
      <c r="BG108" s="12"/>
      <c r="BJ108" s="12"/>
      <c r="BK108" s="12"/>
      <c r="BL108" s="12"/>
      <c r="BM108" s="12"/>
      <c r="BN108" s="12"/>
      <c r="BO108" s="12"/>
      <c r="BP108" s="12"/>
      <c r="BQ108" s="12"/>
      <c r="BR108" s="12"/>
      <c r="BS108" s="12"/>
      <c r="BT108" s="12"/>
      <c r="BU108" s="12"/>
      <c r="BV108" s="12"/>
      <c r="BW108" s="12"/>
      <c r="BX108" s="12"/>
      <c r="BZ108" s="114"/>
    </row>
    <row r="109" spans="1:78" x14ac:dyDescent="0.2">
      <c r="A109" s="107" t="str">
        <f t="shared" si="3"/>
        <v/>
      </c>
      <c r="B109" s="12"/>
      <c r="C109" s="12"/>
      <c r="D109" s="12"/>
      <c r="E109" s="12"/>
      <c r="F109" s="12"/>
      <c r="G109" s="12"/>
      <c r="H109" s="12"/>
      <c r="I109" s="114"/>
      <c r="J109" s="13"/>
      <c r="K109" s="12"/>
      <c r="L109" s="12"/>
      <c r="M109" s="12"/>
      <c r="N109" s="12"/>
      <c r="O109" s="20"/>
      <c r="P109" s="12"/>
      <c r="S109" s="12"/>
      <c r="T109" s="12"/>
      <c r="U109" s="17"/>
      <c r="AF109" s="12"/>
      <c r="AG109" s="12"/>
      <c r="AR109" s="12"/>
      <c r="AS109" s="12"/>
      <c r="BD109" s="12"/>
      <c r="BE109" s="12"/>
      <c r="BF109" s="114"/>
      <c r="BG109" s="12"/>
      <c r="BJ109" s="12"/>
      <c r="BK109" s="12"/>
      <c r="BL109" s="12"/>
      <c r="BM109" s="12"/>
      <c r="BN109" s="12"/>
      <c r="BO109" s="12"/>
      <c r="BP109" s="12"/>
      <c r="BQ109" s="12"/>
      <c r="BR109" s="12"/>
      <c r="BS109" s="12"/>
      <c r="BT109" s="12"/>
      <c r="BU109" s="12"/>
      <c r="BV109" s="12"/>
      <c r="BW109" s="12"/>
      <c r="BX109" s="12"/>
      <c r="BZ109" s="114"/>
    </row>
    <row r="110" spans="1:78" x14ac:dyDescent="0.2">
      <c r="A110" s="107" t="str">
        <f t="shared" si="3"/>
        <v/>
      </c>
      <c r="B110" s="12"/>
      <c r="C110" s="12"/>
      <c r="D110" s="12"/>
      <c r="E110" s="12"/>
      <c r="F110" s="12"/>
      <c r="G110" s="12"/>
      <c r="H110" s="12"/>
      <c r="I110" s="114"/>
      <c r="J110" s="13"/>
      <c r="K110" s="12"/>
      <c r="L110" s="12"/>
      <c r="M110" s="12"/>
      <c r="N110" s="12"/>
      <c r="O110" s="20"/>
      <c r="P110" s="12"/>
      <c r="S110" s="12"/>
      <c r="T110" s="12"/>
      <c r="U110" s="17"/>
      <c r="AF110" s="12"/>
      <c r="AG110" s="12"/>
      <c r="AR110" s="12"/>
      <c r="AS110" s="12"/>
      <c r="BD110" s="12"/>
      <c r="BE110" s="12"/>
      <c r="BF110" s="114"/>
      <c r="BG110" s="12"/>
      <c r="BJ110" s="12"/>
      <c r="BK110" s="12"/>
      <c r="BL110" s="12"/>
      <c r="BM110" s="12"/>
      <c r="BN110" s="12"/>
      <c r="BO110" s="12"/>
      <c r="BP110" s="12"/>
      <c r="BQ110" s="12"/>
      <c r="BR110" s="12"/>
      <c r="BS110" s="12"/>
      <c r="BT110" s="12"/>
      <c r="BU110" s="12"/>
      <c r="BV110" s="12"/>
      <c r="BW110" s="12"/>
      <c r="BX110" s="12"/>
      <c r="BZ110" s="114"/>
    </row>
    <row r="111" spans="1:78" x14ac:dyDescent="0.2">
      <c r="A111" s="107" t="str">
        <f t="shared" si="3"/>
        <v/>
      </c>
      <c r="B111" s="12"/>
      <c r="C111" s="12"/>
      <c r="D111" s="12"/>
      <c r="E111" s="12"/>
      <c r="F111" s="12"/>
      <c r="G111" s="12"/>
      <c r="H111" s="12"/>
      <c r="I111" s="114"/>
      <c r="J111" s="13"/>
      <c r="K111" s="12"/>
      <c r="L111" s="12"/>
      <c r="M111" s="12"/>
      <c r="N111" s="12"/>
      <c r="O111" s="20"/>
      <c r="P111" s="12"/>
      <c r="S111" s="12"/>
      <c r="T111" s="12"/>
      <c r="U111" s="17"/>
      <c r="AF111" s="12"/>
      <c r="AG111" s="12"/>
      <c r="AR111" s="12"/>
      <c r="AS111" s="12"/>
      <c r="BD111" s="12"/>
      <c r="BE111" s="12"/>
      <c r="BF111" s="114"/>
      <c r="BG111" s="12"/>
      <c r="BJ111" s="12"/>
      <c r="BK111" s="12"/>
      <c r="BL111" s="12"/>
      <c r="BM111" s="12"/>
      <c r="BN111" s="12"/>
      <c r="BO111" s="12"/>
      <c r="BP111" s="12"/>
      <c r="BQ111" s="12"/>
      <c r="BR111" s="12"/>
      <c r="BS111" s="12"/>
      <c r="BT111" s="12"/>
      <c r="BU111" s="12"/>
      <c r="BV111" s="12"/>
      <c r="BW111" s="12"/>
      <c r="BX111" s="12"/>
      <c r="BZ111" s="114"/>
    </row>
    <row r="112" spans="1:78" x14ac:dyDescent="0.2">
      <c r="A112" s="107" t="str">
        <f t="shared" si="3"/>
        <v/>
      </c>
      <c r="B112" s="12"/>
      <c r="C112" s="12"/>
      <c r="D112" s="12"/>
      <c r="E112" s="12"/>
      <c r="F112" s="12"/>
      <c r="G112" s="12"/>
      <c r="H112" s="12"/>
      <c r="I112" s="114"/>
      <c r="J112" s="13"/>
      <c r="K112" s="12"/>
      <c r="L112" s="12"/>
      <c r="M112" s="12"/>
      <c r="N112" s="12"/>
      <c r="O112" s="20"/>
      <c r="P112" s="12"/>
      <c r="S112" s="12"/>
      <c r="T112" s="12"/>
      <c r="U112" s="17"/>
      <c r="AF112" s="12"/>
      <c r="AG112" s="12"/>
      <c r="AR112" s="12"/>
      <c r="AS112" s="12"/>
      <c r="BD112" s="12"/>
      <c r="BE112" s="12"/>
      <c r="BF112" s="114"/>
      <c r="BG112" s="12"/>
      <c r="BJ112" s="12"/>
      <c r="BK112" s="12"/>
      <c r="BL112" s="12"/>
      <c r="BM112" s="12"/>
      <c r="BN112" s="12"/>
      <c r="BO112" s="12"/>
      <c r="BP112" s="12"/>
      <c r="BQ112" s="12"/>
      <c r="BR112" s="12"/>
      <c r="BS112" s="12"/>
      <c r="BT112" s="12"/>
      <c r="BU112" s="12"/>
      <c r="BV112" s="12"/>
      <c r="BW112" s="12"/>
      <c r="BX112" s="12"/>
      <c r="BZ112" s="114"/>
    </row>
    <row r="113" spans="1:78" x14ac:dyDescent="0.2">
      <c r="A113" s="107" t="str">
        <f t="shared" si="3"/>
        <v/>
      </c>
      <c r="B113" s="12"/>
      <c r="C113" s="12"/>
      <c r="D113" s="12"/>
      <c r="E113" s="12"/>
      <c r="F113" s="12"/>
      <c r="G113" s="12"/>
      <c r="H113" s="12"/>
      <c r="I113" s="114"/>
      <c r="J113" s="13"/>
      <c r="K113" s="12"/>
      <c r="L113" s="12"/>
      <c r="M113" s="12"/>
      <c r="N113" s="12"/>
      <c r="O113" s="20"/>
      <c r="P113" s="12"/>
      <c r="S113" s="12"/>
      <c r="T113" s="12"/>
      <c r="U113" s="17"/>
      <c r="AF113" s="12"/>
      <c r="AG113" s="12"/>
      <c r="AR113" s="12"/>
      <c r="AS113" s="12"/>
      <c r="BD113" s="12"/>
      <c r="BE113" s="12"/>
      <c r="BF113" s="114"/>
      <c r="BG113" s="12"/>
      <c r="BJ113" s="12"/>
      <c r="BK113" s="12"/>
      <c r="BL113" s="12"/>
      <c r="BM113" s="12"/>
      <c r="BN113" s="12"/>
      <c r="BO113" s="12"/>
      <c r="BP113" s="12"/>
      <c r="BQ113" s="12"/>
      <c r="BR113" s="12"/>
      <c r="BS113" s="12"/>
      <c r="BT113" s="12"/>
      <c r="BU113" s="12"/>
      <c r="BV113" s="12"/>
      <c r="BW113" s="12"/>
      <c r="BX113" s="12"/>
      <c r="BZ113" s="114"/>
    </row>
    <row r="114" spans="1:78" x14ac:dyDescent="0.2">
      <c r="A114" s="107" t="str">
        <f t="shared" si="3"/>
        <v/>
      </c>
      <c r="B114" s="12"/>
      <c r="C114" s="12"/>
      <c r="D114" s="12"/>
      <c r="E114" s="12"/>
      <c r="F114" s="12"/>
      <c r="G114" s="12"/>
      <c r="H114" s="12"/>
      <c r="I114" s="114"/>
      <c r="J114" s="13"/>
      <c r="K114" s="12"/>
      <c r="L114" s="12"/>
      <c r="M114" s="12"/>
      <c r="N114" s="12"/>
      <c r="O114" s="20"/>
      <c r="P114" s="12"/>
      <c r="S114" s="12"/>
      <c r="T114" s="12"/>
      <c r="U114" s="17"/>
      <c r="AF114" s="12"/>
      <c r="AG114" s="12"/>
      <c r="AR114" s="12"/>
      <c r="AS114" s="12"/>
      <c r="BD114" s="12"/>
      <c r="BE114" s="12"/>
      <c r="BF114" s="114"/>
      <c r="BG114" s="12"/>
      <c r="BJ114" s="12"/>
      <c r="BK114" s="12"/>
      <c r="BL114" s="12"/>
      <c r="BM114" s="12"/>
      <c r="BN114" s="12"/>
      <c r="BO114" s="12"/>
      <c r="BP114" s="12"/>
      <c r="BQ114" s="12"/>
      <c r="BR114" s="12"/>
      <c r="BS114" s="12"/>
      <c r="BT114" s="12"/>
      <c r="BU114" s="12"/>
      <c r="BV114" s="12"/>
      <c r="BW114" s="12"/>
      <c r="BX114" s="12"/>
      <c r="BZ114" s="114"/>
    </row>
    <row r="115" spans="1:78" x14ac:dyDescent="0.2">
      <c r="A115" s="107" t="str">
        <f t="shared" si="3"/>
        <v/>
      </c>
      <c r="B115" s="12"/>
      <c r="C115" s="12"/>
      <c r="D115" s="12"/>
      <c r="E115" s="12"/>
      <c r="F115" s="12"/>
      <c r="G115" s="12"/>
      <c r="H115" s="12"/>
      <c r="I115" s="114"/>
      <c r="J115" s="13"/>
      <c r="K115" s="12"/>
      <c r="L115" s="12"/>
      <c r="M115" s="12"/>
      <c r="N115" s="12"/>
      <c r="O115" s="20"/>
      <c r="P115" s="12"/>
      <c r="S115" s="12"/>
      <c r="T115" s="12"/>
      <c r="U115" s="17"/>
      <c r="AF115" s="12"/>
      <c r="AG115" s="12"/>
      <c r="AR115" s="12"/>
      <c r="AS115" s="12"/>
      <c r="BD115" s="12"/>
      <c r="BE115" s="12"/>
      <c r="BF115" s="114"/>
      <c r="BG115" s="12"/>
      <c r="BJ115" s="12"/>
      <c r="BK115" s="12"/>
      <c r="BL115" s="12"/>
      <c r="BM115" s="12"/>
      <c r="BN115" s="12"/>
      <c r="BO115" s="12"/>
      <c r="BP115" s="12"/>
      <c r="BQ115" s="12"/>
      <c r="BR115" s="12"/>
      <c r="BS115" s="12"/>
      <c r="BT115" s="12"/>
      <c r="BU115" s="12"/>
      <c r="BV115" s="12"/>
      <c r="BW115" s="12"/>
      <c r="BX115" s="12"/>
      <c r="BZ115" s="114"/>
    </row>
    <row r="116" spans="1:78" x14ac:dyDescent="0.2">
      <c r="A116" s="107" t="str">
        <f t="shared" si="3"/>
        <v/>
      </c>
      <c r="B116" s="12"/>
      <c r="C116" s="12"/>
      <c r="D116" s="12"/>
      <c r="E116" s="12"/>
      <c r="F116" s="12"/>
      <c r="G116" s="12"/>
      <c r="H116" s="12"/>
      <c r="I116" s="114"/>
      <c r="J116" s="13"/>
      <c r="K116" s="12"/>
      <c r="L116" s="12"/>
      <c r="M116" s="12"/>
      <c r="N116" s="12"/>
      <c r="O116" s="20"/>
      <c r="P116" s="12"/>
      <c r="S116" s="12"/>
      <c r="T116" s="12"/>
      <c r="U116" s="17"/>
      <c r="AF116" s="12"/>
      <c r="AG116" s="12"/>
      <c r="AR116" s="12"/>
      <c r="AS116" s="12"/>
      <c r="BD116" s="12"/>
      <c r="BE116" s="12"/>
      <c r="BF116" s="114"/>
      <c r="BG116" s="12"/>
      <c r="BJ116" s="12"/>
      <c r="BK116" s="12"/>
      <c r="BL116" s="12"/>
      <c r="BM116" s="12"/>
      <c r="BN116" s="12"/>
      <c r="BO116" s="12"/>
      <c r="BP116" s="12"/>
      <c r="BQ116" s="12"/>
      <c r="BR116" s="12"/>
      <c r="BS116" s="12"/>
      <c r="BT116" s="12"/>
      <c r="BU116" s="12"/>
      <c r="BV116" s="12"/>
      <c r="BW116" s="12"/>
      <c r="BX116" s="12"/>
      <c r="BZ116" s="114"/>
    </row>
    <row r="117" spans="1:78" x14ac:dyDescent="0.2">
      <c r="A117" s="107" t="str">
        <f t="shared" si="3"/>
        <v/>
      </c>
      <c r="B117" s="12"/>
      <c r="C117" s="12"/>
      <c r="D117" s="12"/>
      <c r="E117" s="12"/>
      <c r="F117" s="12"/>
      <c r="G117" s="12"/>
      <c r="H117" s="12"/>
      <c r="I117" s="114"/>
      <c r="J117" s="13"/>
      <c r="K117" s="12"/>
      <c r="L117" s="12"/>
      <c r="M117" s="12"/>
      <c r="N117" s="12"/>
      <c r="O117" s="20"/>
      <c r="P117" s="12"/>
      <c r="S117" s="12"/>
      <c r="T117" s="12"/>
      <c r="U117" s="17"/>
      <c r="AF117" s="12"/>
      <c r="AG117" s="12"/>
      <c r="AR117" s="12"/>
      <c r="AS117" s="12"/>
      <c r="BD117" s="12"/>
      <c r="BE117" s="12"/>
      <c r="BF117" s="114"/>
      <c r="BG117" s="12"/>
      <c r="BJ117" s="12"/>
      <c r="BK117" s="12"/>
      <c r="BL117" s="12"/>
      <c r="BM117" s="12"/>
      <c r="BN117" s="12"/>
      <c r="BO117" s="12"/>
      <c r="BP117" s="12"/>
      <c r="BQ117" s="12"/>
      <c r="BR117" s="12"/>
      <c r="BS117" s="12"/>
      <c r="BT117" s="12"/>
      <c r="BU117" s="12"/>
      <c r="BV117" s="12"/>
      <c r="BW117" s="12"/>
      <c r="BX117" s="12"/>
      <c r="BZ117" s="114"/>
    </row>
    <row r="118" spans="1:78" x14ac:dyDescent="0.2">
      <c r="A118" s="107" t="str">
        <f t="shared" si="3"/>
        <v/>
      </c>
      <c r="B118" s="12"/>
      <c r="C118" s="12"/>
      <c r="D118" s="12"/>
      <c r="E118" s="12"/>
      <c r="F118" s="12"/>
      <c r="G118" s="12"/>
      <c r="H118" s="12"/>
      <c r="I118" s="114"/>
      <c r="J118" s="13"/>
      <c r="K118" s="12"/>
      <c r="L118" s="12"/>
      <c r="M118" s="12"/>
      <c r="N118" s="12"/>
      <c r="O118" s="20"/>
      <c r="P118" s="12"/>
      <c r="S118" s="12"/>
      <c r="T118" s="12"/>
      <c r="U118" s="17"/>
      <c r="AF118" s="12"/>
      <c r="AG118" s="12"/>
      <c r="AR118" s="12"/>
      <c r="AS118" s="12"/>
      <c r="BD118" s="12"/>
      <c r="BE118" s="12"/>
      <c r="BF118" s="114"/>
      <c r="BG118" s="12"/>
      <c r="BJ118" s="12"/>
      <c r="BK118" s="12"/>
      <c r="BL118" s="12"/>
      <c r="BM118" s="12"/>
      <c r="BN118" s="12"/>
      <c r="BO118" s="12"/>
      <c r="BP118" s="12"/>
      <c r="BQ118" s="12"/>
      <c r="BR118" s="12"/>
      <c r="BS118" s="12"/>
      <c r="BT118" s="12"/>
      <c r="BU118" s="12"/>
      <c r="BV118" s="12"/>
      <c r="BW118" s="12"/>
      <c r="BX118" s="12"/>
      <c r="BZ118" s="114"/>
    </row>
    <row r="119" spans="1:78" x14ac:dyDescent="0.2">
      <c r="A119" s="107" t="str">
        <f t="shared" si="3"/>
        <v/>
      </c>
      <c r="B119" s="12"/>
      <c r="C119" s="12"/>
      <c r="D119" s="12"/>
      <c r="E119" s="12"/>
      <c r="F119" s="12"/>
      <c r="G119" s="12"/>
      <c r="H119" s="12"/>
      <c r="I119" s="114"/>
      <c r="J119" s="13"/>
      <c r="K119" s="12"/>
      <c r="L119" s="12"/>
      <c r="M119" s="12"/>
      <c r="N119" s="12"/>
      <c r="O119" s="20"/>
      <c r="P119" s="12"/>
      <c r="S119" s="12"/>
      <c r="T119" s="12"/>
      <c r="U119" s="17"/>
      <c r="AF119" s="12"/>
      <c r="AG119" s="12"/>
      <c r="AR119" s="12"/>
      <c r="AS119" s="12"/>
      <c r="BD119" s="12"/>
      <c r="BE119" s="12"/>
      <c r="BF119" s="114"/>
      <c r="BG119" s="12"/>
      <c r="BJ119" s="12"/>
      <c r="BK119" s="12"/>
      <c r="BL119" s="12"/>
      <c r="BM119" s="12"/>
      <c r="BN119" s="12"/>
      <c r="BO119" s="12"/>
      <c r="BP119" s="12"/>
      <c r="BQ119" s="12"/>
      <c r="BR119" s="12"/>
      <c r="BS119" s="12"/>
      <c r="BT119" s="12"/>
      <c r="BU119" s="12"/>
      <c r="BV119" s="12"/>
      <c r="BW119" s="12"/>
      <c r="BX119" s="12"/>
      <c r="BZ119" s="114"/>
    </row>
    <row r="120" spans="1:78" x14ac:dyDescent="0.2">
      <c r="A120" s="107" t="str">
        <f t="shared" si="3"/>
        <v/>
      </c>
      <c r="B120" s="12"/>
      <c r="C120" s="12"/>
      <c r="D120" s="12"/>
      <c r="E120" s="12"/>
      <c r="F120" s="12"/>
      <c r="G120" s="12"/>
      <c r="H120" s="12"/>
      <c r="I120" s="114"/>
      <c r="J120" s="13"/>
      <c r="K120" s="12"/>
      <c r="L120" s="12"/>
      <c r="M120" s="12"/>
      <c r="N120" s="12"/>
      <c r="O120" s="20"/>
      <c r="P120" s="12"/>
      <c r="S120" s="12"/>
      <c r="T120" s="12"/>
      <c r="U120" s="17"/>
      <c r="AF120" s="12"/>
      <c r="AG120" s="12"/>
      <c r="AR120" s="12"/>
      <c r="AS120" s="12"/>
      <c r="BD120" s="12"/>
      <c r="BE120" s="12"/>
      <c r="BF120" s="114"/>
      <c r="BG120" s="12"/>
      <c r="BJ120" s="12"/>
      <c r="BK120" s="12"/>
      <c r="BL120" s="12"/>
      <c r="BM120" s="12"/>
      <c r="BN120" s="12"/>
      <c r="BO120" s="12"/>
      <c r="BP120" s="12"/>
      <c r="BQ120" s="12"/>
      <c r="BR120" s="12"/>
      <c r="BS120" s="12"/>
      <c r="BT120" s="12"/>
      <c r="BU120" s="12"/>
      <c r="BV120" s="12"/>
      <c r="BW120" s="12"/>
      <c r="BX120" s="12"/>
      <c r="BZ120" s="114"/>
    </row>
    <row r="121" spans="1:78" x14ac:dyDescent="0.2">
      <c r="A121" s="107"/>
      <c r="B121" s="12"/>
      <c r="C121" s="12"/>
      <c r="D121" s="12"/>
      <c r="E121" s="12"/>
      <c r="F121" s="12"/>
      <c r="G121" s="12"/>
      <c r="H121" s="12"/>
      <c r="I121" s="114"/>
      <c r="J121" s="13"/>
      <c r="K121" s="12"/>
      <c r="L121" s="12"/>
      <c r="M121" s="12"/>
      <c r="N121" s="12"/>
      <c r="O121" s="20"/>
      <c r="P121" s="12"/>
      <c r="S121" s="12"/>
      <c r="T121" s="12"/>
      <c r="U121" s="17"/>
      <c r="AF121" s="12"/>
      <c r="AG121" s="12"/>
      <c r="AR121" s="12"/>
      <c r="AS121" s="12"/>
      <c r="BD121" s="12"/>
      <c r="BE121" s="12"/>
      <c r="BF121" s="114"/>
      <c r="BG121" s="12"/>
      <c r="BJ121" s="12"/>
      <c r="BK121" s="12"/>
      <c r="BL121" s="12"/>
      <c r="BM121" s="12"/>
      <c r="BN121" s="12"/>
      <c r="BO121" s="12"/>
      <c r="BP121" s="12"/>
      <c r="BQ121" s="12"/>
      <c r="BR121" s="12"/>
      <c r="BS121" s="12"/>
      <c r="BT121" s="12"/>
      <c r="BU121" s="12"/>
      <c r="BV121" s="12"/>
      <c r="BW121" s="12"/>
      <c r="BX121" s="12"/>
      <c r="BZ121" s="114"/>
    </row>
    <row r="122" spans="1:78" x14ac:dyDescent="0.2">
      <c r="A122" s="107"/>
      <c r="B122" s="12"/>
      <c r="C122" s="12"/>
      <c r="D122" s="12"/>
      <c r="E122" s="12"/>
      <c r="F122" s="12"/>
      <c r="G122" s="12"/>
      <c r="H122" s="12"/>
      <c r="I122" s="114"/>
      <c r="J122" s="13"/>
      <c r="K122" s="12"/>
      <c r="L122" s="12"/>
      <c r="M122" s="12"/>
      <c r="N122" s="12"/>
      <c r="O122" s="20"/>
      <c r="P122" s="12"/>
      <c r="S122" s="12"/>
      <c r="T122" s="12"/>
      <c r="U122" s="17"/>
      <c r="AF122" s="12"/>
      <c r="AG122" s="12"/>
      <c r="AR122" s="12"/>
      <c r="AS122" s="12"/>
      <c r="BD122" s="12"/>
      <c r="BE122" s="12"/>
      <c r="BF122" s="114"/>
      <c r="BG122" s="12"/>
      <c r="BJ122" s="12"/>
      <c r="BK122" s="12"/>
      <c r="BL122" s="12"/>
      <c r="BM122" s="12"/>
      <c r="BN122" s="12"/>
      <c r="BO122" s="12"/>
      <c r="BP122" s="12"/>
      <c r="BQ122" s="12"/>
      <c r="BR122" s="12"/>
      <c r="BS122" s="12"/>
      <c r="BT122" s="12"/>
      <c r="BU122" s="12"/>
      <c r="BV122" s="12"/>
      <c r="BW122" s="12"/>
      <c r="BX122" s="12"/>
      <c r="BZ122" s="114"/>
    </row>
    <row r="123" spans="1:78" x14ac:dyDescent="0.2">
      <c r="A123" s="107"/>
      <c r="B123" s="12"/>
      <c r="C123" s="12"/>
      <c r="D123" s="12"/>
      <c r="E123" s="12"/>
      <c r="F123" s="12"/>
      <c r="G123" s="12"/>
      <c r="H123" s="12"/>
      <c r="I123" s="114"/>
      <c r="J123" s="13"/>
      <c r="K123" s="12"/>
      <c r="L123" s="12"/>
      <c r="M123" s="12"/>
      <c r="N123" s="12"/>
      <c r="O123" s="20"/>
      <c r="P123" s="12"/>
      <c r="S123" s="12"/>
      <c r="T123" s="12"/>
      <c r="U123" s="17"/>
      <c r="AF123" s="12"/>
      <c r="AG123" s="12"/>
      <c r="AR123" s="12"/>
      <c r="AS123" s="12"/>
      <c r="BD123" s="12"/>
      <c r="BE123" s="12"/>
      <c r="BF123" s="114"/>
      <c r="BG123" s="12"/>
      <c r="BJ123" s="12"/>
      <c r="BK123" s="12"/>
      <c r="BL123" s="12"/>
      <c r="BM123" s="12"/>
      <c r="BN123" s="12"/>
      <c r="BO123" s="12"/>
      <c r="BP123" s="12"/>
      <c r="BQ123" s="12"/>
      <c r="BR123" s="12"/>
      <c r="BS123" s="12"/>
      <c r="BT123" s="12"/>
      <c r="BU123" s="12"/>
      <c r="BV123" s="12"/>
      <c r="BW123" s="12"/>
      <c r="BX123" s="12"/>
      <c r="BZ123" s="114"/>
    </row>
    <row r="124" spans="1:78" x14ac:dyDescent="0.2">
      <c r="A124" s="107"/>
      <c r="B124" s="12"/>
      <c r="C124" s="12"/>
      <c r="D124" s="12"/>
      <c r="E124" s="12"/>
      <c r="F124" s="12"/>
      <c r="G124" s="12"/>
      <c r="H124" s="12"/>
      <c r="I124" s="114"/>
      <c r="J124" s="13"/>
      <c r="K124" s="12"/>
      <c r="L124" s="12"/>
      <c r="M124" s="12"/>
      <c r="N124" s="12"/>
      <c r="O124" s="20"/>
      <c r="P124" s="12"/>
      <c r="S124" s="12"/>
      <c r="T124" s="12"/>
      <c r="U124" s="17"/>
      <c r="AF124" s="12"/>
      <c r="AG124" s="12"/>
      <c r="AR124" s="12"/>
      <c r="AS124" s="12"/>
      <c r="BD124" s="12"/>
      <c r="BE124" s="12"/>
      <c r="BF124" s="114"/>
      <c r="BG124" s="12"/>
      <c r="BJ124" s="12"/>
      <c r="BK124" s="12"/>
      <c r="BL124" s="12"/>
      <c r="BM124" s="12"/>
      <c r="BN124" s="12"/>
      <c r="BO124" s="12"/>
      <c r="BP124" s="12"/>
      <c r="BQ124" s="12"/>
      <c r="BR124" s="12"/>
      <c r="BS124" s="12"/>
      <c r="BT124" s="12"/>
      <c r="BU124" s="12"/>
      <c r="BV124" s="12"/>
      <c r="BW124" s="12"/>
      <c r="BX124" s="12"/>
      <c r="BZ124" s="114"/>
    </row>
    <row r="125" spans="1:78" x14ac:dyDescent="0.2">
      <c r="A125" s="107"/>
      <c r="B125" s="12"/>
      <c r="C125" s="12"/>
      <c r="D125" s="12"/>
      <c r="E125" s="12"/>
      <c r="F125" s="12"/>
      <c r="G125" s="12"/>
      <c r="H125" s="12"/>
      <c r="I125" s="114"/>
      <c r="J125" s="13"/>
      <c r="K125" s="12"/>
      <c r="L125" s="12"/>
      <c r="M125" s="12"/>
      <c r="N125" s="12"/>
      <c r="O125" s="20"/>
      <c r="P125" s="12"/>
      <c r="S125" s="12"/>
      <c r="T125" s="12"/>
      <c r="U125" s="17"/>
      <c r="AF125" s="12"/>
      <c r="AG125" s="12"/>
      <c r="AR125" s="12"/>
      <c r="AS125" s="12"/>
      <c r="BD125" s="12"/>
      <c r="BE125" s="12"/>
      <c r="BF125" s="114"/>
      <c r="BG125" s="12"/>
      <c r="BJ125" s="12"/>
      <c r="BK125" s="12"/>
      <c r="BL125" s="12"/>
      <c r="BM125" s="12"/>
      <c r="BN125" s="12"/>
      <c r="BO125" s="12"/>
      <c r="BP125" s="12"/>
      <c r="BQ125" s="12"/>
      <c r="BR125" s="12"/>
      <c r="BS125" s="12"/>
      <c r="BT125" s="12"/>
      <c r="BU125" s="12"/>
      <c r="BV125" s="12"/>
      <c r="BW125" s="12"/>
      <c r="BX125" s="12"/>
      <c r="BZ125" s="114"/>
    </row>
    <row r="126" spans="1:78" x14ac:dyDescent="0.2">
      <c r="A126" s="107"/>
      <c r="B126" s="12"/>
      <c r="C126" s="12"/>
      <c r="D126" s="12"/>
      <c r="E126" s="12"/>
      <c r="F126" s="12"/>
      <c r="G126" s="12"/>
      <c r="H126" s="12"/>
      <c r="I126" s="114"/>
      <c r="J126" s="13"/>
      <c r="K126" s="12"/>
      <c r="L126" s="12"/>
      <c r="M126" s="12"/>
      <c r="N126" s="12"/>
      <c r="O126" s="20"/>
      <c r="P126" s="12"/>
      <c r="S126" s="12"/>
      <c r="T126" s="12"/>
      <c r="U126" s="17"/>
      <c r="AF126" s="12"/>
      <c r="AG126" s="12"/>
      <c r="AR126" s="12"/>
      <c r="AS126" s="12"/>
      <c r="BD126" s="12"/>
      <c r="BE126" s="12"/>
      <c r="BF126" s="114"/>
      <c r="BG126" s="12"/>
      <c r="BJ126" s="12"/>
      <c r="BK126" s="12"/>
      <c r="BL126" s="12"/>
      <c r="BM126" s="12"/>
      <c r="BN126" s="12"/>
      <c r="BO126" s="12"/>
      <c r="BP126" s="12"/>
      <c r="BQ126" s="12"/>
      <c r="BR126" s="12"/>
      <c r="BS126" s="12"/>
      <c r="BT126" s="12"/>
      <c r="BU126" s="12"/>
      <c r="BV126" s="12"/>
      <c r="BW126" s="12"/>
      <c r="BX126" s="12"/>
      <c r="BZ126" s="114"/>
    </row>
    <row r="127" spans="1:78" x14ac:dyDescent="0.2">
      <c r="A127" s="107"/>
      <c r="B127" s="12"/>
      <c r="C127" s="12"/>
      <c r="D127" s="12"/>
      <c r="E127" s="12"/>
      <c r="F127" s="12"/>
      <c r="G127" s="12"/>
      <c r="H127" s="12"/>
      <c r="I127" s="114"/>
      <c r="J127" s="13"/>
      <c r="K127" s="12"/>
      <c r="L127" s="12"/>
      <c r="M127" s="12"/>
      <c r="N127" s="12"/>
      <c r="O127" s="20"/>
      <c r="P127" s="12"/>
      <c r="S127" s="12"/>
      <c r="T127" s="12"/>
      <c r="U127" s="17"/>
      <c r="AF127" s="12"/>
      <c r="AG127" s="12"/>
      <c r="AR127" s="12"/>
      <c r="AS127" s="12"/>
      <c r="BD127" s="12"/>
      <c r="BE127" s="12"/>
      <c r="BF127" s="114"/>
      <c r="BG127" s="12"/>
      <c r="BJ127" s="12"/>
      <c r="BK127" s="12"/>
      <c r="BL127" s="12"/>
      <c r="BM127" s="12"/>
      <c r="BN127" s="12"/>
      <c r="BO127" s="12"/>
      <c r="BP127" s="12"/>
      <c r="BQ127" s="12"/>
      <c r="BR127" s="12"/>
      <c r="BS127" s="12"/>
      <c r="BT127" s="12"/>
      <c r="BU127" s="12"/>
      <c r="BV127" s="12"/>
      <c r="BW127" s="12"/>
      <c r="BX127" s="12"/>
      <c r="BZ127" s="114"/>
    </row>
    <row r="128" spans="1:78" x14ac:dyDescent="0.2">
      <c r="A128" s="107"/>
      <c r="B128" s="12"/>
      <c r="C128" s="12"/>
      <c r="D128" s="12"/>
      <c r="E128" s="12"/>
      <c r="F128" s="12"/>
      <c r="G128" s="12"/>
      <c r="H128" s="12"/>
      <c r="I128" s="114"/>
      <c r="J128" s="13"/>
      <c r="K128" s="12"/>
      <c r="L128" s="12"/>
      <c r="M128" s="12"/>
      <c r="N128" s="12"/>
      <c r="O128" s="20"/>
      <c r="P128" s="12"/>
      <c r="S128" s="12"/>
      <c r="T128" s="12"/>
      <c r="U128" s="17"/>
      <c r="AF128" s="12"/>
      <c r="AG128" s="12"/>
      <c r="AR128" s="12"/>
      <c r="AS128" s="12"/>
      <c r="BD128" s="12"/>
      <c r="BE128" s="12"/>
      <c r="BF128" s="114"/>
      <c r="BG128" s="12"/>
      <c r="BJ128" s="12"/>
      <c r="BK128" s="12"/>
      <c r="BL128" s="12"/>
      <c r="BM128" s="12"/>
      <c r="BN128" s="12"/>
      <c r="BO128" s="12"/>
      <c r="BP128" s="12"/>
      <c r="BQ128" s="12"/>
      <c r="BR128" s="12"/>
      <c r="BS128" s="12"/>
      <c r="BT128" s="12"/>
      <c r="BU128" s="12"/>
      <c r="BV128" s="12"/>
      <c r="BW128" s="12"/>
      <c r="BX128" s="12"/>
      <c r="BZ128" s="114"/>
    </row>
    <row r="129" spans="1:78" x14ac:dyDescent="0.2">
      <c r="A129" s="107"/>
      <c r="B129" s="12"/>
      <c r="C129" s="12"/>
      <c r="D129" s="12"/>
      <c r="E129" s="12"/>
      <c r="F129" s="12"/>
      <c r="G129" s="12"/>
      <c r="H129" s="12"/>
      <c r="I129" s="114"/>
      <c r="J129" s="13"/>
      <c r="K129" s="12"/>
      <c r="L129" s="12"/>
      <c r="M129" s="12"/>
      <c r="N129" s="12"/>
      <c r="O129" s="20"/>
      <c r="P129" s="12"/>
      <c r="S129" s="12"/>
      <c r="T129" s="12"/>
      <c r="U129" s="17"/>
      <c r="AF129" s="12"/>
      <c r="AG129" s="12"/>
      <c r="AR129" s="12"/>
      <c r="AS129" s="12"/>
      <c r="BD129" s="12"/>
      <c r="BE129" s="12"/>
      <c r="BF129" s="114"/>
      <c r="BG129" s="12"/>
      <c r="BJ129" s="12"/>
      <c r="BK129" s="12"/>
      <c r="BL129" s="12"/>
      <c r="BM129" s="12"/>
      <c r="BN129" s="12"/>
      <c r="BO129" s="12"/>
      <c r="BP129" s="12"/>
      <c r="BQ129" s="12"/>
      <c r="BR129" s="12"/>
      <c r="BS129" s="12"/>
      <c r="BT129" s="12"/>
      <c r="BU129" s="12"/>
      <c r="BV129" s="12"/>
      <c r="BW129" s="12"/>
      <c r="BX129" s="12"/>
      <c r="BZ129" s="114"/>
    </row>
    <row r="130" spans="1:78" x14ac:dyDescent="0.2">
      <c r="A130" s="107"/>
      <c r="B130" s="12"/>
      <c r="C130" s="12"/>
      <c r="D130" s="12"/>
      <c r="E130" s="12"/>
      <c r="F130" s="12"/>
      <c r="G130" s="12"/>
      <c r="H130" s="12"/>
      <c r="I130" s="114"/>
      <c r="J130" s="13"/>
      <c r="K130" s="12"/>
      <c r="L130" s="12"/>
      <c r="M130" s="12"/>
      <c r="N130" s="12"/>
      <c r="O130" s="20"/>
      <c r="P130" s="12"/>
      <c r="S130" s="12"/>
      <c r="T130" s="12"/>
      <c r="U130" s="17"/>
      <c r="AF130" s="12"/>
      <c r="AG130" s="12"/>
      <c r="AR130" s="12"/>
      <c r="AS130" s="12"/>
      <c r="BD130" s="12"/>
      <c r="BE130" s="12"/>
      <c r="BF130" s="114"/>
      <c r="BG130" s="12"/>
      <c r="BJ130" s="12"/>
      <c r="BK130" s="12"/>
      <c r="BL130" s="12"/>
      <c r="BM130" s="12"/>
      <c r="BN130" s="12"/>
      <c r="BO130" s="12"/>
      <c r="BP130" s="12"/>
      <c r="BQ130" s="12"/>
      <c r="BR130" s="12"/>
      <c r="BS130" s="12"/>
      <c r="BT130" s="12"/>
      <c r="BU130" s="12"/>
      <c r="BV130" s="12"/>
      <c r="BW130" s="12"/>
      <c r="BX130" s="12"/>
      <c r="BZ130" s="114"/>
    </row>
    <row r="131" spans="1:78" x14ac:dyDescent="0.2">
      <c r="A131" s="107"/>
      <c r="B131" s="12"/>
      <c r="C131" s="12"/>
      <c r="D131" s="12"/>
      <c r="E131" s="12"/>
      <c r="F131" s="12"/>
      <c r="G131" s="12"/>
      <c r="H131" s="12"/>
      <c r="I131" s="114"/>
      <c r="J131" s="13"/>
      <c r="K131" s="12"/>
      <c r="L131" s="12"/>
      <c r="M131" s="12"/>
      <c r="N131" s="12"/>
      <c r="O131" s="20"/>
      <c r="P131" s="12"/>
      <c r="S131" s="12"/>
      <c r="T131" s="12"/>
      <c r="U131" s="17"/>
      <c r="AF131" s="12"/>
      <c r="AG131" s="12"/>
      <c r="AR131" s="12"/>
      <c r="AS131" s="12"/>
      <c r="BD131" s="12"/>
      <c r="BE131" s="12"/>
      <c r="BF131" s="114"/>
      <c r="BG131" s="12"/>
      <c r="BJ131" s="12"/>
      <c r="BK131" s="12"/>
      <c r="BL131" s="12"/>
      <c r="BM131" s="12"/>
      <c r="BN131" s="12"/>
      <c r="BO131" s="12"/>
      <c r="BP131" s="12"/>
      <c r="BQ131" s="12"/>
      <c r="BR131" s="12"/>
      <c r="BS131" s="12"/>
      <c r="BT131" s="12"/>
      <c r="BU131" s="12"/>
      <c r="BV131" s="12"/>
      <c r="BW131" s="12"/>
      <c r="BX131" s="12"/>
      <c r="BZ131" s="114"/>
    </row>
    <row r="132" spans="1:78" x14ac:dyDescent="0.2">
      <c r="A132" s="107"/>
      <c r="B132" s="12"/>
      <c r="C132" s="12"/>
      <c r="D132" s="12"/>
      <c r="E132" s="12"/>
      <c r="F132" s="12"/>
      <c r="G132" s="12"/>
      <c r="H132" s="12"/>
      <c r="I132" s="114"/>
      <c r="J132" s="13"/>
      <c r="K132" s="12"/>
      <c r="L132" s="12"/>
      <c r="M132" s="12"/>
      <c r="N132" s="12"/>
      <c r="O132" s="20"/>
      <c r="P132" s="12"/>
      <c r="S132" s="12"/>
      <c r="T132" s="12"/>
      <c r="U132" s="17"/>
      <c r="AF132" s="12"/>
      <c r="AG132" s="12"/>
      <c r="AR132" s="12"/>
      <c r="AS132" s="12"/>
      <c r="BD132" s="12"/>
      <c r="BE132" s="12"/>
      <c r="BF132" s="114"/>
      <c r="BG132" s="12"/>
      <c r="BJ132" s="12"/>
      <c r="BK132" s="12"/>
      <c r="BL132" s="12"/>
      <c r="BM132" s="12"/>
      <c r="BN132" s="12"/>
      <c r="BO132" s="12"/>
      <c r="BP132" s="12"/>
      <c r="BQ132" s="12"/>
      <c r="BR132" s="12"/>
      <c r="BS132" s="12"/>
      <c r="BT132" s="12"/>
      <c r="BU132" s="12"/>
      <c r="BV132" s="12"/>
      <c r="BW132" s="12"/>
      <c r="BX132" s="12"/>
      <c r="BZ132" s="114"/>
    </row>
    <row r="133" spans="1:78" x14ac:dyDescent="0.2">
      <c r="A133" s="107"/>
      <c r="B133" s="12"/>
      <c r="C133" s="12"/>
      <c r="D133" s="12"/>
      <c r="E133" s="12"/>
      <c r="F133" s="12"/>
      <c r="G133" s="12"/>
      <c r="H133" s="12"/>
      <c r="I133" s="114"/>
      <c r="J133" s="13"/>
      <c r="K133" s="12"/>
      <c r="L133" s="12"/>
      <c r="M133" s="12"/>
      <c r="N133" s="12"/>
      <c r="O133" s="20"/>
      <c r="P133" s="12"/>
      <c r="S133" s="12"/>
      <c r="T133" s="12"/>
      <c r="U133" s="17"/>
      <c r="AF133" s="12"/>
      <c r="AG133" s="12"/>
      <c r="AR133" s="12"/>
      <c r="AS133" s="12"/>
      <c r="BD133" s="12"/>
      <c r="BE133" s="12"/>
      <c r="BF133" s="114"/>
      <c r="BG133" s="12"/>
      <c r="BJ133" s="12"/>
      <c r="BK133" s="12"/>
      <c r="BL133" s="12"/>
      <c r="BM133" s="12"/>
      <c r="BN133" s="12"/>
      <c r="BO133" s="12"/>
      <c r="BP133" s="12"/>
      <c r="BQ133" s="12"/>
      <c r="BR133" s="12"/>
      <c r="BS133" s="12"/>
      <c r="BT133" s="12"/>
      <c r="BU133" s="12"/>
      <c r="BV133" s="12"/>
      <c r="BW133" s="12"/>
      <c r="BX133" s="12"/>
      <c r="BZ133" s="114"/>
    </row>
    <row r="134" spans="1:78" x14ac:dyDescent="0.2">
      <c r="A134" s="107"/>
      <c r="B134" s="12"/>
      <c r="C134" s="12"/>
      <c r="D134" s="12"/>
      <c r="E134" s="12"/>
      <c r="F134" s="12"/>
      <c r="G134" s="12"/>
      <c r="H134" s="12"/>
      <c r="I134" s="114"/>
      <c r="J134" s="13"/>
      <c r="K134" s="12"/>
      <c r="L134" s="12"/>
      <c r="M134" s="12"/>
      <c r="N134" s="12"/>
      <c r="O134" s="20"/>
      <c r="P134" s="12"/>
      <c r="S134" s="12"/>
      <c r="T134" s="12"/>
      <c r="U134" s="17"/>
      <c r="AF134" s="12"/>
      <c r="AG134" s="12"/>
      <c r="AR134" s="12"/>
      <c r="AS134" s="12"/>
      <c r="BD134" s="12"/>
      <c r="BE134" s="12"/>
      <c r="BF134" s="114"/>
      <c r="BG134" s="12"/>
      <c r="BJ134" s="12"/>
      <c r="BK134" s="12"/>
      <c r="BL134" s="12"/>
      <c r="BM134" s="12"/>
      <c r="BN134" s="12"/>
      <c r="BO134" s="12"/>
      <c r="BP134" s="12"/>
      <c r="BQ134" s="12"/>
      <c r="BR134" s="12"/>
      <c r="BS134" s="12"/>
      <c r="BT134" s="12"/>
      <c r="BU134" s="12"/>
      <c r="BV134" s="12"/>
      <c r="BW134" s="12"/>
      <c r="BX134" s="12"/>
      <c r="BZ134" s="114"/>
    </row>
    <row r="135" spans="1:78" x14ac:dyDescent="0.2">
      <c r="A135" s="107"/>
      <c r="B135" s="12"/>
      <c r="C135" s="12"/>
      <c r="D135" s="12"/>
      <c r="E135" s="12"/>
      <c r="F135" s="12"/>
      <c r="G135" s="12"/>
      <c r="H135" s="12"/>
      <c r="I135" s="114"/>
      <c r="J135" s="13"/>
      <c r="K135" s="12"/>
      <c r="L135" s="12"/>
      <c r="M135" s="12"/>
      <c r="N135" s="12"/>
      <c r="O135" s="20"/>
      <c r="P135" s="12"/>
      <c r="S135" s="12"/>
      <c r="T135" s="12"/>
      <c r="U135" s="17"/>
      <c r="AF135" s="12"/>
      <c r="AG135" s="12"/>
      <c r="AR135" s="12"/>
      <c r="AS135" s="12"/>
      <c r="BD135" s="12"/>
      <c r="BE135" s="12"/>
      <c r="BF135" s="114"/>
      <c r="BG135" s="12"/>
      <c r="BJ135" s="12"/>
      <c r="BK135" s="12"/>
      <c r="BL135" s="12"/>
      <c r="BM135" s="12"/>
      <c r="BN135" s="12"/>
      <c r="BO135" s="12"/>
      <c r="BP135" s="12"/>
      <c r="BQ135" s="12"/>
      <c r="BR135" s="12"/>
      <c r="BS135" s="12"/>
      <c r="BT135" s="12"/>
      <c r="BU135" s="12"/>
      <c r="BV135" s="12"/>
      <c r="BW135" s="12"/>
      <c r="BX135" s="12"/>
      <c r="BZ135" s="114"/>
    </row>
    <row r="136" spans="1:78" x14ac:dyDescent="0.2">
      <c r="A136" s="107"/>
      <c r="B136" s="12"/>
      <c r="C136" s="12"/>
      <c r="D136" s="12"/>
      <c r="E136" s="12"/>
      <c r="F136" s="12"/>
      <c r="G136" s="12"/>
      <c r="H136" s="12"/>
      <c r="I136" s="114"/>
      <c r="J136" s="13"/>
      <c r="K136" s="12"/>
      <c r="L136" s="12"/>
      <c r="M136" s="12"/>
      <c r="N136" s="12"/>
      <c r="O136" s="20"/>
      <c r="P136" s="12"/>
      <c r="S136" s="12"/>
      <c r="T136" s="12"/>
      <c r="U136" s="17"/>
      <c r="AF136" s="12"/>
      <c r="AG136" s="12"/>
      <c r="AR136" s="12"/>
      <c r="AS136" s="12"/>
      <c r="BD136" s="12"/>
      <c r="BE136" s="12"/>
      <c r="BF136" s="114"/>
      <c r="BG136" s="12"/>
      <c r="BJ136" s="12"/>
      <c r="BK136" s="12"/>
      <c r="BL136" s="12"/>
      <c r="BM136" s="12"/>
      <c r="BN136" s="12"/>
      <c r="BO136" s="12"/>
      <c r="BP136" s="12"/>
      <c r="BQ136" s="12"/>
      <c r="BR136" s="12"/>
      <c r="BS136" s="12"/>
      <c r="BT136" s="12"/>
      <c r="BU136" s="12"/>
      <c r="BV136" s="12"/>
      <c r="BW136" s="12"/>
      <c r="BX136" s="12"/>
      <c r="BZ136" s="114"/>
    </row>
    <row r="137" spans="1:78" x14ac:dyDescent="0.2">
      <c r="A137" s="107"/>
      <c r="B137" s="12"/>
      <c r="C137" s="12"/>
      <c r="D137" s="12"/>
      <c r="E137" s="12"/>
      <c r="F137" s="12"/>
      <c r="G137" s="12"/>
      <c r="H137" s="12"/>
      <c r="I137" s="114"/>
      <c r="J137" s="13"/>
      <c r="K137" s="12"/>
      <c r="L137" s="12"/>
      <c r="M137" s="12"/>
      <c r="N137" s="12"/>
      <c r="O137" s="20"/>
      <c r="P137" s="12"/>
      <c r="S137" s="12"/>
      <c r="T137" s="12"/>
      <c r="U137" s="17"/>
      <c r="AF137" s="12"/>
      <c r="AG137" s="12"/>
      <c r="AR137" s="12"/>
      <c r="AS137" s="12"/>
      <c r="BD137" s="12"/>
      <c r="BE137" s="12"/>
      <c r="BF137" s="114"/>
      <c r="BG137" s="12"/>
      <c r="BJ137" s="12"/>
      <c r="BK137" s="12"/>
      <c r="BL137" s="12"/>
      <c r="BM137" s="12"/>
      <c r="BN137" s="12"/>
      <c r="BO137" s="12"/>
      <c r="BP137" s="12"/>
      <c r="BQ137" s="12"/>
      <c r="BR137" s="12"/>
      <c r="BS137" s="12"/>
      <c r="BT137" s="12"/>
      <c r="BU137" s="12"/>
      <c r="BV137" s="12"/>
      <c r="BW137" s="12"/>
      <c r="BX137" s="12"/>
      <c r="BZ137" s="114"/>
    </row>
    <row r="138" spans="1:78" x14ac:dyDescent="0.2">
      <c r="A138" s="107"/>
      <c r="B138" s="12"/>
      <c r="C138" s="12"/>
      <c r="D138" s="12"/>
      <c r="E138" s="12"/>
      <c r="F138" s="12"/>
      <c r="G138" s="12"/>
      <c r="H138" s="12"/>
      <c r="I138" s="114"/>
      <c r="J138" s="13"/>
      <c r="K138" s="12"/>
      <c r="L138" s="12"/>
      <c r="M138" s="12"/>
      <c r="N138" s="12"/>
      <c r="O138" s="20"/>
      <c r="P138" s="12"/>
      <c r="S138" s="12"/>
      <c r="T138" s="12"/>
      <c r="U138" s="17"/>
      <c r="AF138" s="12"/>
      <c r="AG138" s="12"/>
      <c r="AR138" s="12"/>
      <c r="AS138" s="12"/>
      <c r="BD138" s="12"/>
      <c r="BE138" s="12"/>
      <c r="BF138" s="114"/>
      <c r="BG138" s="12"/>
      <c r="BJ138" s="12"/>
      <c r="BK138" s="12"/>
      <c r="BL138" s="12"/>
      <c r="BM138" s="12"/>
      <c r="BN138" s="12"/>
      <c r="BO138" s="12"/>
      <c r="BP138" s="12"/>
      <c r="BQ138" s="12"/>
      <c r="BR138" s="12"/>
      <c r="BS138" s="12"/>
      <c r="BT138" s="12"/>
      <c r="BU138" s="12"/>
      <c r="BV138" s="12"/>
      <c r="BW138" s="12"/>
      <c r="BX138" s="12"/>
      <c r="BZ138" s="114"/>
    </row>
    <row r="139" spans="1:78" x14ac:dyDescent="0.2">
      <c r="A139" s="107"/>
      <c r="B139" s="12"/>
      <c r="C139" s="12"/>
      <c r="D139" s="12"/>
      <c r="E139" s="12"/>
      <c r="F139" s="12"/>
      <c r="G139" s="12"/>
      <c r="H139" s="12"/>
      <c r="I139" s="114"/>
      <c r="J139" s="13"/>
      <c r="K139" s="12"/>
      <c r="L139" s="12"/>
      <c r="M139" s="12"/>
      <c r="N139" s="12"/>
      <c r="O139" s="20"/>
      <c r="P139" s="12"/>
      <c r="S139" s="12"/>
      <c r="T139" s="12"/>
      <c r="U139" s="17"/>
      <c r="AF139" s="12"/>
      <c r="AG139" s="12"/>
      <c r="AR139" s="12"/>
      <c r="AS139" s="12"/>
      <c r="BD139" s="12"/>
      <c r="BE139" s="12"/>
      <c r="BF139" s="114"/>
      <c r="BG139" s="12"/>
      <c r="BJ139" s="12"/>
      <c r="BK139" s="12"/>
      <c r="BL139" s="12"/>
      <c r="BM139" s="12"/>
      <c r="BN139" s="12"/>
      <c r="BO139" s="12"/>
      <c r="BP139" s="12"/>
      <c r="BQ139" s="12"/>
      <c r="BR139" s="12"/>
      <c r="BS139" s="12"/>
      <c r="BT139" s="12"/>
      <c r="BU139" s="12"/>
      <c r="BV139" s="12"/>
      <c r="BW139" s="12"/>
      <c r="BX139" s="12"/>
      <c r="BZ139" s="114"/>
    </row>
    <row r="140" spans="1:78" x14ac:dyDescent="0.2">
      <c r="A140" s="107"/>
      <c r="B140" s="12"/>
      <c r="C140" s="12"/>
      <c r="D140" s="12"/>
      <c r="E140" s="12"/>
      <c r="F140" s="12"/>
      <c r="G140" s="12"/>
      <c r="H140" s="12"/>
      <c r="I140" s="114"/>
      <c r="J140" s="13"/>
      <c r="K140" s="12"/>
      <c r="L140" s="12"/>
      <c r="M140" s="12"/>
      <c r="N140" s="12"/>
      <c r="O140" s="20"/>
      <c r="P140" s="12"/>
      <c r="S140" s="12"/>
      <c r="T140" s="12"/>
      <c r="U140" s="17"/>
      <c r="AF140" s="12"/>
      <c r="AG140" s="12"/>
      <c r="AR140" s="12"/>
      <c r="AS140" s="12"/>
      <c r="BD140" s="12"/>
      <c r="BE140" s="12"/>
      <c r="BF140" s="114"/>
      <c r="BG140" s="12"/>
      <c r="BJ140" s="12"/>
      <c r="BK140" s="12"/>
      <c r="BL140" s="12"/>
      <c r="BM140" s="12"/>
      <c r="BN140" s="12"/>
      <c r="BO140" s="12"/>
      <c r="BP140" s="12"/>
      <c r="BQ140" s="12"/>
      <c r="BR140" s="12"/>
      <c r="BS140" s="12"/>
      <c r="BT140" s="12"/>
      <c r="BU140" s="12"/>
      <c r="BV140" s="12"/>
      <c r="BW140" s="12"/>
      <c r="BX140" s="12"/>
      <c r="BZ140" s="114"/>
    </row>
    <row r="141" spans="1:78" x14ac:dyDescent="0.2">
      <c r="A141" s="107"/>
      <c r="B141" s="12"/>
      <c r="C141" s="12"/>
      <c r="D141" s="12"/>
      <c r="E141" s="12"/>
      <c r="F141" s="12"/>
      <c r="G141" s="12"/>
      <c r="H141" s="12"/>
      <c r="I141" s="114"/>
      <c r="J141" s="13"/>
      <c r="K141" s="12"/>
      <c r="L141" s="12"/>
      <c r="M141" s="12"/>
      <c r="N141" s="12"/>
      <c r="O141" s="20"/>
      <c r="P141" s="12"/>
      <c r="S141" s="12"/>
      <c r="T141" s="12"/>
      <c r="U141" s="17"/>
      <c r="AF141" s="12"/>
      <c r="AG141" s="12"/>
      <c r="AR141" s="12"/>
      <c r="AS141" s="12"/>
      <c r="BD141" s="12"/>
      <c r="BE141" s="12"/>
      <c r="BF141" s="114"/>
      <c r="BG141" s="12"/>
      <c r="BJ141" s="12"/>
      <c r="BK141" s="12"/>
      <c r="BL141" s="12"/>
      <c r="BM141" s="12"/>
      <c r="BN141" s="12"/>
      <c r="BO141" s="12"/>
      <c r="BP141" s="12"/>
      <c r="BQ141" s="12"/>
      <c r="BR141" s="12"/>
      <c r="BS141" s="12"/>
      <c r="BT141" s="12"/>
      <c r="BU141" s="12"/>
      <c r="BV141" s="12"/>
      <c r="BW141" s="12"/>
      <c r="BX141" s="12"/>
      <c r="BZ141" s="114"/>
    </row>
    <row r="142" spans="1:78" x14ac:dyDescent="0.2">
      <c r="A142" s="107"/>
      <c r="B142" s="12"/>
      <c r="C142" s="12"/>
      <c r="D142" s="12"/>
      <c r="E142" s="12"/>
      <c r="F142" s="12"/>
      <c r="G142" s="12"/>
      <c r="H142" s="12"/>
      <c r="I142" s="114"/>
      <c r="J142" s="13"/>
      <c r="K142" s="12"/>
      <c r="L142" s="12"/>
      <c r="M142" s="12"/>
      <c r="N142" s="12"/>
      <c r="O142" s="20"/>
      <c r="P142" s="12"/>
      <c r="S142" s="12"/>
      <c r="T142" s="12"/>
      <c r="U142" s="17"/>
      <c r="AF142" s="12"/>
      <c r="AG142" s="12"/>
      <c r="AR142" s="12"/>
      <c r="AS142" s="12"/>
      <c r="BD142" s="12"/>
      <c r="BE142" s="12"/>
      <c r="BF142" s="114"/>
      <c r="BG142" s="12"/>
      <c r="BJ142" s="12"/>
      <c r="BK142" s="12"/>
      <c r="BL142" s="12"/>
      <c r="BM142" s="12"/>
      <c r="BN142" s="12"/>
      <c r="BO142" s="12"/>
      <c r="BP142" s="12"/>
      <c r="BQ142" s="12"/>
      <c r="BR142" s="12"/>
      <c r="BS142" s="12"/>
      <c r="BT142" s="12"/>
      <c r="BU142" s="12"/>
      <c r="BV142" s="12"/>
      <c r="BW142" s="12"/>
      <c r="BX142" s="12"/>
      <c r="BZ142" s="114"/>
    </row>
    <row r="143" spans="1:78" x14ac:dyDescent="0.2">
      <c r="A143" s="107"/>
      <c r="B143" s="12"/>
      <c r="C143" s="12"/>
      <c r="D143" s="12"/>
      <c r="E143" s="12"/>
      <c r="F143" s="12"/>
      <c r="G143" s="12"/>
      <c r="H143" s="12"/>
      <c r="I143" s="114"/>
      <c r="J143" s="13"/>
      <c r="K143" s="12"/>
      <c r="L143" s="12"/>
      <c r="M143" s="12"/>
      <c r="N143" s="12"/>
      <c r="O143" s="20"/>
      <c r="P143" s="12"/>
      <c r="S143" s="12"/>
      <c r="T143" s="12"/>
      <c r="U143" s="17"/>
      <c r="AF143" s="12"/>
      <c r="AG143" s="12"/>
      <c r="AR143" s="12"/>
      <c r="AS143" s="12"/>
      <c r="BD143" s="12"/>
      <c r="BE143" s="12"/>
      <c r="BF143" s="114"/>
      <c r="BG143" s="12"/>
      <c r="BJ143" s="12"/>
      <c r="BK143" s="12"/>
      <c r="BL143" s="12"/>
      <c r="BM143" s="12"/>
      <c r="BN143" s="12"/>
      <c r="BO143" s="12"/>
      <c r="BP143" s="12"/>
      <c r="BQ143" s="12"/>
      <c r="BR143" s="12"/>
      <c r="BS143" s="12"/>
      <c r="BT143" s="12"/>
      <c r="BU143" s="12"/>
      <c r="BV143" s="12"/>
      <c r="BW143" s="12"/>
      <c r="BX143" s="12"/>
      <c r="BZ143" s="114"/>
    </row>
    <row r="144" spans="1:78" x14ac:dyDescent="0.2">
      <c r="A144" s="107"/>
      <c r="B144" s="12"/>
      <c r="C144" s="12"/>
      <c r="D144" s="12"/>
      <c r="E144" s="12"/>
      <c r="F144" s="12"/>
      <c r="G144" s="12"/>
      <c r="H144" s="12"/>
      <c r="I144" s="114"/>
      <c r="J144" s="13"/>
      <c r="K144" s="12"/>
      <c r="L144" s="12"/>
      <c r="M144" s="12"/>
      <c r="N144" s="12"/>
      <c r="O144" s="20"/>
      <c r="P144" s="12"/>
      <c r="S144" s="12"/>
      <c r="T144" s="12"/>
      <c r="U144" s="17"/>
      <c r="AF144" s="12"/>
      <c r="AG144" s="12"/>
      <c r="AR144" s="12"/>
      <c r="AS144" s="12"/>
      <c r="BD144" s="12"/>
      <c r="BE144" s="12"/>
      <c r="BF144" s="114"/>
      <c r="BG144" s="12"/>
      <c r="BJ144" s="12"/>
      <c r="BK144" s="12"/>
      <c r="BL144" s="12"/>
      <c r="BM144" s="12"/>
      <c r="BN144" s="12"/>
      <c r="BO144" s="12"/>
      <c r="BP144" s="12"/>
      <c r="BQ144" s="12"/>
      <c r="BR144" s="12"/>
      <c r="BS144" s="12"/>
      <c r="BT144" s="12"/>
      <c r="BU144" s="12"/>
      <c r="BV144" s="12"/>
      <c r="BW144" s="12"/>
      <c r="BX144" s="12"/>
      <c r="BZ144" s="114"/>
    </row>
    <row r="145" spans="1:78" x14ac:dyDescent="0.2">
      <c r="A145" s="107"/>
      <c r="B145" s="12"/>
      <c r="C145" s="12"/>
      <c r="D145" s="12"/>
      <c r="E145" s="12"/>
      <c r="F145" s="12"/>
      <c r="G145" s="12"/>
      <c r="H145" s="12"/>
      <c r="I145" s="114"/>
      <c r="J145" s="13"/>
      <c r="K145" s="12"/>
      <c r="L145" s="12"/>
      <c r="M145" s="12"/>
      <c r="N145" s="12"/>
      <c r="O145" s="20"/>
      <c r="P145" s="12"/>
      <c r="S145" s="12"/>
      <c r="T145" s="12"/>
      <c r="U145" s="17"/>
      <c r="AF145" s="12"/>
      <c r="AG145" s="12"/>
      <c r="AR145" s="12"/>
      <c r="AS145" s="12"/>
      <c r="BD145" s="12"/>
      <c r="BE145" s="12"/>
      <c r="BF145" s="114"/>
      <c r="BG145" s="12"/>
      <c r="BJ145" s="12"/>
      <c r="BK145" s="12"/>
      <c r="BL145" s="12"/>
      <c r="BM145" s="12"/>
      <c r="BN145" s="12"/>
      <c r="BO145" s="12"/>
      <c r="BP145" s="12"/>
      <c r="BQ145" s="12"/>
      <c r="BR145" s="12"/>
      <c r="BS145" s="12"/>
      <c r="BT145" s="12"/>
      <c r="BU145" s="12"/>
      <c r="BV145" s="12"/>
      <c r="BW145" s="12"/>
      <c r="BX145" s="12"/>
      <c r="BZ145" s="114"/>
    </row>
    <row r="146" spans="1:78" x14ac:dyDescent="0.2">
      <c r="A146" s="107"/>
      <c r="B146" s="12"/>
      <c r="C146" s="12"/>
      <c r="D146" s="12"/>
      <c r="E146" s="12"/>
      <c r="F146" s="12"/>
      <c r="G146" s="12"/>
      <c r="H146" s="12"/>
      <c r="I146" s="114"/>
      <c r="J146" s="13"/>
      <c r="K146" s="12"/>
      <c r="L146" s="12"/>
      <c r="M146" s="12"/>
      <c r="N146" s="12"/>
      <c r="O146" s="20"/>
      <c r="P146" s="12"/>
      <c r="S146" s="12"/>
      <c r="T146" s="12"/>
      <c r="U146" s="17"/>
      <c r="AF146" s="12"/>
      <c r="AG146" s="12"/>
      <c r="AR146" s="12"/>
      <c r="AS146" s="12"/>
      <c r="BD146" s="12"/>
      <c r="BE146" s="12"/>
      <c r="BF146" s="114"/>
      <c r="BG146" s="12"/>
      <c r="BJ146" s="12"/>
      <c r="BK146" s="12"/>
      <c r="BL146" s="12"/>
      <c r="BM146" s="12"/>
      <c r="BN146" s="12"/>
      <c r="BO146" s="12"/>
      <c r="BP146" s="12"/>
      <c r="BQ146" s="12"/>
      <c r="BR146" s="12"/>
      <c r="BS146" s="12"/>
      <c r="BT146" s="12"/>
      <c r="BU146" s="12"/>
      <c r="BV146" s="12"/>
      <c r="BW146" s="12"/>
      <c r="BX146" s="12"/>
      <c r="BZ146" s="114"/>
    </row>
    <row r="147" spans="1:78" x14ac:dyDescent="0.2">
      <c r="A147" s="107"/>
      <c r="B147" s="12"/>
      <c r="C147" s="12"/>
      <c r="D147" s="12"/>
      <c r="E147" s="12"/>
      <c r="F147" s="12"/>
      <c r="G147" s="12"/>
      <c r="H147" s="12"/>
      <c r="I147" s="114"/>
      <c r="J147" s="13"/>
      <c r="K147" s="12"/>
      <c r="L147" s="12"/>
      <c r="M147" s="12"/>
      <c r="N147" s="12"/>
      <c r="O147" s="20"/>
      <c r="P147" s="12"/>
      <c r="S147" s="12"/>
      <c r="T147" s="12"/>
      <c r="U147" s="17"/>
      <c r="AF147" s="12"/>
      <c r="AG147" s="12"/>
      <c r="AR147" s="12"/>
      <c r="AS147" s="12"/>
      <c r="BD147" s="12"/>
      <c r="BE147" s="12"/>
      <c r="BF147" s="114"/>
      <c r="BG147" s="12"/>
      <c r="BJ147" s="12"/>
      <c r="BK147" s="12"/>
      <c r="BL147" s="12"/>
      <c r="BM147" s="12"/>
      <c r="BN147" s="12"/>
      <c r="BO147" s="12"/>
      <c r="BP147" s="12"/>
      <c r="BQ147" s="12"/>
      <c r="BR147" s="12"/>
      <c r="BS147" s="12"/>
      <c r="BT147" s="12"/>
      <c r="BU147" s="12"/>
      <c r="BV147" s="12"/>
      <c r="BW147" s="12"/>
      <c r="BX147" s="12"/>
      <c r="BZ147" s="114"/>
    </row>
    <row r="148" spans="1:78" x14ac:dyDescent="0.2">
      <c r="A148" s="107"/>
      <c r="B148" s="12"/>
      <c r="C148" s="12"/>
      <c r="D148" s="12"/>
      <c r="E148" s="12"/>
      <c r="F148" s="12"/>
      <c r="G148" s="12"/>
      <c r="H148" s="12"/>
      <c r="I148" s="114"/>
      <c r="J148" s="13"/>
      <c r="K148" s="12"/>
      <c r="L148" s="12"/>
      <c r="M148" s="12"/>
      <c r="N148" s="12"/>
      <c r="O148" s="20"/>
      <c r="P148" s="12"/>
      <c r="S148" s="12"/>
      <c r="T148" s="12"/>
      <c r="U148" s="17"/>
      <c r="AF148" s="12"/>
      <c r="AG148" s="12"/>
      <c r="AR148" s="12"/>
      <c r="AS148" s="12"/>
      <c r="BD148" s="12"/>
      <c r="BE148" s="12"/>
      <c r="BF148" s="114"/>
      <c r="BG148" s="12"/>
      <c r="BJ148" s="12"/>
      <c r="BK148" s="12"/>
      <c r="BL148" s="12"/>
      <c r="BM148" s="12"/>
      <c r="BN148" s="12"/>
      <c r="BO148" s="12"/>
      <c r="BP148" s="12"/>
      <c r="BQ148" s="12"/>
      <c r="BR148" s="12"/>
      <c r="BS148" s="12"/>
      <c r="BT148" s="12"/>
      <c r="BU148" s="12"/>
      <c r="BV148" s="12"/>
      <c r="BW148" s="12"/>
      <c r="BX148" s="12"/>
      <c r="BZ148" s="114"/>
    </row>
    <row r="149" spans="1:78" x14ac:dyDescent="0.2">
      <c r="A149" s="107"/>
      <c r="B149" s="12"/>
      <c r="C149" s="12"/>
      <c r="D149" s="12"/>
      <c r="E149" s="12"/>
      <c r="F149" s="12"/>
      <c r="G149" s="12"/>
      <c r="H149" s="12"/>
      <c r="I149" s="114"/>
      <c r="J149" s="13"/>
      <c r="K149" s="12"/>
      <c r="L149" s="12"/>
      <c r="M149" s="12"/>
      <c r="N149" s="12"/>
      <c r="O149" s="20"/>
      <c r="P149" s="12"/>
      <c r="S149" s="12"/>
      <c r="T149" s="12"/>
      <c r="U149" s="17"/>
      <c r="AF149" s="12"/>
      <c r="AG149" s="12"/>
      <c r="AR149" s="12"/>
      <c r="AS149" s="12"/>
      <c r="BD149" s="12"/>
      <c r="BE149" s="12"/>
      <c r="BF149" s="114"/>
      <c r="BG149" s="12"/>
      <c r="BJ149" s="12"/>
      <c r="BK149" s="12"/>
      <c r="BL149" s="12"/>
      <c r="BM149" s="12"/>
      <c r="BN149" s="12"/>
      <c r="BO149" s="12"/>
      <c r="BP149" s="12"/>
      <c r="BQ149" s="12"/>
      <c r="BR149" s="12"/>
      <c r="BS149" s="12"/>
      <c r="BT149" s="12"/>
      <c r="BU149" s="12"/>
      <c r="BV149" s="12"/>
      <c r="BW149" s="12"/>
      <c r="BX149" s="12"/>
      <c r="BZ149" s="114"/>
    </row>
    <row r="150" spans="1:78" x14ac:dyDescent="0.2">
      <c r="A150" s="107"/>
      <c r="B150" s="12"/>
      <c r="C150" s="12"/>
      <c r="D150" s="12"/>
      <c r="E150" s="12"/>
      <c r="F150" s="12"/>
      <c r="G150" s="12"/>
      <c r="H150" s="12"/>
      <c r="I150" s="114"/>
      <c r="J150" s="13"/>
      <c r="K150" s="12"/>
      <c r="L150" s="12"/>
      <c r="M150" s="12"/>
      <c r="N150" s="12"/>
      <c r="O150" s="20"/>
      <c r="P150" s="12"/>
      <c r="S150" s="12"/>
      <c r="T150" s="12"/>
      <c r="U150" s="17"/>
      <c r="AF150" s="12"/>
      <c r="AG150" s="12"/>
      <c r="AR150" s="12"/>
      <c r="AS150" s="12"/>
      <c r="BD150" s="12"/>
      <c r="BE150" s="12"/>
      <c r="BF150" s="114"/>
      <c r="BG150" s="12"/>
      <c r="BJ150" s="12"/>
      <c r="BK150" s="12"/>
      <c r="BL150" s="12"/>
      <c r="BM150" s="12"/>
      <c r="BN150" s="12"/>
      <c r="BO150" s="12"/>
      <c r="BP150" s="12"/>
      <c r="BQ150" s="12"/>
      <c r="BR150" s="12"/>
      <c r="BS150" s="12"/>
      <c r="BT150" s="12"/>
      <c r="BU150" s="12"/>
      <c r="BV150" s="12"/>
      <c r="BW150" s="12"/>
      <c r="BX150" s="12"/>
      <c r="BZ150" s="114"/>
    </row>
    <row r="151" spans="1:78" x14ac:dyDescent="0.2">
      <c r="A151" s="107"/>
      <c r="B151" s="12"/>
      <c r="C151" s="12"/>
      <c r="D151" s="12"/>
      <c r="E151" s="12"/>
      <c r="F151" s="12"/>
      <c r="G151" s="12"/>
      <c r="H151" s="12"/>
      <c r="I151" s="114"/>
      <c r="J151" s="13"/>
      <c r="K151" s="12"/>
      <c r="L151" s="12"/>
      <c r="M151" s="12"/>
      <c r="N151" s="12"/>
      <c r="O151" s="20"/>
      <c r="P151" s="12"/>
      <c r="S151" s="12"/>
      <c r="T151" s="12"/>
      <c r="U151" s="17"/>
      <c r="AF151" s="12"/>
      <c r="AG151" s="12"/>
      <c r="AR151" s="12"/>
      <c r="AS151" s="12"/>
      <c r="BD151" s="12"/>
      <c r="BE151" s="12"/>
      <c r="BF151" s="114"/>
      <c r="BG151" s="12"/>
      <c r="BJ151" s="12"/>
      <c r="BK151" s="12"/>
      <c r="BL151" s="12"/>
      <c r="BM151" s="12"/>
      <c r="BN151" s="12"/>
      <c r="BO151" s="12"/>
      <c r="BP151" s="12"/>
      <c r="BQ151" s="12"/>
      <c r="BR151" s="12"/>
      <c r="BS151" s="12"/>
      <c r="BT151" s="12"/>
      <c r="BU151" s="12"/>
      <c r="BV151" s="12"/>
      <c r="BW151" s="12"/>
      <c r="BX151" s="12"/>
      <c r="BZ151" s="114"/>
    </row>
    <row r="152" spans="1:78" x14ac:dyDescent="0.2">
      <c r="A152" s="107"/>
      <c r="B152" s="12"/>
      <c r="C152" s="12"/>
      <c r="D152" s="12"/>
      <c r="E152" s="12"/>
      <c r="F152" s="12"/>
      <c r="G152" s="12"/>
      <c r="H152" s="12"/>
      <c r="I152" s="114"/>
      <c r="J152" s="13"/>
      <c r="K152" s="12"/>
      <c r="L152" s="12"/>
      <c r="M152" s="12"/>
      <c r="N152" s="12"/>
      <c r="O152" s="20"/>
      <c r="P152" s="12"/>
      <c r="S152" s="12"/>
      <c r="T152" s="12"/>
      <c r="U152" s="17"/>
      <c r="AF152" s="12"/>
      <c r="AG152" s="12"/>
      <c r="AR152" s="12"/>
      <c r="AS152" s="12"/>
      <c r="BD152" s="12"/>
      <c r="BE152" s="12"/>
      <c r="BF152" s="114"/>
      <c r="BG152" s="12"/>
      <c r="BJ152" s="12"/>
      <c r="BK152" s="12"/>
      <c r="BL152" s="12"/>
      <c r="BM152" s="12"/>
      <c r="BN152" s="12"/>
      <c r="BO152" s="12"/>
      <c r="BP152" s="12"/>
      <c r="BQ152" s="12"/>
      <c r="BR152" s="12"/>
      <c r="BS152" s="12"/>
      <c r="BT152" s="12"/>
      <c r="BU152" s="12"/>
      <c r="BV152" s="12"/>
      <c r="BW152" s="12"/>
      <c r="BX152" s="12"/>
      <c r="BZ152" s="114"/>
    </row>
    <row r="153" spans="1:78" x14ac:dyDescent="0.2">
      <c r="A153" s="107"/>
      <c r="B153" s="12"/>
      <c r="C153" s="12"/>
      <c r="D153" s="12"/>
      <c r="E153" s="12"/>
      <c r="F153" s="12"/>
      <c r="G153" s="12"/>
      <c r="H153" s="12"/>
      <c r="I153" s="114"/>
      <c r="J153" s="13"/>
      <c r="K153" s="12"/>
      <c r="L153" s="12"/>
      <c r="M153" s="12"/>
      <c r="N153" s="12"/>
      <c r="O153" s="20"/>
      <c r="P153" s="12"/>
      <c r="S153" s="12"/>
      <c r="T153" s="12"/>
      <c r="U153" s="17"/>
      <c r="AF153" s="12"/>
      <c r="AG153" s="12"/>
      <c r="AR153" s="12"/>
      <c r="AS153" s="12"/>
      <c r="BD153" s="12"/>
      <c r="BE153" s="12"/>
      <c r="BF153" s="114"/>
      <c r="BG153" s="12"/>
      <c r="BJ153" s="12"/>
      <c r="BK153" s="12"/>
      <c r="BL153" s="12"/>
      <c r="BM153" s="12"/>
      <c r="BN153" s="12"/>
      <c r="BO153" s="12"/>
      <c r="BP153" s="12"/>
      <c r="BQ153" s="12"/>
      <c r="BR153" s="12"/>
      <c r="BS153" s="12"/>
      <c r="BT153" s="12"/>
      <c r="BU153" s="12"/>
      <c r="BV153" s="12"/>
      <c r="BW153" s="12"/>
      <c r="BX153" s="12"/>
      <c r="BZ153" s="114"/>
    </row>
    <row r="154" spans="1:78" x14ac:dyDescent="0.2">
      <c r="A154" s="107"/>
      <c r="B154" s="12"/>
      <c r="C154" s="12"/>
      <c r="D154" s="12"/>
      <c r="E154" s="12"/>
      <c r="F154" s="12"/>
      <c r="G154" s="12"/>
      <c r="H154" s="12"/>
      <c r="I154" s="114"/>
      <c r="J154" s="13"/>
      <c r="K154" s="12"/>
      <c r="L154" s="12"/>
      <c r="M154" s="12"/>
      <c r="N154" s="12"/>
      <c r="O154" s="20"/>
      <c r="P154" s="12"/>
      <c r="S154" s="12"/>
      <c r="T154" s="12"/>
      <c r="U154" s="17"/>
      <c r="AF154" s="12"/>
      <c r="AG154" s="12"/>
      <c r="AR154" s="12"/>
      <c r="AS154" s="12"/>
      <c r="BD154" s="12"/>
      <c r="BE154" s="12"/>
      <c r="BF154" s="114"/>
      <c r="BG154" s="12"/>
      <c r="BJ154" s="12"/>
      <c r="BK154" s="12"/>
      <c r="BL154" s="12"/>
      <c r="BM154" s="12"/>
      <c r="BN154" s="12"/>
      <c r="BO154" s="12"/>
      <c r="BP154" s="12"/>
      <c r="BQ154" s="12"/>
      <c r="BR154" s="12"/>
      <c r="BS154" s="12"/>
      <c r="BT154" s="12"/>
      <c r="BU154" s="12"/>
      <c r="BV154" s="12"/>
      <c r="BW154" s="12"/>
      <c r="BX154" s="12"/>
      <c r="BZ154" s="114"/>
    </row>
    <row r="155" spans="1:78" x14ac:dyDescent="0.2">
      <c r="A155" s="107"/>
      <c r="B155" s="12"/>
      <c r="C155" s="12"/>
      <c r="D155" s="12"/>
      <c r="E155" s="12"/>
      <c r="F155" s="12"/>
      <c r="G155" s="12"/>
      <c r="H155" s="12"/>
      <c r="I155" s="114"/>
      <c r="J155" s="13"/>
      <c r="K155" s="12"/>
      <c r="L155" s="12"/>
      <c r="M155" s="12"/>
      <c r="N155" s="12"/>
      <c r="O155" s="20"/>
      <c r="P155" s="12"/>
      <c r="S155" s="12"/>
      <c r="T155" s="12"/>
      <c r="U155" s="17"/>
      <c r="AF155" s="12"/>
      <c r="AG155" s="12"/>
      <c r="AR155" s="12"/>
      <c r="AS155" s="12"/>
      <c r="BD155" s="12"/>
      <c r="BE155" s="12"/>
      <c r="BF155" s="114"/>
      <c r="BG155" s="12"/>
      <c r="BJ155" s="12"/>
      <c r="BK155" s="12"/>
      <c r="BL155" s="12"/>
      <c r="BM155" s="12"/>
      <c r="BN155" s="12"/>
      <c r="BO155" s="12"/>
      <c r="BP155" s="12"/>
      <c r="BQ155" s="12"/>
      <c r="BR155" s="12"/>
      <c r="BS155" s="12"/>
      <c r="BT155" s="12"/>
      <c r="BU155" s="12"/>
      <c r="BV155" s="12"/>
      <c r="BW155" s="12"/>
      <c r="BX155" s="12"/>
      <c r="BZ155" s="114"/>
    </row>
    <row r="156" spans="1:78" x14ac:dyDescent="0.2">
      <c r="A156" s="107"/>
      <c r="B156" s="12"/>
      <c r="C156" s="12"/>
      <c r="D156" s="12"/>
      <c r="E156" s="12"/>
      <c r="F156" s="12"/>
      <c r="G156" s="12"/>
      <c r="H156" s="12"/>
      <c r="I156" s="114"/>
      <c r="J156" s="13"/>
      <c r="K156" s="12"/>
      <c r="L156" s="12"/>
      <c r="M156" s="12"/>
      <c r="N156" s="12"/>
      <c r="O156" s="20"/>
      <c r="P156" s="12"/>
      <c r="S156" s="12"/>
      <c r="T156" s="12"/>
      <c r="U156" s="17"/>
      <c r="AF156" s="12"/>
      <c r="AG156" s="12"/>
      <c r="AR156" s="12"/>
      <c r="AS156" s="12"/>
      <c r="BD156" s="12"/>
      <c r="BE156" s="12"/>
      <c r="BF156" s="114"/>
      <c r="BG156" s="12"/>
      <c r="BJ156" s="12"/>
      <c r="BK156" s="12"/>
      <c r="BL156" s="12"/>
      <c r="BM156" s="12"/>
      <c r="BN156" s="12"/>
      <c r="BO156" s="12"/>
      <c r="BP156" s="12"/>
      <c r="BQ156" s="12"/>
      <c r="BR156" s="12"/>
      <c r="BS156" s="12"/>
      <c r="BT156" s="12"/>
      <c r="BU156" s="12"/>
      <c r="BV156" s="12"/>
      <c r="BW156" s="12"/>
      <c r="BX156" s="12"/>
      <c r="BZ156" s="114"/>
    </row>
    <row r="157" spans="1:78" x14ac:dyDescent="0.2">
      <c r="A157" s="107"/>
      <c r="B157" s="12"/>
      <c r="C157" s="12"/>
      <c r="D157" s="12"/>
      <c r="E157" s="12"/>
      <c r="F157" s="12"/>
      <c r="G157" s="12"/>
      <c r="H157" s="12"/>
      <c r="I157" s="114"/>
      <c r="J157" s="13"/>
      <c r="K157" s="12"/>
      <c r="L157" s="12"/>
      <c r="M157" s="12"/>
      <c r="N157" s="12"/>
      <c r="O157" s="20"/>
      <c r="P157" s="12"/>
      <c r="S157" s="12"/>
      <c r="T157" s="12"/>
      <c r="U157" s="17"/>
      <c r="AF157" s="12"/>
      <c r="AG157" s="12"/>
      <c r="AR157" s="12"/>
      <c r="AS157" s="12"/>
      <c r="BD157" s="12"/>
      <c r="BE157" s="12"/>
      <c r="BF157" s="114"/>
      <c r="BG157" s="12"/>
      <c r="BJ157" s="12"/>
      <c r="BK157" s="12"/>
      <c r="BL157" s="12"/>
      <c r="BM157" s="12"/>
      <c r="BN157" s="12"/>
      <c r="BO157" s="12"/>
      <c r="BP157" s="12"/>
      <c r="BQ157" s="12"/>
      <c r="BR157" s="12"/>
      <c r="BS157" s="12"/>
      <c r="BT157" s="12"/>
      <c r="BU157" s="12"/>
      <c r="BV157" s="12"/>
      <c r="BW157" s="12"/>
      <c r="BX157" s="12"/>
      <c r="BZ157" s="114"/>
    </row>
    <row r="158" spans="1:78" x14ac:dyDescent="0.2">
      <c r="A158" s="107"/>
      <c r="B158" s="12"/>
      <c r="C158" s="12"/>
      <c r="D158" s="12"/>
      <c r="E158" s="12"/>
      <c r="F158" s="12"/>
      <c r="G158" s="12"/>
      <c r="H158" s="12"/>
      <c r="I158" s="114"/>
      <c r="J158" s="13"/>
      <c r="K158" s="12"/>
      <c r="L158" s="12"/>
      <c r="M158" s="12"/>
      <c r="N158" s="12"/>
      <c r="O158" s="20"/>
      <c r="P158" s="12"/>
      <c r="S158" s="12"/>
      <c r="T158" s="12"/>
      <c r="U158" s="17"/>
      <c r="AF158" s="12"/>
      <c r="AG158" s="12"/>
      <c r="AR158" s="12"/>
      <c r="AS158" s="12"/>
      <c r="BD158" s="12"/>
      <c r="BE158" s="12"/>
      <c r="BF158" s="114"/>
      <c r="BG158" s="12"/>
      <c r="BJ158" s="12"/>
      <c r="BK158" s="12"/>
      <c r="BL158" s="12"/>
      <c r="BM158" s="12"/>
      <c r="BN158" s="12"/>
      <c r="BO158" s="12"/>
      <c r="BP158" s="12"/>
      <c r="BQ158" s="12"/>
      <c r="BR158" s="12"/>
      <c r="BS158" s="12"/>
      <c r="BT158" s="12"/>
      <c r="BU158" s="12"/>
      <c r="BV158" s="12"/>
      <c r="BW158" s="12"/>
      <c r="BX158" s="12"/>
      <c r="BZ158" s="114"/>
    </row>
    <row r="159" spans="1:78" x14ac:dyDescent="0.2">
      <c r="A159" s="107"/>
      <c r="B159" s="12"/>
      <c r="C159" s="12"/>
      <c r="D159" s="12"/>
      <c r="E159" s="12"/>
      <c r="F159" s="12"/>
      <c r="G159" s="12"/>
      <c r="H159" s="12"/>
      <c r="I159" s="114"/>
      <c r="J159" s="13"/>
      <c r="K159" s="12"/>
      <c r="L159" s="12"/>
      <c r="M159" s="12"/>
      <c r="N159" s="12"/>
      <c r="O159" s="20"/>
      <c r="P159" s="12"/>
      <c r="S159" s="12"/>
      <c r="T159" s="12"/>
      <c r="U159" s="17"/>
      <c r="AF159" s="12"/>
      <c r="AG159" s="12"/>
      <c r="AR159" s="12"/>
      <c r="AS159" s="12"/>
      <c r="BD159" s="12"/>
      <c r="BE159" s="12"/>
      <c r="BF159" s="114"/>
      <c r="BG159" s="12"/>
      <c r="BJ159" s="12"/>
      <c r="BK159" s="12"/>
      <c r="BL159" s="12"/>
      <c r="BM159" s="12"/>
      <c r="BN159" s="12"/>
      <c r="BO159" s="12"/>
      <c r="BP159" s="12"/>
      <c r="BQ159" s="12"/>
      <c r="BR159" s="12"/>
      <c r="BS159" s="12"/>
      <c r="BT159" s="12"/>
      <c r="BU159" s="12"/>
      <c r="BV159" s="12"/>
      <c r="BW159" s="12"/>
      <c r="BX159" s="12"/>
      <c r="BZ159" s="114"/>
    </row>
    <row r="160" spans="1:78" x14ac:dyDescent="0.2">
      <c r="A160" s="107"/>
      <c r="B160" s="12"/>
      <c r="C160" s="12"/>
      <c r="D160" s="12"/>
      <c r="E160" s="12"/>
      <c r="F160" s="12"/>
      <c r="G160" s="12"/>
      <c r="H160" s="12"/>
      <c r="I160" s="114"/>
      <c r="J160" s="13"/>
      <c r="K160" s="12"/>
      <c r="L160" s="12"/>
      <c r="M160" s="12"/>
      <c r="N160" s="12"/>
      <c r="O160" s="20"/>
      <c r="P160" s="12"/>
      <c r="S160" s="12"/>
      <c r="T160" s="12"/>
      <c r="U160" s="17"/>
      <c r="AF160" s="12"/>
      <c r="AG160" s="12"/>
      <c r="AR160" s="12"/>
      <c r="AS160" s="12"/>
      <c r="BD160" s="12"/>
      <c r="BE160" s="12"/>
      <c r="BF160" s="114"/>
      <c r="BG160" s="12"/>
      <c r="BJ160" s="12"/>
      <c r="BK160" s="12"/>
      <c r="BL160" s="12"/>
      <c r="BM160" s="12"/>
      <c r="BN160" s="12"/>
      <c r="BO160" s="12"/>
      <c r="BP160" s="12"/>
      <c r="BQ160" s="12"/>
      <c r="BR160" s="12"/>
      <c r="BS160" s="12"/>
      <c r="BT160" s="12"/>
      <c r="BU160" s="12"/>
      <c r="BV160" s="12"/>
      <c r="BW160" s="12"/>
      <c r="BX160" s="12"/>
      <c r="BZ160" s="114"/>
    </row>
    <row r="161" spans="1:78" x14ac:dyDescent="0.2">
      <c r="A161" s="107"/>
      <c r="B161" s="12"/>
      <c r="C161" s="12"/>
      <c r="D161" s="12"/>
      <c r="E161" s="12"/>
      <c r="F161" s="12"/>
      <c r="G161" s="12"/>
      <c r="H161" s="12"/>
      <c r="I161" s="114"/>
      <c r="J161" s="13"/>
      <c r="K161" s="12"/>
      <c r="L161" s="12"/>
      <c r="M161" s="12"/>
      <c r="N161" s="12"/>
      <c r="O161" s="20"/>
      <c r="P161" s="12"/>
      <c r="S161" s="12"/>
      <c r="T161" s="12"/>
      <c r="U161" s="17"/>
      <c r="AF161" s="12"/>
      <c r="AG161" s="12"/>
      <c r="AR161" s="12"/>
      <c r="AS161" s="12"/>
      <c r="BD161" s="12"/>
      <c r="BE161" s="12"/>
      <c r="BF161" s="114"/>
      <c r="BG161" s="12"/>
      <c r="BJ161" s="12"/>
      <c r="BK161" s="12"/>
      <c r="BL161" s="12"/>
      <c r="BM161" s="12"/>
      <c r="BN161" s="12"/>
      <c r="BO161" s="12"/>
      <c r="BP161" s="12"/>
      <c r="BQ161" s="12"/>
      <c r="BR161" s="12"/>
      <c r="BS161" s="12"/>
      <c r="BT161" s="12"/>
      <c r="BU161" s="12"/>
      <c r="BV161" s="12"/>
      <c r="BW161" s="12"/>
      <c r="BX161" s="12"/>
      <c r="BZ161" s="114"/>
    </row>
    <row r="162" spans="1:78" x14ac:dyDescent="0.2">
      <c r="A162" s="107"/>
      <c r="B162" s="12"/>
      <c r="C162" s="12"/>
      <c r="D162" s="12"/>
      <c r="E162" s="12"/>
      <c r="F162" s="12"/>
      <c r="G162" s="12"/>
      <c r="H162" s="12"/>
      <c r="I162" s="114"/>
      <c r="J162" s="13"/>
      <c r="K162" s="12"/>
      <c r="L162" s="12"/>
      <c r="M162" s="12"/>
      <c r="N162" s="12"/>
      <c r="O162" s="20"/>
      <c r="P162" s="12"/>
      <c r="S162" s="12"/>
      <c r="T162" s="12"/>
      <c r="U162" s="17"/>
      <c r="AF162" s="12"/>
      <c r="AG162" s="12"/>
      <c r="AR162" s="12"/>
      <c r="AS162" s="12"/>
      <c r="BD162" s="12"/>
      <c r="BE162" s="12"/>
      <c r="BF162" s="114"/>
      <c r="BG162" s="12"/>
      <c r="BJ162" s="12"/>
      <c r="BK162" s="12"/>
      <c r="BL162" s="12"/>
      <c r="BM162" s="12"/>
      <c r="BN162" s="12"/>
      <c r="BO162" s="12"/>
      <c r="BP162" s="12"/>
      <c r="BQ162" s="12"/>
      <c r="BR162" s="12"/>
      <c r="BS162" s="12"/>
      <c r="BT162" s="12"/>
      <c r="BU162" s="12"/>
      <c r="BV162" s="12"/>
      <c r="BW162" s="12"/>
      <c r="BX162" s="12"/>
      <c r="BZ162" s="114"/>
    </row>
    <row r="163" spans="1:78" x14ac:dyDescent="0.2">
      <c r="A163" s="107"/>
      <c r="B163" s="12"/>
      <c r="C163" s="12"/>
      <c r="D163" s="12"/>
      <c r="E163" s="12"/>
      <c r="F163" s="12"/>
      <c r="G163" s="12"/>
      <c r="H163" s="12"/>
      <c r="I163" s="114"/>
      <c r="J163" s="13"/>
      <c r="K163" s="12"/>
      <c r="L163" s="12"/>
      <c r="M163" s="12"/>
      <c r="N163" s="12"/>
      <c r="O163" s="20"/>
      <c r="P163" s="12"/>
      <c r="S163" s="12"/>
      <c r="T163" s="12"/>
      <c r="U163" s="17"/>
      <c r="AF163" s="12"/>
      <c r="AG163" s="12"/>
      <c r="AR163" s="12"/>
      <c r="AS163" s="12"/>
      <c r="BD163" s="12"/>
      <c r="BE163" s="12"/>
      <c r="BF163" s="114"/>
      <c r="BG163" s="12"/>
      <c r="BJ163" s="12"/>
      <c r="BK163" s="12"/>
      <c r="BL163" s="12"/>
      <c r="BM163" s="12"/>
      <c r="BN163" s="12"/>
      <c r="BO163" s="12"/>
      <c r="BP163" s="12"/>
      <c r="BQ163" s="12"/>
      <c r="BR163" s="12"/>
      <c r="BS163" s="12"/>
      <c r="BT163" s="12"/>
      <c r="BU163" s="12"/>
      <c r="BV163" s="12"/>
      <c r="BW163" s="12"/>
      <c r="BX163" s="12"/>
      <c r="BZ163" s="114"/>
    </row>
    <row r="164" spans="1:78" x14ac:dyDescent="0.2">
      <c r="A164" s="107"/>
      <c r="B164" s="12"/>
      <c r="C164" s="12"/>
      <c r="D164" s="12"/>
      <c r="E164" s="12"/>
      <c r="F164" s="12"/>
      <c r="G164" s="12"/>
      <c r="H164" s="12"/>
      <c r="I164" s="114"/>
      <c r="J164" s="13"/>
      <c r="K164" s="12"/>
      <c r="L164" s="12"/>
      <c r="M164" s="12"/>
      <c r="N164" s="12"/>
      <c r="O164" s="20"/>
      <c r="P164" s="12"/>
      <c r="S164" s="12"/>
      <c r="T164" s="12"/>
      <c r="U164" s="17"/>
      <c r="AF164" s="12"/>
      <c r="AG164" s="12"/>
      <c r="AR164" s="12"/>
      <c r="AS164" s="12"/>
      <c r="BD164" s="12"/>
      <c r="BE164" s="12"/>
      <c r="BF164" s="114"/>
      <c r="BG164" s="12"/>
      <c r="BJ164" s="12"/>
      <c r="BK164" s="12"/>
      <c r="BL164" s="12"/>
      <c r="BM164" s="12"/>
      <c r="BN164" s="12"/>
      <c r="BO164" s="12"/>
      <c r="BP164" s="12"/>
      <c r="BQ164" s="12"/>
      <c r="BR164" s="12"/>
      <c r="BS164" s="12"/>
      <c r="BT164" s="12"/>
      <c r="BU164" s="12"/>
      <c r="BV164" s="12"/>
      <c r="BW164" s="12"/>
      <c r="BX164" s="12"/>
      <c r="BZ164" s="114"/>
    </row>
    <row r="165" spans="1:78" x14ac:dyDescent="0.2">
      <c r="A165" s="107"/>
      <c r="B165" s="12"/>
      <c r="C165" s="12"/>
      <c r="D165" s="12"/>
      <c r="E165" s="12"/>
      <c r="F165" s="12"/>
      <c r="G165" s="12"/>
      <c r="H165" s="12"/>
      <c r="I165" s="114"/>
      <c r="J165" s="13"/>
      <c r="K165" s="12"/>
      <c r="L165" s="12"/>
      <c r="M165" s="12"/>
      <c r="N165" s="12"/>
      <c r="O165" s="20"/>
      <c r="P165" s="12"/>
      <c r="S165" s="12"/>
      <c r="T165" s="12"/>
      <c r="U165" s="17"/>
      <c r="AF165" s="12"/>
      <c r="AG165" s="12"/>
      <c r="AR165" s="12"/>
      <c r="AS165" s="12"/>
      <c r="BD165" s="12"/>
      <c r="BE165" s="12"/>
      <c r="BF165" s="114"/>
      <c r="BG165" s="12"/>
      <c r="BJ165" s="12"/>
      <c r="BK165" s="12"/>
      <c r="BL165" s="12"/>
      <c r="BM165" s="12"/>
      <c r="BN165" s="12"/>
      <c r="BO165" s="12"/>
      <c r="BP165" s="12"/>
      <c r="BQ165" s="12"/>
      <c r="BR165" s="12"/>
      <c r="BS165" s="12"/>
      <c r="BT165" s="12"/>
      <c r="BU165" s="12"/>
      <c r="BV165" s="12"/>
      <c r="BW165" s="12"/>
      <c r="BX165" s="12"/>
      <c r="BZ165" s="114"/>
    </row>
    <row r="166" spans="1:78" x14ac:dyDescent="0.2">
      <c r="A166" s="107"/>
      <c r="B166" s="12"/>
      <c r="C166" s="12"/>
      <c r="D166" s="12"/>
      <c r="E166" s="12"/>
      <c r="F166" s="12"/>
      <c r="G166" s="12"/>
      <c r="H166" s="12"/>
      <c r="I166" s="114"/>
      <c r="J166" s="13"/>
      <c r="K166" s="12"/>
      <c r="L166" s="12"/>
      <c r="M166" s="12"/>
      <c r="N166" s="12"/>
      <c r="O166" s="20"/>
      <c r="P166" s="12"/>
      <c r="S166" s="12"/>
      <c r="T166" s="12"/>
      <c r="U166" s="17"/>
      <c r="AF166" s="12"/>
      <c r="AG166" s="12"/>
      <c r="AR166" s="12"/>
      <c r="AS166" s="12"/>
      <c r="BD166" s="12"/>
      <c r="BE166" s="12"/>
      <c r="BF166" s="114"/>
      <c r="BG166" s="12"/>
      <c r="BJ166" s="12"/>
      <c r="BK166" s="12"/>
      <c r="BL166" s="12"/>
      <c r="BM166" s="12"/>
      <c r="BN166" s="12"/>
      <c r="BO166" s="12"/>
      <c r="BP166" s="12"/>
      <c r="BQ166" s="12"/>
      <c r="BR166" s="12"/>
      <c r="BS166" s="12"/>
      <c r="BT166" s="12"/>
      <c r="BU166" s="12"/>
      <c r="BV166" s="12"/>
      <c r="BW166" s="12"/>
      <c r="BX166" s="12"/>
      <c r="BZ166" s="114"/>
    </row>
    <row r="167" spans="1:78" x14ac:dyDescent="0.2">
      <c r="A167" s="107"/>
      <c r="B167" s="12"/>
      <c r="C167" s="12"/>
      <c r="D167" s="12"/>
      <c r="E167" s="12"/>
      <c r="F167" s="12"/>
      <c r="G167" s="12"/>
      <c r="H167" s="12"/>
      <c r="I167" s="114"/>
      <c r="J167" s="13"/>
      <c r="K167" s="12"/>
      <c r="L167" s="12"/>
      <c r="M167" s="12"/>
      <c r="N167" s="12"/>
      <c r="O167" s="20"/>
      <c r="P167" s="12"/>
      <c r="S167" s="12"/>
      <c r="T167" s="12"/>
      <c r="U167" s="17"/>
      <c r="AF167" s="12"/>
      <c r="AG167" s="12"/>
      <c r="AR167" s="12"/>
      <c r="AS167" s="12"/>
      <c r="BD167" s="12"/>
      <c r="BE167" s="12"/>
      <c r="BF167" s="114"/>
      <c r="BG167" s="12"/>
      <c r="BJ167" s="12"/>
      <c r="BK167" s="12"/>
      <c r="BL167" s="12"/>
      <c r="BM167" s="12"/>
      <c r="BN167" s="12"/>
      <c r="BO167" s="12"/>
      <c r="BP167" s="12"/>
      <c r="BQ167" s="12"/>
      <c r="BR167" s="12"/>
      <c r="BS167" s="12"/>
      <c r="BT167" s="12"/>
      <c r="BU167" s="12"/>
      <c r="BV167" s="12"/>
      <c r="BW167" s="12"/>
      <c r="BX167" s="12"/>
      <c r="BZ167" s="114"/>
    </row>
    <row r="168" spans="1:78" x14ac:dyDescent="0.2">
      <c r="A168" s="107"/>
      <c r="B168" s="12"/>
      <c r="C168" s="12"/>
      <c r="D168" s="12"/>
      <c r="E168" s="12"/>
      <c r="F168" s="12"/>
      <c r="G168" s="12"/>
      <c r="H168" s="12"/>
      <c r="I168" s="114"/>
      <c r="J168" s="13"/>
      <c r="K168" s="12"/>
      <c r="L168" s="12"/>
      <c r="M168" s="12"/>
      <c r="N168" s="12"/>
      <c r="O168" s="20"/>
      <c r="P168" s="12"/>
      <c r="S168" s="12"/>
      <c r="T168" s="12"/>
      <c r="U168" s="17"/>
      <c r="AF168" s="12"/>
      <c r="AG168" s="12"/>
      <c r="AR168" s="12"/>
      <c r="AS168" s="12"/>
      <c r="BD168" s="12"/>
      <c r="BE168" s="12"/>
      <c r="BF168" s="114"/>
      <c r="BG168" s="12"/>
      <c r="BJ168" s="12"/>
      <c r="BK168" s="12"/>
      <c r="BL168" s="12"/>
      <c r="BM168" s="12"/>
      <c r="BN168" s="12"/>
      <c r="BO168" s="12"/>
      <c r="BP168" s="12"/>
      <c r="BQ168" s="12"/>
      <c r="BR168" s="12"/>
      <c r="BS168" s="12"/>
      <c r="BT168" s="12"/>
      <c r="BU168" s="12"/>
      <c r="BV168" s="12"/>
      <c r="BW168" s="12"/>
      <c r="BX168" s="12"/>
      <c r="BZ168" s="114"/>
    </row>
    <row r="169" spans="1:78" x14ac:dyDescent="0.2">
      <c r="A169" s="107"/>
      <c r="B169" s="12"/>
      <c r="C169" s="12"/>
      <c r="D169" s="12"/>
      <c r="E169" s="12"/>
      <c r="F169" s="12"/>
      <c r="G169" s="12"/>
      <c r="H169" s="12"/>
      <c r="I169" s="114"/>
      <c r="J169" s="13"/>
      <c r="K169" s="12"/>
      <c r="L169" s="12"/>
      <c r="M169" s="12"/>
      <c r="N169" s="12"/>
      <c r="O169" s="20"/>
      <c r="P169" s="12"/>
      <c r="S169" s="12"/>
      <c r="T169" s="12"/>
      <c r="U169" s="17"/>
      <c r="AF169" s="12"/>
      <c r="AG169" s="12"/>
      <c r="AR169" s="12"/>
      <c r="AS169" s="12"/>
      <c r="BD169" s="12"/>
      <c r="BE169" s="12"/>
      <c r="BF169" s="114"/>
      <c r="BG169" s="12"/>
      <c r="BJ169" s="12"/>
      <c r="BK169" s="12"/>
      <c r="BL169" s="12"/>
      <c r="BM169" s="12"/>
      <c r="BN169" s="12"/>
      <c r="BO169" s="12"/>
      <c r="BP169" s="12"/>
      <c r="BQ169" s="12"/>
      <c r="BR169" s="12"/>
      <c r="BS169" s="12"/>
      <c r="BT169" s="12"/>
      <c r="BU169" s="12"/>
      <c r="BV169" s="12"/>
      <c r="BW169" s="12"/>
      <c r="BX169" s="12"/>
      <c r="BZ169" s="114"/>
    </row>
    <row r="170" spans="1:78" x14ac:dyDescent="0.2">
      <c r="A170" s="107"/>
      <c r="B170" s="12"/>
      <c r="C170" s="12"/>
      <c r="D170" s="12"/>
      <c r="E170" s="12"/>
      <c r="F170" s="12"/>
      <c r="G170" s="12"/>
      <c r="H170" s="12"/>
      <c r="I170" s="114"/>
      <c r="J170" s="13"/>
      <c r="K170" s="12"/>
      <c r="L170" s="12"/>
      <c r="M170" s="12"/>
      <c r="N170" s="12"/>
      <c r="O170" s="20"/>
      <c r="P170" s="12"/>
      <c r="S170" s="12"/>
      <c r="T170" s="12"/>
      <c r="U170" s="17"/>
      <c r="AF170" s="12"/>
      <c r="AG170" s="12"/>
      <c r="AR170" s="12"/>
      <c r="AS170" s="12"/>
      <c r="BD170" s="12"/>
      <c r="BE170" s="12"/>
      <c r="BF170" s="114"/>
      <c r="BG170" s="12"/>
      <c r="BJ170" s="12"/>
      <c r="BK170" s="12"/>
      <c r="BL170" s="12"/>
      <c r="BM170" s="12"/>
      <c r="BN170" s="12"/>
      <c r="BO170" s="12"/>
      <c r="BP170" s="12"/>
      <c r="BQ170" s="12"/>
      <c r="BR170" s="12"/>
      <c r="BS170" s="12"/>
      <c r="BT170" s="12"/>
      <c r="BU170" s="12"/>
      <c r="BV170" s="12"/>
      <c r="BW170" s="12"/>
      <c r="BX170" s="12"/>
      <c r="BZ170" s="114"/>
    </row>
    <row r="171" spans="1:78" x14ac:dyDescent="0.2">
      <c r="A171" s="107"/>
      <c r="B171" s="12"/>
      <c r="C171" s="12"/>
      <c r="D171" s="12"/>
      <c r="E171" s="12"/>
      <c r="F171" s="12"/>
      <c r="G171" s="12"/>
      <c r="H171" s="12"/>
      <c r="I171" s="114"/>
      <c r="J171" s="13"/>
      <c r="K171" s="12"/>
      <c r="L171" s="12"/>
      <c r="M171" s="12"/>
      <c r="N171" s="12"/>
      <c r="O171" s="20"/>
      <c r="P171" s="12"/>
      <c r="S171" s="12"/>
      <c r="T171" s="12"/>
      <c r="U171" s="17"/>
      <c r="AF171" s="12"/>
      <c r="AG171" s="12"/>
      <c r="AR171" s="12"/>
      <c r="AS171" s="12"/>
      <c r="BD171" s="12"/>
      <c r="BE171" s="12"/>
      <c r="BF171" s="114"/>
      <c r="BG171" s="12"/>
      <c r="BJ171" s="12"/>
      <c r="BK171" s="12"/>
      <c r="BL171" s="12"/>
      <c r="BM171" s="12"/>
      <c r="BN171" s="12"/>
      <c r="BO171" s="12"/>
      <c r="BP171" s="12"/>
      <c r="BQ171" s="12"/>
      <c r="BR171" s="12"/>
      <c r="BS171" s="12"/>
      <c r="BT171" s="12"/>
      <c r="BU171" s="12"/>
      <c r="BV171" s="12"/>
      <c r="BW171" s="12"/>
      <c r="BX171" s="12"/>
      <c r="BZ171" s="114"/>
    </row>
    <row r="172" spans="1:78" x14ac:dyDescent="0.2">
      <c r="A172" s="107"/>
      <c r="B172" s="12"/>
      <c r="C172" s="12"/>
      <c r="D172" s="12"/>
      <c r="E172" s="12"/>
      <c r="F172" s="12"/>
      <c r="G172" s="12"/>
      <c r="H172" s="12"/>
      <c r="I172" s="114"/>
      <c r="J172" s="13"/>
      <c r="K172" s="12"/>
      <c r="L172" s="12"/>
      <c r="M172" s="12"/>
      <c r="N172" s="12"/>
      <c r="O172" s="20"/>
      <c r="P172" s="12"/>
      <c r="S172" s="12"/>
      <c r="T172" s="12"/>
      <c r="U172" s="17"/>
      <c r="AF172" s="12"/>
      <c r="AG172" s="12"/>
      <c r="AR172" s="12"/>
      <c r="AS172" s="12"/>
      <c r="BD172" s="12"/>
      <c r="BE172" s="12"/>
      <c r="BF172" s="114"/>
      <c r="BG172" s="12"/>
      <c r="BJ172" s="12"/>
      <c r="BK172" s="12"/>
      <c r="BL172" s="12"/>
      <c r="BM172" s="12"/>
      <c r="BN172" s="12"/>
      <c r="BO172" s="12"/>
      <c r="BP172" s="12"/>
      <c r="BQ172" s="12"/>
      <c r="BR172" s="12"/>
      <c r="BS172" s="12"/>
      <c r="BT172" s="12"/>
      <c r="BU172" s="12"/>
      <c r="BV172" s="12"/>
      <c r="BW172" s="12"/>
      <c r="BX172" s="12"/>
      <c r="BZ172" s="114"/>
    </row>
    <row r="173" spans="1:78" x14ac:dyDescent="0.2">
      <c r="A173" s="107"/>
      <c r="B173" s="12"/>
      <c r="C173" s="12"/>
      <c r="D173" s="12"/>
      <c r="E173" s="12"/>
      <c r="F173" s="12"/>
      <c r="G173" s="12"/>
      <c r="H173" s="12"/>
      <c r="I173" s="114"/>
      <c r="J173" s="13"/>
      <c r="K173" s="12"/>
      <c r="L173" s="12"/>
      <c r="M173" s="12"/>
      <c r="N173" s="12"/>
      <c r="O173" s="20"/>
      <c r="P173" s="12"/>
      <c r="S173" s="12"/>
      <c r="T173" s="12"/>
      <c r="U173" s="17"/>
      <c r="AF173" s="12"/>
      <c r="AG173" s="12"/>
      <c r="AR173" s="12"/>
      <c r="AS173" s="12"/>
      <c r="BD173" s="12"/>
      <c r="BE173" s="12"/>
      <c r="BF173" s="114"/>
      <c r="BG173" s="12"/>
      <c r="BJ173" s="12"/>
      <c r="BK173" s="12"/>
      <c r="BL173" s="12"/>
      <c r="BM173" s="12"/>
      <c r="BN173" s="12"/>
      <c r="BO173" s="12"/>
      <c r="BP173" s="12"/>
      <c r="BQ173" s="12"/>
      <c r="BR173" s="12"/>
      <c r="BS173" s="12"/>
      <c r="BT173" s="12"/>
      <c r="BU173" s="12"/>
      <c r="BV173" s="12"/>
      <c r="BW173" s="12"/>
      <c r="BX173" s="12"/>
      <c r="BZ173" s="114"/>
    </row>
    <row r="174" spans="1:78" x14ac:dyDescent="0.2">
      <c r="A174" s="107"/>
      <c r="B174" s="12"/>
      <c r="C174" s="12"/>
      <c r="D174" s="12"/>
      <c r="E174" s="12"/>
      <c r="F174" s="12"/>
      <c r="G174" s="12"/>
      <c r="H174" s="12"/>
      <c r="I174" s="114"/>
      <c r="J174" s="13"/>
      <c r="K174" s="12"/>
      <c r="L174" s="12"/>
      <c r="M174" s="12"/>
      <c r="N174" s="12"/>
      <c r="O174" s="20"/>
      <c r="P174" s="12"/>
      <c r="S174" s="12"/>
      <c r="T174" s="12"/>
      <c r="U174" s="17"/>
      <c r="AF174" s="12"/>
      <c r="AG174" s="12"/>
      <c r="AR174" s="12"/>
      <c r="AS174" s="12"/>
      <c r="BD174" s="12"/>
      <c r="BE174" s="12"/>
      <c r="BF174" s="114"/>
      <c r="BG174" s="12"/>
      <c r="BJ174" s="12"/>
      <c r="BK174" s="12"/>
      <c r="BL174" s="12"/>
      <c r="BM174" s="12"/>
      <c r="BN174" s="12"/>
      <c r="BO174" s="12"/>
      <c r="BP174" s="12"/>
      <c r="BQ174" s="12"/>
      <c r="BR174" s="12"/>
      <c r="BS174" s="12"/>
      <c r="BT174" s="12"/>
      <c r="BU174" s="12"/>
      <c r="BV174" s="12"/>
      <c r="BW174" s="12"/>
      <c r="BX174" s="12"/>
      <c r="BZ174" s="114"/>
    </row>
    <row r="175" spans="1:78" x14ac:dyDescent="0.2">
      <c r="A175" s="107"/>
      <c r="B175" s="12"/>
      <c r="C175" s="12"/>
      <c r="D175" s="12"/>
      <c r="E175" s="12"/>
      <c r="F175" s="12"/>
      <c r="G175" s="12"/>
      <c r="H175" s="12"/>
      <c r="I175" s="114"/>
      <c r="J175" s="13"/>
      <c r="K175" s="12"/>
      <c r="L175" s="12"/>
      <c r="M175" s="12"/>
      <c r="N175" s="12"/>
      <c r="O175" s="20"/>
      <c r="P175" s="12"/>
      <c r="S175" s="12"/>
      <c r="T175" s="12"/>
      <c r="U175" s="17"/>
      <c r="AF175" s="12"/>
      <c r="AG175" s="12"/>
      <c r="AR175" s="12"/>
      <c r="AS175" s="12"/>
      <c r="BD175" s="12"/>
      <c r="BE175" s="12"/>
      <c r="BF175" s="114"/>
      <c r="BG175" s="12"/>
      <c r="BJ175" s="12"/>
      <c r="BK175" s="12"/>
      <c r="BL175" s="12"/>
      <c r="BM175" s="12"/>
      <c r="BN175" s="12"/>
      <c r="BO175" s="12"/>
      <c r="BP175" s="12"/>
      <c r="BQ175" s="12"/>
      <c r="BR175" s="12"/>
      <c r="BS175" s="12"/>
      <c r="BT175" s="12"/>
      <c r="BU175" s="12"/>
      <c r="BV175" s="12"/>
      <c r="BW175" s="12"/>
      <c r="BX175" s="12"/>
      <c r="BZ175" s="114"/>
    </row>
    <row r="176" spans="1:78" x14ac:dyDescent="0.2">
      <c r="A176" s="107"/>
      <c r="B176" s="12"/>
      <c r="C176" s="12"/>
      <c r="D176" s="12"/>
      <c r="E176" s="12"/>
      <c r="F176" s="12"/>
      <c r="G176" s="12"/>
      <c r="H176" s="12"/>
      <c r="I176" s="114"/>
      <c r="J176" s="13"/>
      <c r="K176" s="12"/>
      <c r="L176" s="12"/>
      <c r="M176" s="12"/>
      <c r="N176" s="12"/>
      <c r="O176" s="20"/>
      <c r="P176" s="12"/>
      <c r="S176" s="12"/>
      <c r="T176" s="12"/>
      <c r="U176" s="17"/>
      <c r="AF176" s="12"/>
      <c r="AG176" s="12"/>
      <c r="AR176" s="12"/>
      <c r="AS176" s="12"/>
      <c r="BD176" s="12"/>
      <c r="BE176" s="12"/>
      <c r="BF176" s="114"/>
      <c r="BG176" s="12"/>
      <c r="BJ176" s="12"/>
      <c r="BK176" s="12"/>
      <c r="BL176" s="12"/>
      <c r="BM176" s="12"/>
      <c r="BN176" s="12"/>
      <c r="BO176" s="12"/>
      <c r="BP176" s="12"/>
      <c r="BQ176" s="12"/>
      <c r="BR176" s="12"/>
      <c r="BS176" s="12"/>
      <c r="BT176" s="12"/>
      <c r="BU176" s="12"/>
      <c r="BV176" s="12"/>
      <c r="BW176" s="12"/>
      <c r="BX176" s="12"/>
      <c r="BZ176" s="114"/>
    </row>
    <row r="177" spans="1:78" x14ac:dyDescent="0.2">
      <c r="A177" s="107"/>
      <c r="B177" s="12"/>
      <c r="C177" s="12"/>
      <c r="D177" s="12"/>
      <c r="E177" s="12"/>
      <c r="F177" s="12"/>
      <c r="G177" s="12"/>
      <c r="H177" s="12"/>
      <c r="I177" s="114"/>
      <c r="J177" s="13"/>
      <c r="K177" s="12"/>
      <c r="L177" s="12"/>
      <c r="M177" s="12"/>
      <c r="N177" s="12"/>
      <c r="O177" s="20"/>
      <c r="P177" s="12"/>
      <c r="S177" s="12"/>
      <c r="T177" s="12"/>
      <c r="U177" s="17"/>
      <c r="AF177" s="12"/>
      <c r="AG177" s="12"/>
      <c r="AR177" s="12"/>
      <c r="AS177" s="12"/>
      <c r="BD177" s="12"/>
      <c r="BE177" s="12"/>
      <c r="BF177" s="114"/>
      <c r="BG177" s="12"/>
      <c r="BJ177" s="12"/>
      <c r="BK177" s="12"/>
      <c r="BL177" s="12"/>
      <c r="BM177" s="12"/>
      <c r="BN177" s="12"/>
      <c r="BO177" s="12"/>
      <c r="BP177" s="12"/>
      <c r="BQ177" s="12"/>
      <c r="BR177" s="12"/>
      <c r="BS177" s="12"/>
      <c r="BT177" s="12"/>
      <c r="BU177" s="12"/>
      <c r="BV177" s="12"/>
      <c r="BW177" s="12"/>
      <c r="BX177" s="12"/>
      <c r="BZ177" s="114"/>
    </row>
    <row r="178" spans="1:78" x14ac:dyDescent="0.2">
      <c r="A178" s="107"/>
      <c r="B178" s="12"/>
      <c r="C178" s="12"/>
      <c r="D178" s="12"/>
      <c r="E178" s="12"/>
      <c r="F178" s="12"/>
      <c r="G178" s="12"/>
      <c r="H178" s="12"/>
      <c r="I178" s="114"/>
      <c r="J178" s="13"/>
      <c r="K178" s="12"/>
      <c r="L178" s="12"/>
      <c r="M178" s="12"/>
      <c r="N178" s="12"/>
      <c r="O178" s="20"/>
      <c r="P178" s="12"/>
      <c r="S178" s="12"/>
      <c r="T178" s="12"/>
      <c r="U178" s="17"/>
      <c r="AF178" s="12"/>
      <c r="AG178" s="12"/>
      <c r="AR178" s="12"/>
      <c r="AS178" s="12"/>
      <c r="BD178" s="12"/>
      <c r="BE178" s="12"/>
      <c r="BF178" s="114"/>
      <c r="BG178" s="12"/>
      <c r="BJ178" s="12"/>
      <c r="BK178" s="12"/>
      <c r="BL178" s="12"/>
      <c r="BM178" s="12"/>
      <c r="BN178" s="12"/>
      <c r="BO178" s="12"/>
      <c r="BP178" s="12"/>
      <c r="BQ178" s="12"/>
      <c r="BR178" s="12"/>
      <c r="BS178" s="12"/>
      <c r="BT178" s="12"/>
      <c r="BU178" s="12"/>
      <c r="BV178" s="12"/>
      <c r="BW178" s="12"/>
      <c r="BX178" s="12"/>
      <c r="BZ178" s="114"/>
    </row>
    <row r="179" spans="1:78" x14ac:dyDescent="0.2">
      <c r="A179" s="107"/>
      <c r="B179" s="12"/>
      <c r="C179" s="12"/>
      <c r="D179" s="12"/>
      <c r="E179" s="12"/>
      <c r="F179" s="12"/>
      <c r="G179" s="12"/>
      <c r="H179" s="12"/>
      <c r="I179" s="114"/>
      <c r="J179" s="13"/>
      <c r="K179" s="12"/>
      <c r="L179" s="12"/>
      <c r="M179" s="12"/>
      <c r="N179" s="12"/>
      <c r="O179" s="20"/>
      <c r="P179" s="12"/>
      <c r="S179" s="12"/>
      <c r="T179" s="12"/>
      <c r="U179" s="17"/>
      <c r="AF179" s="12"/>
      <c r="AG179" s="12"/>
      <c r="AR179" s="12"/>
      <c r="AS179" s="12"/>
      <c r="BD179" s="12"/>
      <c r="BE179" s="12"/>
      <c r="BF179" s="114"/>
      <c r="BG179" s="12"/>
      <c r="BJ179" s="12"/>
      <c r="BK179" s="12"/>
      <c r="BL179" s="12"/>
      <c r="BM179" s="12"/>
      <c r="BN179" s="12"/>
      <c r="BO179" s="12"/>
      <c r="BP179" s="12"/>
      <c r="BQ179" s="12"/>
      <c r="BR179" s="12"/>
      <c r="BS179" s="12"/>
      <c r="BT179" s="12"/>
      <c r="BU179" s="12"/>
      <c r="BV179" s="12"/>
      <c r="BW179" s="12"/>
      <c r="BX179" s="12"/>
      <c r="BZ179" s="114"/>
    </row>
    <row r="180" spans="1:78" x14ac:dyDescent="0.2">
      <c r="A180" s="107"/>
      <c r="B180" s="12"/>
      <c r="C180" s="12"/>
      <c r="D180" s="12"/>
      <c r="E180" s="12"/>
      <c r="F180" s="12"/>
      <c r="G180" s="12"/>
      <c r="H180" s="12"/>
      <c r="I180" s="114"/>
      <c r="J180" s="13"/>
      <c r="K180" s="12"/>
      <c r="L180" s="12"/>
      <c r="M180" s="12"/>
      <c r="N180" s="12"/>
      <c r="O180" s="20"/>
      <c r="P180" s="12"/>
      <c r="S180" s="12"/>
      <c r="T180" s="12"/>
      <c r="U180" s="17"/>
      <c r="AF180" s="12"/>
      <c r="AG180" s="12"/>
      <c r="AR180" s="12"/>
      <c r="AS180" s="12"/>
      <c r="BD180" s="12"/>
      <c r="BE180" s="12"/>
      <c r="BF180" s="114"/>
      <c r="BG180" s="12"/>
      <c r="BJ180" s="12"/>
      <c r="BK180" s="12"/>
      <c r="BL180" s="12"/>
      <c r="BM180" s="12"/>
      <c r="BN180" s="12"/>
      <c r="BO180" s="12"/>
      <c r="BP180" s="12"/>
      <c r="BQ180" s="12"/>
      <c r="BR180" s="12"/>
      <c r="BS180" s="12"/>
      <c r="BT180" s="12"/>
      <c r="BU180" s="12"/>
      <c r="BV180" s="12"/>
      <c r="BW180" s="12"/>
      <c r="BX180" s="12"/>
      <c r="BZ180" s="114"/>
    </row>
    <row r="181" spans="1:78" x14ac:dyDescent="0.2">
      <c r="A181" s="107"/>
      <c r="B181" s="12"/>
      <c r="C181" s="12"/>
      <c r="D181" s="12"/>
      <c r="E181" s="12"/>
      <c r="F181" s="12"/>
      <c r="G181" s="12"/>
      <c r="H181" s="12"/>
      <c r="I181" s="114"/>
      <c r="J181" s="13"/>
      <c r="K181" s="12"/>
      <c r="L181" s="12"/>
      <c r="M181" s="12"/>
      <c r="N181" s="12"/>
      <c r="O181" s="20"/>
      <c r="P181" s="12"/>
      <c r="S181" s="12"/>
      <c r="T181" s="12"/>
      <c r="U181" s="17"/>
      <c r="AF181" s="12"/>
      <c r="AG181" s="12"/>
      <c r="AR181" s="12"/>
      <c r="AS181" s="12"/>
      <c r="BD181" s="12"/>
      <c r="BE181" s="12"/>
      <c r="BF181" s="114"/>
      <c r="BG181" s="12"/>
      <c r="BJ181" s="12"/>
      <c r="BK181" s="12"/>
      <c r="BL181" s="12"/>
      <c r="BM181" s="12"/>
      <c r="BN181" s="12"/>
      <c r="BO181" s="12"/>
      <c r="BP181" s="12"/>
      <c r="BQ181" s="12"/>
      <c r="BR181" s="12"/>
      <c r="BS181" s="12"/>
      <c r="BT181" s="12"/>
      <c r="BU181" s="12"/>
      <c r="BV181" s="12"/>
      <c r="BW181" s="12"/>
      <c r="BX181" s="12"/>
      <c r="BZ181" s="114"/>
    </row>
    <row r="182" spans="1:78" x14ac:dyDescent="0.2">
      <c r="A182" s="107"/>
      <c r="B182" s="12"/>
      <c r="C182" s="12"/>
      <c r="D182" s="12"/>
      <c r="E182" s="12"/>
      <c r="F182" s="12"/>
      <c r="G182" s="12"/>
      <c r="H182" s="12"/>
      <c r="I182" s="114"/>
      <c r="J182" s="13"/>
      <c r="K182" s="12"/>
      <c r="L182" s="12"/>
      <c r="M182" s="12"/>
      <c r="N182" s="12"/>
      <c r="O182" s="20"/>
      <c r="P182" s="12"/>
      <c r="S182" s="12"/>
      <c r="T182" s="12"/>
      <c r="U182" s="17"/>
      <c r="AF182" s="12"/>
      <c r="AG182" s="12"/>
      <c r="AR182" s="12"/>
      <c r="AS182" s="12"/>
      <c r="BD182" s="12"/>
      <c r="BE182" s="12"/>
      <c r="BF182" s="114"/>
      <c r="BG182" s="12"/>
      <c r="BJ182" s="12"/>
      <c r="BK182" s="12"/>
      <c r="BL182" s="12"/>
      <c r="BM182" s="12"/>
      <c r="BN182" s="12"/>
      <c r="BO182" s="12"/>
      <c r="BP182" s="12"/>
      <c r="BQ182" s="12"/>
      <c r="BR182" s="12"/>
      <c r="BS182" s="12"/>
      <c r="BT182" s="12"/>
      <c r="BU182" s="12"/>
      <c r="BV182" s="12"/>
      <c r="BW182" s="12"/>
      <c r="BX182" s="12"/>
      <c r="BZ182" s="114"/>
    </row>
    <row r="183" spans="1:78" x14ac:dyDescent="0.2">
      <c r="A183" s="107"/>
      <c r="B183" s="12"/>
      <c r="C183" s="12"/>
      <c r="D183" s="12"/>
      <c r="E183" s="12"/>
      <c r="F183" s="12"/>
      <c r="G183" s="12"/>
      <c r="H183" s="12"/>
      <c r="I183" s="114"/>
      <c r="J183" s="13"/>
      <c r="K183" s="12"/>
      <c r="L183" s="12"/>
      <c r="M183" s="12"/>
      <c r="N183" s="12"/>
      <c r="O183" s="20"/>
      <c r="P183" s="12"/>
      <c r="S183" s="12"/>
      <c r="T183" s="12"/>
      <c r="U183" s="17"/>
      <c r="AF183" s="12"/>
      <c r="AG183" s="12"/>
      <c r="AR183" s="12"/>
      <c r="AS183" s="12"/>
      <c r="BD183" s="12"/>
      <c r="BE183" s="12"/>
      <c r="BF183" s="114"/>
      <c r="BG183" s="12"/>
      <c r="BJ183" s="12"/>
      <c r="BK183" s="12"/>
      <c r="BL183" s="12"/>
      <c r="BM183" s="12"/>
      <c r="BN183" s="12"/>
      <c r="BO183" s="12"/>
      <c r="BP183" s="12"/>
      <c r="BQ183" s="12"/>
      <c r="BR183" s="12"/>
      <c r="BS183" s="12"/>
      <c r="BT183" s="12"/>
      <c r="BU183" s="12"/>
      <c r="BV183" s="12"/>
      <c r="BW183" s="12"/>
      <c r="BX183" s="12"/>
      <c r="BZ183" s="114"/>
    </row>
    <row r="184" spans="1:78" x14ac:dyDescent="0.2">
      <c r="A184" s="107"/>
      <c r="B184" s="12"/>
      <c r="C184" s="12"/>
      <c r="D184" s="12"/>
      <c r="E184" s="12"/>
      <c r="F184" s="12"/>
      <c r="G184" s="12"/>
      <c r="H184" s="12"/>
      <c r="I184" s="114"/>
      <c r="J184" s="13"/>
      <c r="K184" s="12"/>
      <c r="L184" s="12"/>
      <c r="M184" s="12"/>
      <c r="N184" s="12"/>
      <c r="O184" s="20"/>
      <c r="P184" s="12"/>
      <c r="S184" s="12"/>
      <c r="T184" s="12"/>
      <c r="U184" s="17"/>
      <c r="AF184" s="12"/>
      <c r="AG184" s="12"/>
      <c r="AR184" s="12"/>
      <c r="AS184" s="12"/>
      <c r="BD184" s="12"/>
      <c r="BE184" s="12"/>
      <c r="BF184" s="114"/>
      <c r="BG184" s="12"/>
      <c r="BJ184" s="12"/>
      <c r="BK184" s="12"/>
      <c r="BL184" s="12"/>
      <c r="BM184" s="12"/>
      <c r="BN184" s="12"/>
      <c r="BO184" s="12"/>
      <c r="BP184" s="12"/>
      <c r="BQ184" s="12"/>
      <c r="BR184" s="12"/>
      <c r="BS184" s="12"/>
      <c r="BT184" s="12"/>
      <c r="BU184" s="12"/>
      <c r="BV184" s="12"/>
      <c r="BW184" s="12"/>
      <c r="BX184" s="12"/>
      <c r="BZ184" s="114"/>
    </row>
    <row r="185" spans="1:78" x14ac:dyDescent="0.2">
      <c r="A185" s="107"/>
      <c r="B185" s="12"/>
      <c r="C185" s="12"/>
      <c r="D185" s="12"/>
      <c r="E185" s="12"/>
      <c r="F185" s="12"/>
      <c r="G185" s="12"/>
      <c r="H185" s="12"/>
      <c r="I185" s="114"/>
      <c r="J185" s="13"/>
      <c r="K185" s="12"/>
      <c r="L185" s="12"/>
      <c r="M185" s="12"/>
      <c r="N185" s="12"/>
      <c r="O185" s="20"/>
      <c r="P185" s="12"/>
      <c r="S185" s="12"/>
      <c r="T185" s="12"/>
      <c r="U185" s="17"/>
      <c r="AF185" s="12"/>
      <c r="AG185" s="12"/>
      <c r="AR185" s="12"/>
      <c r="AS185" s="12"/>
      <c r="BD185" s="12"/>
      <c r="BE185" s="12"/>
      <c r="BF185" s="114"/>
      <c r="BG185" s="12"/>
      <c r="BJ185" s="12"/>
      <c r="BK185" s="12"/>
      <c r="BL185" s="12"/>
      <c r="BM185" s="12"/>
      <c r="BN185" s="12"/>
      <c r="BO185" s="12"/>
      <c r="BP185" s="12"/>
      <c r="BQ185" s="12"/>
      <c r="BR185" s="12"/>
      <c r="BS185" s="12"/>
      <c r="BT185" s="12"/>
      <c r="BU185" s="12"/>
      <c r="BV185" s="12"/>
      <c r="BW185" s="12"/>
      <c r="BX185" s="12"/>
      <c r="BZ185" s="114"/>
    </row>
    <row r="186" spans="1:78" x14ac:dyDescent="0.2">
      <c r="A186" s="107"/>
      <c r="B186" s="12"/>
      <c r="C186" s="12"/>
      <c r="D186" s="12"/>
      <c r="E186" s="12"/>
      <c r="F186" s="12"/>
      <c r="G186" s="12"/>
      <c r="H186" s="12"/>
      <c r="I186" s="114"/>
      <c r="J186" s="13"/>
      <c r="K186" s="12"/>
      <c r="L186" s="12"/>
      <c r="M186" s="12"/>
      <c r="N186" s="12"/>
      <c r="O186" s="20"/>
      <c r="P186" s="12"/>
      <c r="S186" s="12"/>
      <c r="T186" s="12"/>
      <c r="U186" s="17"/>
      <c r="AF186" s="12"/>
      <c r="AG186" s="12"/>
      <c r="AR186" s="12"/>
      <c r="AS186" s="12"/>
      <c r="BD186" s="12"/>
      <c r="BE186" s="12"/>
      <c r="BF186" s="114"/>
      <c r="BG186" s="12"/>
      <c r="BJ186" s="12"/>
      <c r="BK186" s="12"/>
      <c r="BL186" s="12"/>
      <c r="BM186" s="12"/>
      <c r="BN186" s="12"/>
      <c r="BO186" s="12"/>
      <c r="BP186" s="12"/>
      <c r="BQ186" s="12"/>
      <c r="BR186" s="12"/>
      <c r="BS186" s="12"/>
      <c r="BT186" s="12"/>
      <c r="BU186" s="12"/>
      <c r="BV186" s="12"/>
      <c r="BW186" s="12"/>
      <c r="BX186" s="12"/>
      <c r="BZ186" s="114"/>
    </row>
    <row r="187" spans="1:78" x14ac:dyDescent="0.2">
      <c r="A187" s="107"/>
      <c r="B187" s="12"/>
      <c r="C187" s="12"/>
      <c r="D187" s="12"/>
      <c r="E187" s="12"/>
      <c r="F187" s="12"/>
      <c r="G187" s="12"/>
      <c r="H187" s="12"/>
      <c r="I187" s="114"/>
      <c r="J187" s="13"/>
      <c r="K187" s="12"/>
      <c r="L187" s="12"/>
      <c r="M187" s="12"/>
      <c r="N187" s="12"/>
      <c r="O187" s="20"/>
      <c r="P187" s="12"/>
      <c r="S187" s="12"/>
      <c r="T187" s="12"/>
      <c r="U187" s="17"/>
      <c r="AF187" s="12"/>
      <c r="AG187" s="12"/>
      <c r="AR187" s="12"/>
      <c r="AS187" s="12"/>
      <c r="BD187" s="12"/>
      <c r="BE187" s="12"/>
      <c r="BF187" s="114"/>
      <c r="BG187" s="12"/>
      <c r="BJ187" s="12"/>
      <c r="BK187" s="12"/>
      <c r="BL187" s="12"/>
      <c r="BM187" s="12"/>
      <c r="BN187" s="12"/>
      <c r="BO187" s="12"/>
      <c r="BP187" s="12"/>
      <c r="BQ187" s="12"/>
      <c r="BR187" s="12"/>
      <c r="BS187" s="12"/>
      <c r="BT187" s="12"/>
      <c r="BU187" s="12"/>
      <c r="BV187" s="12"/>
      <c r="BW187" s="12"/>
      <c r="BX187" s="12"/>
      <c r="BZ187" s="114"/>
    </row>
    <row r="188" spans="1:78" x14ac:dyDescent="0.2">
      <c r="A188" s="107"/>
      <c r="B188" s="12"/>
      <c r="C188" s="12"/>
      <c r="D188" s="12"/>
      <c r="E188" s="12"/>
      <c r="F188" s="12"/>
      <c r="G188" s="12"/>
      <c r="H188" s="12"/>
      <c r="I188" s="114"/>
      <c r="J188" s="13"/>
      <c r="K188" s="12"/>
      <c r="L188" s="12"/>
      <c r="M188" s="12"/>
      <c r="N188" s="12"/>
      <c r="O188" s="20"/>
      <c r="P188" s="12"/>
      <c r="S188" s="12"/>
      <c r="T188" s="12"/>
      <c r="U188" s="17"/>
      <c r="AF188" s="12"/>
      <c r="AG188" s="12"/>
      <c r="AR188" s="12"/>
      <c r="AS188" s="12"/>
      <c r="BD188" s="12"/>
      <c r="BE188" s="12"/>
      <c r="BF188" s="114"/>
      <c r="BG188" s="12"/>
      <c r="BJ188" s="12"/>
      <c r="BK188" s="12"/>
      <c r="BL188" s="12"/>
      <c r="BM188" s="12"/>
      <c r="BN188" s="12"/>
      <c r="BO188" s="12"/>
      <c r="BP188" s="12"/>
      <c r="BQ188" s="12"/>
      <c r="BR188" s="12"/>
      <c r="BS188" s="12"/>
      <c r="BT188" s="12"/>
      <c r="BU188" s="12"/>
      <c r="BV188" s="12"/>
      <c r="BW188" s="12"/>
      <c r="BX188" s="12"/>
      <c r="BZ188" s="114"/>
    </row>
    <row r="189" spans="1:78" x14ac:dyDescent="0.2">
      <c r="A189" s="107"/>
      <c r="B189" s="12"/>
      <c r="C189" s="12"/>
      <c r="D189" s="12"/>
      <c r="E189" s="12"/>
      <c r="F189" s="12"/>
      <c r="G189" s="12"/>
      <c r="H189" s="12"/>
      <c r="I189" s="114"/>
      <c r="J189" s="13"/>
      <c r="K189" s="12"/>
      <c r="L189" s="12"/>
      <c r="M189" s="12"/>
      <c r="N189" s="12"/>
      <c r="O189" s="20"/>
      <c r="P189" s="12"/>
      <c r="S189" s="12"/>
      <c r="T189" s="12"/>
      <c r="U189" s="17"/>
      <c r="AF189" s="12"/>
      <c r="AG189" s="12"/>
      <c r="AR189" s="12"/>
      <c r="AS189" s="12"/>
      <c r="BD189" s="12"/>
      <c r="BE189" s="12"/>
      <c r="BF189" s="114"/>
      <c r="BG189" s="12"/>
      <c r="BJ189" s="12"/>
      <c r="BK189" s="12"/>
      <c r="BL189" s="12"/>
      <c r="BM189" s="12"/>
      <c r="BN189" s="12"/>
      <c r="BO189" s="12"/>
      <c r="BP189" s="12"/>
      <c r="BQ189" s="12"/>
      <c r="BR189" s="12"/>
      <c r="BS189" s="12"/>
      <c r="BT189" s="12"/>
      <c r="BU189" s="12"/>
      <c r="BV189" s="12"/>
      <c r="BW189" s="12"/>
      <c r="BX189" s="12"/>
      <c r="BZ189" s="114"/>
    </row>
    <row r="190" spans="1:78" x14ac:dyDescent="0.2">
      <c r="A190" s="107"/>
      <c r="B190" s="12"/>
      <c r="C190" s="12"/>
      <c r="D190" s="12"/>
      <c r="E190" s="12"/>
      <c r="F190" s="12"/>
      <c r="G190" s="12"/>
      <c r="H190" s="12"/>
      <c r="I190" s="114"/>
      <c r="J190" s="13"/>
      <c r="K190" s="12"/>
      <c r="L190" s="12"/>
      <c r="M190" s="12"/>
      <c r="N190" s="12"/>
      <c r="O190" s="20"/>
      <c r="P190" s="12"/>
      <c r="S190" s="12"/>
      <c r="T190" s="12"/>
      <c r="U190" s="17"/>
      <c r="AF190" s="12"/>
      <c r="AG190" s="12"/>
      <c r="AR190" s="12"/>
      <c r="AS190" s="12"/>
      <c r="BD190" s="12"/>
      <c r="BE190" s="12"/>
      <c r="BF190" s="114"/>
      <c r="BG190" s="12"/>
      <c r="BJ190" s="12"/>
      <c r="BK190" s="12"/>
      <c r="BL190" s="12"/>
      <c r="BM190" s="12"/>
      <c r="BN190" s="12"/>
      <c r="BO190" s="12"/>
      <c r="BP190" s="12"/>
      <c r="BQ190" s="12"/>
      <c r="BR190" s="12"/>
      <c r="BS190" s="12"/>
      <c r="BT190" s="12"/>
      <c r="BU190" s="12"/>
      <c r="BV190" s="12"/>
      <c r="BW190" s="12"/>
      <c r="BX190" s="12"/>
      <c r="BZ190" s="114"/>
    </row>
    <row r="191" spans="1:78" x14ac:dyDescent="0.2">
      <c r="A191" s="107"/>
      <c r="B191" s="12"/>
      <c r="C191" s="12"/>
      <c r="D191" s="12"/>
      <c r="E191" s="12"/>
      <c r="F191" s="12"/>
      <c r="G191" s="12"/>
      <c r="H191" s="12"/>
      <c r="I191" s="114"/>
      <c r="J191" s="13"/>
      <c r="K191" s="12"/>
      <c r="L191" s="12"/>
      <c r="M191" s="12"/>
      <c r="N191" s="12"/>
      <c r="O191" s="20"/>
      <c r="P191" s="12"/>
      <c r="S191" s="12"/>
      <c r="T191" s="12"/>
      <c r="U191" s="17"/>
      <c r="AF191" s="12"/>
      <c r="AG191" s="12"/>
      <c r="AR191" s="12"/>
      <c r="AS191" s="12"/>
      <c r="BD191" s="12"/>
      <c r="BE191" s="12"/>
      <c r="BF191" s="114"/>
      <c r="BG191" s="12"/>
      <c r="BJ191" s="12"/>
      <c r="BK191" s="12"/>
      <c r="BL191" s="12"/>
      <c r="BM191" s="12"/>
      <c r="BN191" s="12"/>
      <c r="BO191" s="12"/>
      <c r="BP191" s="12"/>
      <c r="BQ191" s="12"/>
      <c r="BR191" s="12"/>
      <c r="BS191" s="12"/>
      <c r="BT191" s="12"/>
      <c r="BU191" s="12"/>
      <c r="BV191" s="12"/>
      <c r="BW191" s="12"/>
      <c r="BX191" s="12"/>
      <c r="BZ191" s="114"/>
    </row>
    <row r="192" spans="1:78" x14ac:dyDescent="0.2">
      <c r="A192" s="107"/>
      <c r="B192" s="12"/>
      <c r="C192" s="12"/>
      <c r="D192" s="12"/>
      <c r="E192" s="12"/>
      <c r="F192" s="12"/>
      <c r="G192" s="12"/>
      <c r="H192" s="12"/>
      <c r="I192" s="114"/>
      <c r="J192" s="13"/>
      <c r="K192" s="12"/>
      <c r="L192" s="12"/>
      <c r="M192" s="12"/>
      <c r="N192" s="12"/>
      <c r="O192" s="20"/>
      <c r="P192" s="12"/>
      <c r="S192" s="12"/>
      <c r="T192" s="12"/>
      <c r="U192" s="17"/>
      <c r="AF192" s="12"/>
      <c r="AG192" s="12"/>
      <c r="AR192" s="12"/>
      <c r="AS192" s="12"/>
      <c r="BD192" s="12"/>
      <c r="BE192" s="12"/>
      <c r="BF192" s="114"/>
      <c r="BG192" s="12"/>
      <c r="BJ192" s="12"/>
      <c r="BK192" s="12"/>
      <c r="BL192" s="12"/>
      <c r="BM192" s="12"/>
      <c r="BN192" s="12"/>
      <c r="BO192" s="12"/>
      <c r="BP192" s="12"/>
      <c r="BQ192" s="12"/>
      <c r="BR192" s="12"/>
      <c r="BS192" s="12"/>
      <c r="BT192" s="12"/>
      <c r="BU192" s="12"/>
      <c r="BV192" s="12"/>
      <c r="BW192" s="12"/>
      <c r="BX192" s="12"/>
      <c r="BZ192" s="114"/>
    </row>
    <row r="193" spans="1:78" x14ac:dyDescent="0.2">
      <c r="A193" s="107"/>
      <c r="B193" s="12"/>
      <c r="C193" s="12"/>
      <c r="D193" s="12"/>
      <c r="E193" s="12"/>
      <c r="F193" s="12"/>
      <c r="G193" s="12"/>
      <c r="H193" s="12"/>
      <c r="I193" s="114"/>
      <c r="J193" s="13"/>
      <c r="K193" s="12"/>
      <c r="L193" s="12"/>
      <c r="M193" s="12"/>
      <c r="N193" s="12"/>
      <c r="O193" s="20"/>
      <c r="P193" s="12"/>
      <c r="S193" s="12"/>
      <c r="T193" s="12"/>
      <c r="U193" s="17"/>
      <c r="AF193" s="12"/>
      <c r="AG193" s="12"/>
      <c r="AR193" s="12"/>
      <c r="AS193" s="12"/>
      <c r="BD193" s="12"/>
      <c r="BE193" s="12"/>
      <c r="BF193" s="114"/>
      <c r="BG193" s="12"/>
      <c r="BJ193" s="12"/>
      <c r="BK193" s="12"/>
      <c r="BL193" s="12"/>
      <c r="BM193" s="12"/>
      <c r="BN193" s="12"/>
      <c r="BO193" s="12"/>
      <c r="BP193" s="12"/>
      <c r="BQ193" s="12"/>
      <c r="BR193" s="12"/>
      <c r="BS193" s="12"/>
      <c r="BT193" s="12"/>
      <c r="BU193" s="12"/>
      <c r="BV193" s="12"/>
      <c r="BW193" s="12"/>
      <c r="BX193" s="12"/>
      <c r="BZ193" s="114"/>
    </row>
    <row r="194" spans="1:78" x14ac:dyDescent="0.2">
      <c r="A194" s="107"/>
      <c r="B194" s="12"/>
      <c r="C194" s="12"/>
      <c r="D194" s="12"/>
      <c r="E194" s="12"/>
      <c r="F194" s="12"/>
      <c r="G194" s="12"/>
      <c r="H194" s="12"/>
      <c r="I194" s="114"/>
      <c r="J194" s="13"/>
      <c r="K194" s="12"/>
      <c r="L194" s="12"/>
      <c r="M194" s="12"/>
      <c r="N194" s="12"/>
      <c r="O194" s="20"/>
      <c r="P194" s="12"/>
      <c r="S194" s="12"/>
      <c r="T194" s="12"/>
      <c r="U194" s="17"/>
      <c r="AF194" s="12"/>
      <c r="AG194" s="12"/>
      <c r="AR194" s="12"/>
      <c r="AS194" s="12"/>
      <c r="BD194" s="12"/>
      <c r="BE194" s="12"/>
      <c r="BF194" s="114"/>
      <c r="BG194" s="12"/>
      <c r="BJ194" s="12"/>
      <c r="BK194" s="12"/>
      <c r="BL194" s="12"/>
      <c r="BM194" s="12"/>
      <c r="BN194" s="12"/>
      <c r="BO194" s="12"/>
      <c r="BP194" s="12"/>
      <c r="BQ194" s="12"/>
      <c r="BR194" s="12"/>
      <c r="BS194" s="12"/>
      <c r="BT194" s="12"/>
      <c r="BU194" s="12"/>
      <c r="BV194" s="12"/>
      <c r="BW194" s="12"/>
      <c r="BX194" s="12"/>
      <c r="BZ194" s="114"/>
    </row>
    <row r="195" spans="1:78" x14ac:dyDescent="0.2">
      <c r="A195" s="107"/>
      <c r="B195" s="12"/>
      <c r="C195" s="12"/>
      <c r="D195" s="12"/>
      <c r="E195" s="12"/>
      <c r="F195" s="12"/>
      <c r="G195" s="12"/>
      <c r="H195" s="12"/>
      <c r="I195" s="114"/>
      <c r="J195" s="13"/>
      <c r="K195" s="12"/>
      <c r="L195" s="12"/>
      <c r="M195" s="12"/>
      <c r="N195" s="12"/>
      <c r="O195" s="20"/>
      <c r="P195" s="12"/>
      <c r="S195" s="12"/>
      <c r="T195" s="12"/>
      <c r="U195" s="17"/>
      <c r="AF195" s="12"/>
      <c r="AG195" s="12"/>
      <c r="AR195" s="12"/>
      <c r="AS195" s="12"/>
      <c r="BD195" s="12"/>
      <c r="BE195" s="12"/>
      <c r="BF195" s="114"/>
      <c r="BG195" s="12"/>
      <c r="BJ195" s="12"/>
      <c r="BK195" s="12"/>
      <c r="BL195" s="12"/>
      <c r="BM195" s="12"/>
      <c r="BN195" s="12"/>
      <c r="BO195" s="12"/>
      <c r="BP195" s="12"/>
      <c r="BQ195" s="12"/>
      <c r="BR195" s="12"/>
      <c r="BS195" s="12"/>
      <c r="BT195" s="12"/>
      <c r="BU195" s="12"/>
      <c r="BV195" s="12"/>
      <c r="BW195" s="12"/>
      <c r="BX195" s="12"/>
      <c r="BZ195" s="114"/>
    </row>
    <row r="196" spans="1:78" x14ac:dyDescent="0.2">
      <c r="A196" s="107"/>
      <c r="B196" s="12"/>
      <c r="C196" s="12"/>
      <c r="D196" s="12"/>
      <c r="E196" s="12"/>
      <c r="F196" s="12"/>
      <c r="G196" s="12"/>
      <c r="H196" s="12"/>
      <c r="I196" s="114"/>
      <c r="J196" s="13"/>
      <c r="K196" s="12"/>
      <c r="L196" s="12"/>
      <c r="M196" s="12"/>
      <c r="N196" s="12"/>
      <c r="O196" s="20"/>
      <c r="P196" s="12"/>
      <c r="S196" s="12"/>
      <c r="T196" s="12"/>
      <c r="U196" s="17"/>
      <c r="AF196" s="12"/>
      <c r="AG196" s="12"/>
      <c r="AR196" s="12"/>
      <c r="AS196" s="12"/>
      <c r="BD196" s="12"/>
      <c r="BE196" s="12"/>
      <c r="BF196" s="114"/>
      <c r="BG196" s="12"/>
      <c r="BJ196" s="12"/>
      <c r="BK196" s="12"/>
      <c r="BL196" s="12"/>
      <c r="BM196" s="12"/>
      <c r="BN196" s="12"/>
      <c r="BO196" s="12"/>
      <c r="BP196" s="12"/>
      <c r="BQ196" s="12"/>
      <c r="BR196" s="12"/>
      <c r="BS196" s="12"/>
      <c r="BT196" s="12"/>
      <c r="BU196" s="12"/>
      <c r="BV196" s="12"/>
      <c r="BW196" s="12"/>
      <c r="BX196" s="12"/>
      <c r="BZ196" s="114"/>
    </row>
    <row r="197" spans="1:78" x14ac:dyDescent="0.2">
      <c r="A197" s="107"/>
      <c r="B197" s="12"/>
      <c r="C197" s="12"/>
      <c r="D197" s="12"/>
      <c r="E197" s="12"/>
      <c r="F197" s="12"/>
      <c r="G197" s="12"/>
      <c r="H197" s="12"/>
      <c r="I197" s="114"/>
      <c r="J197" s="13"/>
      <c r="K197" s="12"/>
      <c r="L197" s="12"/>
      <c r="M197" s="12"/>
      <c r="N197" s="12"/>
      <c r="O197" s="20"/>
      <c r="P197" s="12"/>
      <c r="S197" s="12"/>
      <c r="T197" s="12"/>
      <c r="U197" s="17"/>
      <c r="AF197" s="12"/>
      <c r="AG197" s="12"/>
      <c r="AR197" s="12"/>
      <c r="AS197" s="12"/>
      <c r="BD197" s="12"/>
      <c r="BE197" s="12"/>
      <c r="BF197" s="114"/>
      <c r="BG197" s="12"/>
      <c r="BJ197" s="12"/>
      <c r="BK197" s="12"/>
      <c r="BL197" s="12"/>
      <c r="BM197" s="12"/>
      <c r="BN197" s="12"/>
      <c r="BO197" s="12"/>
      <c r="BP197" s="12"/>
      <c r="BQ197" s="12"/>
      <c r="BR197" s="12"/>
      <c r="BS197" s="12"/>
      <c r="BT197" s="12"/>
      <c r="BU197" s="12"/>
      <c r="BV197" s="12"/>
      <c r="BW197" s="12"/>
      <c r="BX197" s="12"/>
      <c r="BZ197" s="114"/>
    </row>
    <row r="198" spans="1:78" x14ac:dyDescent="0.2">
      <c r="A198" s="107"/>
      <c r="B198" s="12"/>
      <c r="C198" s="12"/>
      <c r="D198" s="12"/>
      <c r="E198" s="12"/>
      <c r="F198" s="12"/>
      <c r="G198" s="12"/>
      <c r="H198" s="12"/>
      <c r="I198" s="114"/>
      <c r="J198" s="13"/>
      <c r="K198" s="12"/>
      <c r="L198" s="12"/>
      <c r="M198" s="12"/>
      <c r="N198" s="12"/>
      <c r="O198" s="20"/>
      <c r="P198" s="12"/>
      <c r="S198" s="12"/>
      <c r="T198" s="12"/>
      <c r="U198" s="17"/>
      <c r="AF198" s="12"/>
      <c r="AG198" s="12"/>
      <c r="AR198" s="12"/>
      <c r="AS198" s="12"/>
      <c r="BD198" s="12"/>
      <c r="BE198" s="12"/>
      <c r="BF198" s="114"/>
      <c r="BG198" s="12"/>
      <c r="BJ198" s="12"/>
      <c r="BK198" s="12"/>
      <c r="BL198" s="12"/>
      <c r="BM198" s="12"/>
      <c r="BN198" s="12"/>
      <c r="BO198" s="12"/>
      <c r="BP198" s="12"/>
      <c r="BQ198" s="12"/>
      <c r="BR198" s="12"/>
      <c r="BS198" s="12"/>
      <c r="BT198" s="12"/>
      <c r="BU198" s="12"/>
      <c r="BV198" s="12"/>
      <c r="BW198" s="12"/>
      <c r="BX198" s="12"/>
      <c r="BZ198" s="114"/>
    </row>
    <row r="199" spans="1:78" x14ac:dyDescent="0.2">
      <c r="A199" s="107"/>
      <c r="B199" s="12"/>
      <c r="C199" s="12"/>
      <c r="D199" s="12"/>
      <c r="E199" s="12"/>
      <c r="F199" s="12"/>
      <c r="G199" s="12"/>
      <c r="H199" s="12"/>
      <c r="I199" s="114"/>
      <c r="J199" s="13"/>
      <c r="K199" s="12"/>
      <c r="L199" s="12"/>
      <c r="M199" s="12"/>
      <c r="N199" s="12"/>
      <c r="O199" s="20"/>
      <c r="P199" s="12"/>
      <c r="S199" s="12"/>
      <c r="T199" s="12"/>
      <c r="U199" s="17"/>
      <c r="AF199" s="12"/>
      <c r="AG199" s="12"/>
      <c r="AR199" s="12"/>
      <c r="AS199" s="12"/>
      <c r="BD199" s="12"/>
      <c r="BE199" s="12"/>
      <c r="BF199" s="114"/>
      <c r="BG199" s="12"/>
      <c r="BJ199" s="12"/>
      <c r="BK199" s="12"/>
      <c r="BL199" s="12"/>
      <c r="BM199" s="12"/>
      <c r="BN199" s="12"/>
      <c r="BO199" s="12"/>
      <c r="BP199" s="12"/>
      <c r="BQ199" s="12"/>
      <c r="BR199" s="12"/>
      <c r="BS199" s="12"/>
      <c r="BT199" s="12"/>
      <c r="BU199" s="12"/>
      <c r="BV199" s="12"/>
      <c r="BW199" s="12"/>
      <c r="BX199" s="12"/>
      <c r="BZ199" s="114"/>
    </row>
    <row r="200" spans="1:78" x14ac:dyDescent="0.2">
      <c r="A200" s="107"/>
      <c r="B200" s="12"/>
      <c r="C200" s="12"/>
      <c r="D200" s="12"/>
      <c r="E200" s="12"/>
      <c r="F200" s="12"/>
      <c r="G200" s="12"/>
      <c r="H200" s="12"/>
      <c r="I200" s="114"/>
      <c r="J200" s="13"/>
      <c r="K200" s="12"/>
      <c r="L200" s="12"/>
      <c r="M200" s="12"/>
      <c r="N200" s="12"/>
      <c r="O200" s="20"/>
      <c r="P200" s="12"/>
      <c r="S200" s="12"/>
      <c r="T200" s="12"/>
      <c r="U200" s="17"/>
      <c r="AF200" s="12"/>
      <c r="AG200" s="12"/>
      <c r="AR200" s="12"/>
      <c r="AS200" s="12"/>
      <c r="BD200" s="12"/>
      <c r="BE200" s="12"/>
      <c r="BF200" s="114"/>
      <c r="BG200" s="12"/>
      <c r="BJ200" s="12"/>
      <c r="BK200" s="12"/>
      <c r="BL200" s="12"/>
      <c r="BM200" s="12"/>
      <c r="BN200" s="12"/>
      <c r="BO200" s="12"/>
      <c r="BP200" s="12"/>
      <c r="BQ200" s="12"/>
      <c r="BR200" s="12"/>
      <c r="BS200" s="12"/>
      <c r="BT200" s="12"/>
      <c r="BU200" s="12"/>
      <c r="BV200" s="12"/>
      <c r="BW200" s="12"/>
      <c r="BX200" s="12"/>
      <c r="BZ200" s="114"/>
    </row>
    <row r="201" spans="1:78" x14ac:dyDescent="0.2">
      <c r="A201" s="107"/>
      <c r="B201" s="12"/>
      <c r="C201" s="12"/>
      <c r="D201" s="12"/>
      <c r="E201" s="12"/>
      <c r="F201" s="12"/>
      <c r="G201" s="12"/>
      <c r="H201" s="12"/>
      <c r="I201" s="114"/>
      <c r="J201" s="13"/>
      <c r="K201" s="12"/>
      <c r="L201" s="12"/>
      <c r="M201" s="12"/>
      <c r="N201" s="12"/>
      <c r="O201" s="20"/>
      <c r="P201" s="12"/>
      <c r="S201" s="12"/>
      <c r="T201" s="12"/>
      <c r="U201" s="17"/>
      <c r="AF201" s="12"/>
      <c r="AG201" s="12"/>
      <c r="AR201" s="12"/>
      <c r="AS201" s="12"/>
      <c r="BD201" s="12"/>
      <c r="BE201" s="12"/>
      <c r="BF201" s="114"/>
      <c r="BG201" s="12"/>
      <c r="BJ201" s="12"/>
      <c r="BK201" s="12"/>
      <c r="BL201" s="12"/>
      <c r="BM201" s="12"/>
      <c r="BN201" s="12"/>
      <c r="BO201" s="12"/>
      <c r="BP201" s="12"/>
      <c r="BQ201" s="12"/>
      <c r="BR201" s="12"/>
      <c r="BS201" s="12"/>
      <c r="BT201" s="12"/>
      <c r="BU201" s="12"/>
      <c r="BV201" s="12"/>
      <c r="BW201" s="12"/>
      <c r="BX201" s="12"/>
      <c r="BZ201" s="114"/>
    </row>
    <row r="202" spans="1:78" x14ac:dyDescent="0.2">
      <c r="A202" s="107"/>
      <c r="B202" s="12"/>
      <c r="C202" s="12"/>
      <c r="D202" s="12"/>
      <c r="E202" s="12"/>
      <c r="F202" s="12"/>
      <c r="G202" s="12"/>
      <c r="H202" s="12"/>
      <c r="I202" s="114"/>
      <c r="J202" s="13"/>
      <c r="K202" s="12"/>
      <c r="L202" s="12"/>
      <c r="M202" s="12"/>
      <c r="N202" s="12"/>
      <c r="O202" s="20"/>
      <c r="P202" s="12"/>
      <c r="S202" s="12"/>
      <c r="T202" s="12"/>
      <c r="U202" s="17"/>
      <c r="AF202" s="12"/>
      <c r="AG202" s="12"/>
      <c r="AR202" s="12"/>
      <c r="AS202" s="12"/>
      <c r="BD202" s="12"/>
      <c r="BE202" s="12"/>
      <c r="BF202" s="114"/>
      <c r="BG202" s="12"/>
      <c r="BJ202" s="12"/>
      <c r="BK202" s="12"/>
      <c r="BL202" s="12"/>
      <c r="BM202" s="12"/>
      <c r="BN202" s="12"/>
      <c r="BO202" s="12"/>
      <c r="BP202" s="12"/>
      <c r="BQ202" s="12"/>
      <c r="BR202" s="12"/>
      <c r="BS202" s="12"/>
      <c r="BT202" s="12"/>
      <c r="BU202" s="12"/>
      <c r="BV202" s="12"/>
      <c r="BW202" s="12"/>
      <c r="BX202" s="12"/>
      <c r="BZ202" s="114"/>
    </row>
    <row r="203" spans="1:78" x14ac:dyDescent="0.2">
      <c r="A203" s="107"/>
      <c r="B203" s="12"/>
      <c r="C203" s="12"/>
      <c r="D203" s="12"/>
      <c r="E203" s="12"/>
      <c r="F203" s="12"/>
      <c r="G203" s="12"/>
      <c r="H203" s="12"/>
      <c r="I203" s="114"/>
      <c r="J203" s="13"/>
      <c r="K203" s="12"/>
      <c r="L203" s="12"/>
      <c r="M203" s="12"/>
      <c r="N203" s="12"/>
      <c r="O203" s="20"/>
      <c r="P203" s="12"/>
      <c r="S203" s="12"/>
      <c r="T203" s="12"/>
      <c r="U203" s="17"/>
      <c r="AF203" s="12"/>
      <c r="AG203" s="12"/>
      <c r="AR203" s="12"/>
      <c r="AS203" s="12"/>
      <c r="BD203" s="12"/>
      <c r="BE203" s="12"/>
      <c r="BF203" s="114"/>
      <c r="BG203" s="12"/>
      <c r="BJ203" s="12"/>
      <c r="BK203" s="12"/>
      <c r="BL203" s="12"/>
      <c r="BM203" s="12"/>
      <c r="BN203" s="12"/>
      <c r="BO203" s="12"/>
      <c r="BP203" s="12"/>
      <c r="BQ203" s="12"/>
      <c r="BR203" s="12"/>
      <c r="BS203" s="12"/>
      <c r="BT203" s="12"/>
      <c r="BU203" s="12"/>
      <c r="BV203" s="12"/>
      <c r="BW203" s="12"/>
      <c r="BX203" s="12"/>
      <c r="BZ203" s="114"/>
    </row>
    <row r="204" spans="1:78" x14ac:dyDescent="0.2">
      <c r="A204" s="107"/>
      <c r="B204" s="12"/>
      <c r="C204" s="12"/>
      <c r="D204" s="12"/>
      <c r="E204" s="12"/>
      <c r="F204" s="12"/>
      <c r="G204" s="12"/>
      <c r="H204" s="12"/>
      <c r="I204" s="114"/>
      <c r="J204" s="13"/>
      <c r="K204" s="12"/>
      <c r="L204" s="12"/>
      <c r="M204" s="12"/>
      <c r="N204" s="12"/>
      <c r="O204" s="20"/>
      <c r="P204" s="12"/>
      <c r="S204" s="12"/>
      <c r="T204" s="12"/>
      <c r="U204" s="17"/>
      <c r="AF204" s="12"/>
      <c r="AG204" s="12"/>
      <c r="AR204" s="12"/>
      <c r="AS204" s="12"/>
      <c r="BD204" s="12"/>
      <c r="BE204" s="12"/>
      <c r="BF204" s="114"/>
      <c r="BG204" s="12"/>
      <c r="BJ204" s="12"/>
      <c r="BK204" s="12"/>
      <c r="BL204" s="12"/>
      <c r="BM204" s="12"/>
      <c r="BN204" s="12"/>
      <c r="BO204" s="12"/>
      <c r="BP204" s="12"/>
      <c r="BQ204" s="12"/>
      <c r="BR204" s="12"/>
      <c r="BS204" s="12"/>
      <c r="BT204" s="12"/>
      <c r="BU204" s="12"/>
      <c r="BV204" s="12"/>
      <c r="BW204" s="12"/>
      <c r="BX204" s="12"/>
      <c r="BZ204" s="114"/>
    </row>
    <row r="205" spans="1:78" x14ac:dyDescent="0.2">
      <c r="A205" s="107"/>
      <c r="B205" s="12"/>
      <c r="C205" s="12"/>
      <c r="D205" s="12"/>
      <c r="E205" s="12"/>
      <c r="F205" s="12"/>
      <c r="G205" s="12"/>
      <c r="H205" s="12"/>
      <c r="I205" s="114"/>
      <c r="J205" s="13"/>
      <c r="K205" s="12"/>
      <c r="L205" s="12"/>
      <c r="M205" s="12"/>
      <c r="N205" s="12"/>
      <c r="O205" s="20"/>
      <c r="P205" s="12"/>
      <c r="S205" s="12"/>
      <c r="T205" s="12"/>
      <c r="U205" s="17"/>
      <c r="AF205" s="12"/>
      <c r="AG205" s="12"/>
      <c r="AR205" s="12"/>
      <c r="AS205" s="12"/>
      <c r="BD205" s="12"/>
      <c r="BE205" s="12"/>
      <c r="BF205" s="114"/>
      <c r="BG205" s="12"/>
      <c r="BJ205" s="12"/>
      <c r="BK205" s="12"/>
      <c r="BL205" s="12"/>
      <c r="BM205" s="12"/>
      <c r="BN205" s="12"/>
      <c r="BO205" s="12"/>
      <c r="BP205" s="12"/>
      <c r="BQ205" s="12"/>
      <c r="BR205" s="12"/>
      <c r="BS205" s="12"/>
      <c r="BT205" s="12"/>
      <c r="BU205" s="12"/>
      <c r="BV205" s="12"/>
      <c r="BW205" s="12"/>
      <c r="BX205" s="12"/>
      <c r="BZ205" s="114"/>
    </row>
    <row r="206" spans="1:78" x14ac:dyDescent="0.2">
      <c r="A206" s="107"/>
      <c r="B206" s="12"/>
      <c r="C206" s="12"/>
      <c r="D206" s="12"/>
      <c r="E206" s="12"/>
      <c r="F206" s="12"/>
      <c r="G206" s="12"/>
      <c r="H206" s="12"/>
      <c r="I206" s="114"/>
      <c r="J206" s="13"/>
      <c r="K206" s="12"/>
      <c r="L206" s="12"/>
      <c r="M206" s="12"/>
      <c r="N206" s="12"/>
      <c r="O206" s="20"/>
      <c r="P206" s="12"/>
      <c r="S206" s="12"/>
      <c r="T206" s="12"/>
      <c r="U206" s="17"/>
      <c r="AF206" s="12"/>
      <c r="AG206" s="12"/>
      <c r="AR206" s="12"/>
      <c r="AS206" s="12"/>
      <c r="BD206" s="12"/>
      <c r="BE206" s="12"/>
      <c r="BF206" s="114"/>
      <c r="BG206" s="12"/>
      <c r="BJ206" s="12"/>
      <c r="BK206" s="12"/>
      <c r="BL206" s="12"/>
      <c r="BM206" s="12"/>
      <c r="BN206" s="12"/>
      <c r="BO206" s="12"/>
      <c r="BP206" s="12"/>
      <c r="BQ206" s="12"/>
      <c r="BR206" s="12"/>
      <c r="BS206" s="12"/>
      <c r="BT206" s="12"/>
      <c r="BU206" s="12"/>
      <c r="BV206" s="12"/>
      <c r="BW206" s="12"/>
      <c r="BX206" s="12"/>
      <c r="BZ206" s="114"/>
    </row>
    <row r="207" spans="1:78" x14ac:dyDescent="0.2">
      <c r="A207" s="107"/>
      <c r="B207" s="12"/>
      <c r="C207" s="12"/>
      <c r="D207" s="12"/>
      <c r="E207" s="12"/>
      <c r="F207" s="12"/>
      <c r="G207" s="12"/>
      <c r="H207" s="12"/>
      <c r="I207" s="114"/>
      <c r="J207" s="13"/>
      <c r="K207" s="12"/>
      <c r="L207" s="12"/>
      <c r="M207" s="12"/>
      <c r="N207" s="12"/>
      <c r="O207" s="20"/>
      <c r="P207" s="12"/>
      <c r="S207" s="12"/>
      <c r="T207" s="12"/>
      <c r="U207" s="17"/>
      <c r="AF207" s="12"/>
      <c r="AG207" s="12"/>
      <c r="AR207" s="12"/>
      <c r="AS207" s="12"/>
      <c r="BD207" s="12"/>
      <c r="BE207" s="12"/>
      <c r="BF207" s="114"/>
      <c r="BG207" s="12"/>
      <c r="BJ207" s="12"/>
      <c r="BK207" s="12"/>
      <c r="BL207" s="12"/>
      <c r="BM207" s="12"/>
      <c r="BN207" s="12"/>
      <c r="BO207" s="12"/>
      <c r="BP207" s="12"/>
      <c r="BQ207" s="12"/>
      <c r="BR207" s="12"/>
      <c r="BS207" s="12"/>
      <c r="BT207" s="12"/>
      <c r="BU207" s="12"/>
      <c r="BV207" s="12"/>
      <c r="BW207" s="12"/>
      <c r="BX207" s="12"/>
      <c r="BZ207" s="114"/>
    </row>
    <row r="208" spans="1:78" x14ac:dyDescent="0.2">
      <c r="A208" s="107"/>
      <c r="B208" s="12"/>
      <c r="C208" s="12"/>
      <c r="D208" s="12"/>
      <c r="E208" s="12"/>
      <c r="F208" s="12"/>
      <c r="G208" s="12"/>
      <c r="H208" s="12"/>
      <c r="I208" s="114"/>
      <c r="J208" s="13"/>
      <c r="K208" s="12"/>
      <c r="L208" s="12"/>
      <c r="M208" s="12"/>
      <c r="N208" s="12"/>
      <c r="O208" s="20"/>
      <c r="P208" s="12"/>
      <c r="S208" s="12"/>
      <c r="T208" s="12"/>
      <c r="U208" s="17"/>
      <c r="AF208" s="12"/>
      <c r="AG208" s="12"/>
      <c r="AR208" s="12"/>
      <c r="AS208" s="12"/>
      <c r="BD208" s="12"/>
      <c r="BE208" s="12"/>
      <c r="BF208" s="114"/>
      <c r="BG208" s="12"/>
      <c r="BJ208" s="12"/>
      <c r="BK208" s="12"/>
      <c r="BL208" s="12"/>
      <c r="BM208" s="12"/>
      <c r="BN208" s="12"/>
      <c r="BO208" s="12"/>
      <c r="BP208" s="12"/>
      <c r="BQ208" s="12"/>
      <c r="BR208" s="12"/>
      <c r="BS208" s="12"/>
      <c r="BT208" s="12"/>
      <c r="BU208" s="12"/>
      <c r="BV208" s="12"/>
      <c r="BW208" s="12"/>
      <c r="BX208" s="12"/>
      <c r="BZ208" s="114"/>
    </row>
    <row r="209" spans="1:78" x14ac:dyDescent="0.2">
      <c r="A209" s="107"/>
      <c r="B209" s="12"/>
      <c r="C209" s="12"/>
      <c r="D209" s="12"/>
      <c r="E209" s="12"/>
      <c r="F209" s="12"/>
      <c r="G209" s="12"/>
      <c r="H209" s="12"/>
      <c r="I209" s="114"/>
      <c r="J209" s="13"/>
      <c r="K209" s="12"/>
      <c r="L209" s="12"/>
      <c r="M209" s="12"/>
      <c r="N209" s="12"/>
      <c r="O209" s="20"/>
      <c r="P209" s="12"/>
      <c r="S209" s="12"/>
      <c r="T209" s="12"/>
      <c r="U209" s="17"/>
      <c r="AF209" s="12"/>
      <c r="AG209" s="12"/>
      <c r="AR209" s="12"/>
      <c r="AS209" s="12"/>
      <c r="BD209" s="12"/>
      <c r="BE209" s="12"/>
      <c r="BF209" s="114"/>
      <c r="BG209" s="12"/>
      <c r="BJ209" s="12"/>
      <c r="BK209" s="12"/>
      <c r="BL209" s="12"/>
      <c r="BM209" s="12"/>
      <c r="BN209" s="12"/>
      <c r="BO209" s="12"/>
      <c r="BP209" s="12"/>
      <c r="BQ209" s="12"/>
      <c r="BR209" s="12"/>
      <c r="BS209" s="12"/>
      <c r="BT209" s="12"/>
      <c r="BU209" s="12"/>
      <c r="BV209" s="12"/>
      <c r="BW209" s="12"/>
      <c r="BX209" s="12"/>
      <c r="BZ209" s="114"/>
    </row>
    <row r="210" spans="1:78" x14ac:dyDescent="0.2">
      <c r="A210" s="107"/>
      <c r="B210" s="12"/>
      <c r="C210" s="12"/>
      <c r="D210" s="12"/>
      <c r="E210" s="12"/>
      <c r="F210" s="12"/>
      <c r="G210" s="12"/>
      <c r="H210" s="12"/>
      <c r="I210" s="114"/>
      <c r="J210" s="13"/>
      <c r="K210" s="12"/>
      <c r="L210" s="12"/>
      <c r="M210" s="12"/>
      <c r="N210" s="12"/>
      <c r="O210" s="20"/>
      <c r="P210" s="12"/>
      <c r="S210" s="12"/>
      <c r="T210" s="12"/>
      <c r="U210" s="17"/>
      <c r="AF210" s="12"/>
      <c r="AG210" s="12"/>
      <c r="AR210" s="12"/>
      <c r="AS210" s="12"/>
      <c r="BD210" s="12"/>
      <c r="BE210" s="12"/>
      <c r="BF210" s="114"/>
      <c r="BG210" s="12"/>
      <c r="BJ210" s="12"/>
      <c r="BK210" s="12"/>
      <c r="BL210" s="12"/>
      <c r="BM210" s="12"/>
      <c r="BN210" s="12"/>
      <c r="BO210" s="12"/>
      <c r="BP210" s="12"/>
      <c r="BQ210" s="12"/>
      <c r="BR210" s="12"/>
      <c r="BS210" s="12"/>
      <c r="BT210" s="12"/>
      <c r="BU210" s="12"/>
      <c r="BV210" s="12"/>
      <c r="BW210" s="12"/>
      <c r="BX210" s="12"/>
      <c r="BZ210" s="114"/>
    </row>
    <row r="211" spans="1:78" x14ac:dyDescent="0.2">
      <c r="A211" s="107"/>
      <c r="B211" s="12"/>
      <c r="C211" s="12"/>
      <c r="D211" s="12"/>
      <c r="E211" s="12"/>
      <c r="F211" s="12"/>
      <c r="G211" s="12"/>
      <c r="H211" s="12"/>
      <c r="I211" s="114"/>
      <c r="J211" s="13"/>
      <c r="K211" s="12"/>
      <c r="L211" s="12"/>
      <c r="M211" s="12"/>
      <c r="N211" s="12"/>
      <c r="O211" s="20"/>
      <c r="P211" s="12"/>
      <c r="S211" s="12"/>
      <c r="T211" s="12"/>
      <c r="U211" s="17"/>
      <c r="AF211" s="12"/>
      <c r="AG211" s="12"/>
      <c r="AR211" s="12"/>
      <c r="AS211" s="12"/>
      <c r="BD211" s="12"/>
      <c r="BE211" s="12"/>
      <c r="BF211" s="114"/>
      <c r="BG211" s="12"/>
      <c r="BJ211" s="12"/>
      <c r="BK211" s="12"/>
      <c r="BL211" s="12"/>
      <c r="BM211" s="12"/>
      <c r="BN211" s="12"/>
      <c r="BO211" s="12"/>
      <c r="BP211" s="12"/>
      <c r="BQ211" s="12"/>
      <c r="BR211" s="12"/>
      <c r="BS211" s="12"/>
      <c r="BT211" s="12"/>
      <c r="BU211" s="12"/>
      <c r="BV211" s="12"/>
      <c r="BW211" s="12"/>
      <c r="BX211" s="12"/>
      <c r="BZ211" s="114"/>
    </row>
    <row r="212" spans="1:78" x14ac:dyDescent="0.2">
      <c r="A212" s="107"/>
      <c r="B212" s="12"/>
      <c r="C212" s="12"/>
      <c r="D212" s="12"/>
      <c r="E212" s="12"/>
      <c r="F212" s="12"/>
      <c r="G212" s="12"/>
      <c r="H212" s="12"/>
      <c r="I212" s="114"/>
      <c r="J212" s="13"/>
      <c r="K212" s="12"/>
      <c r="L212" s="12"/>
      <c r="M212" s="12"/>
      <c r="N212" s="12"/>
      <c r="O212" s="20"/>
      <c r="P212" s="12"/>
      <c r="S212" s="12"/>
      <c r="T212" s="12"/>
      <c r="U212" s="17"/>
      <c r="AF212" s="12"/>
      <c r="AG212" s="12"/>
      <c r="AR212" s="12"/>
      <c r="AS212" s="12"/>
      <c r="BD212" s="12"/>
      <c r="BE212" s="12"/>
      <c r="BF212" s="114"/>
      <c r="BG212" s="12"/>
      <c r="BJ212" s="12"/>
      <c r="BK212" s="12"/>
      <c r="BL212" s="12"/>
      <c r="BM212" s="12"/>
      <c r="BN212" s="12"/>
      <c r="BO212" s="12"/>
      <c r="BP212" s="12"/>
      <c r="BQ212" s="12"/>
      <c r="BR212" s="12"/>
      <c r="BS212" s="12"/>
      <c r="BT212" s="12"/>
      <c r="BU212" s="12"/>
      <c r="BV212" s="12"/>
      <c r="BW212" s="12"/>
      <c r="BX212" s="12"/>
      <c r="BZ212" s="114"/>
    </row>
    <row r="213" spans="1:78" x14ac:dyDescent="0.2">
      <c r="A213" s="107"/>
      <c r="B213" s="12"/>
      <c r="C213" s="12"/>
      <c r="D213" s="12"/>
      <c r="E213" s="12"/>
      <c r="F213" s="12"/>
      <c r="G213" s="12"/>
      <c r="H213" s="12"/>
      <c r="I213" s="114"/>
      <c r="J213" s="13"/>
      <c r="K213" s="12"/>
      <c r="L213" s="12"/>
      <c r="M213" s="12"/>
      <c r="N213" s="12"/>
      <c r="O213" s="20"/>
      <c r="P213" s="12"/>
      <c r="S213" s="12"/>
      <c r="T213" s="12"/>
      <c r="U213" s="17"/>
      <c r="AF213" s="12"/>
      <c r="AG213" s="12"/>
      <c r="AR213" s="12"/>
      <c r="AS213" s="12"/>
      <c r="BD213" s="12"/>
      <c r="BE213" s="12"/>
      <c r="BF213" s="114"/>
      <c r="BG213" s="12"/>
      <c r="BJ213" s="12"/>
      <c r="BK213" s="12"/>
      <c r="BL213" s="12"/>
      <c r="BM213" s="12"/>
      <c r="BN213" s="12"/>
      <c r="BO213" s="12"/>
      <c r="BP213" s="12"/>
      <c r="BQ213" s="12"/>
      <c r="BR213" s="12"/>
      <c r="BS213" s="12"/>
      <c r="BT213" s="12"/>
      <c r="BU213" s="12"/>
      <c r="BV213" s="12"/>
      <c r="BW213" s="12"/>
      <c r="BX213" s="12"/>
      <c r="BZ213" s="114"/>
    </row>
    <row r="214" spans="1:78" x14ac:dyDescent="0.2">
      <c r="A214" s="107"/>
      <c r="B214" s="12"/>
      <c r="C214" s="12"/>
      <c r="D214" s="12"/>
      <c r="E214" s="12"/>
      <c r="F214" s="12"/>
      <c r="G214" s="12"/>
      <c r="H214" s="12"/>
      <c r="I214" s="114"/>
      <c r="J214" s="13"/>
      <c r="K214" s="12"/>
      <c r="L214" s="12"/>
      <c r="M214" s="12"/>
      <c r="N214" s="12"/>
      <c r="O214" s="20"/>
      <c r="P214" s="12"/>
      <c r="S214" s="12"/>
      <c r="T214" s="12"/>
      <c r="U214" s="17"/>
      <c r="AF214" s="12"/>
      <c r="AG214" s="12"/>
      <c r="AR214" s="12"/>
      <c r="AS214" s="12"/>
      <c r="BD214" s="12"/>
      <c r="BE214" s="12"/>
      <c r="BF214" s="114"/>
      <c r="BG214" s="12"/>
      <c r="BJ214" s="12"/>
      <c r="BK214" s="12"/>
      <c r="BL214" s="12"/>
      <c r="BM214" s="12"/>
      <c r="BN214" s="12"/>
      <c r="BO214" s="12"/>
      <c r="BP214" s="12"/>
      <c r="BQ214" s="12"/>
      <c r="BR214" s="12"/>
      <c r="BS214" s="12"/>
      <c r="BT214" s="12"/>
      <c r="BU214" s="12"/>
      <c r="BV214" s="12"/>
      <c r="BW214" s="12"/>
      <c r="BX214" s="12"/>
      <c r="BZ214" s="114"/>
    </row>
    <row r="215" spans="1:78" x14ac:dyDescent="0.2">
      <c r="A215" s="107"/>
      <c r="B215" s="12"/>
      <c r="C215" s="12"/>
      <c r="D215" s="12"/>
      <c r="E215" s="12"/>
      <c r="F215" s="12"/>
      <c r="G215" s="12"/>
      <c r="H215" s="12"/>
      <c r="I215" s="114"/>
      <c r="J215" s="13"/>
      <c r="K215" s="12"/>
      <c r="L215" s="12"/>
      <c r="M215" s="12"/>
      <c r="N215" s="12"/>
      <c r="O215" s="20"/>
      <c r="P215" s="12"/>
      <c r="S215" s="12"/>
      <c r="T215" s="12"/>
      <c r="U215" s="17"/>
      <c r="AF215" s="12"/>
      <c r="AG215" s="12"/>
      <c r="AR215" s="12"/>
      <c r="AS215" s="12"/>
      <c r="BD215" s="12"/>
      <c r="BE215" s="12"/>
      <c r="BF215" s="114"/>
      <c r="BG215" s="12"/>
      <c r="BJ215" s="12"/>
      <c r="BK215" s="12"/>
      <c r="BL215" s="12"/>
      <c r="BM215" s="12"/>
      <c r="BN215" s="12"/>
      <c r="BO215" s="12"/>
      <c r="BP215" s="12"/>
      <c r="BQ215" s="12"/>
      <c r="BR215" s="12"/>
      <c r="BS215" s="12"/>
      <c r="BT215" s="12"/>
      <c r="BU215" s="12"/>
      <c r="BV215" s="12"/>
      <c r="BW215" s="12"/>
      <c r="BX215" s="12"/>
      <c r="BZ215" s="114"/>
    </row>
    <row r="216" spans="1:78" x14ac:dyDescent="0.2">
      <c r="A216" s="107"/>
      <c r="B216" s="12"/>
      <c r="C216" s="12"/>
      <c r="D216" s="12"/>
      <c r="E216" s="12"/>
      <c r="F216" s="12"/>
      <c r="G216" s="12"/>
      <c r="H216" s="12"/>
      <c r="I216" s="114"/>
      <c r="J216" s="13"/>
      <c r="K216" s="12"/>
      <c r="L216" s="12"/>
      <c r="M216" s="12"/>
      <c r="N216" s="12"/>
      <c r="O216" s="20"/>
      <c r="P216" s="12"/>
      <c r="S216" s="12"/>
      <c r="T216" s="12"/>
      <c r="U216" s="17"/>
      <c r="AF216" s="12"/>
      <c r="AG216" s="12"/>
      <c r="AR216" s="12"/>
      <c r="AS216" s="12"/>
      <c r="BD216" s="12"/>
      <c r="BE216" s="12"/>
      <c r="BF216" s="114"/>
      <c r="BG216" s="12"/>
      <c r="BJ216" s="12"/>
      <c r="BK216" s="12"/>
      <c r="BL216" s="12"/>
      <c r="BM216" s="12"/>
      <c r="BN216" s="12"/>
      <c r="BO216" s="12"/>
      <c r="BP216" s="12"/>
      <c r="BQ216" s="12"/>
      <c r="BR216" s="12"/>
      <c r="BS216" s="12"/>
      <c r="BT216" s="12"/>
      <c r="BU216" s="12"/>
      <c r="BV216" s="12"/>
      <c r="BW216" s="12"/>
      <c r="BX216" s="12"/>
      <c r="BZ216" s="114"/>
    </row>
    <row r="217" spans="1:78" x14ac:dyDescent="0.2">
      <c r="A217" s="107"/>
      <c r="B217" s="12"/>
      <c r="C217" s="12"/>
      <c r="D217" s="12"/>
      <c r="E217" s="12"/>
      <c r="F217" s="12"/>
      <c r="G217" s="12"/>
      <c r="H217" s="12"/>
      <c r="I217" s="114"/>
      <c r="J217" s="13"/>
      <c r="K217" s="12"/>
      <c r="L217" s="12"/>
      <c r="M217" s="12"/>
      <c r="N217" s="12"/>
      <c r="O217" s="20"/>
      <c r="P217" s="12"/>
      <c r="S217" s="12"/>
      <c r="T217" s="12"/>
      <c r="U217" s="17"/>
      <c r="AF217" s="12"/>
      <c r="AG217" s="12"/>
      <c r="AR217" s="12"/>
      <c r="AS217" s="12"/>
      <c r="BD217" s="12"/>
      <c r="BE217" s="12"/>
      <c r="BF217" s="114"/>
      <c r="BG217" s="12"/>
      <c r="BJ217" s="12"/>
      <c r="BK217" s="12"/>
      <c r="BL217" s="12"/>
      <c r="BM217" s="12"/>
      <c r="BN217" s="12"/>
      <c r="BO217" s="12"/>
      <c r="BP217" s="12"/>
      <c r="BQ217" s="12"/>
      <c r="BR217" s="12"/>
      <c r="BS217" s="12"/>
      <c r="BT217" s="12"/>
      <c r="BU217" s="12"/>
      <c r="BV217" s="12"/>
      <c r="BW217" s="12"/>
      <c r="BX217" s="12"/>
      <c r="BZ217" s="114"/>
    </row>
    <row r="218" spans="1:78" x14ac:dyDescent="0.2">
      <c r="A218" s="107"/>
      <c r="B218" s="12"/>
      <c r="C218" s="12"/>
      <c r="D218" s="12"/>
      <c r="E218" s="12"/>
      <c r="F218" s="12"/>
      <c r="G218" s="12"/>
      <c r="H218" s="12"/>
      <c r="I218" s="114"/>
      <c r="J218" s="13"/>
      <c r="K218" s="12"/>
      <c r="L218" s="12"/>
      <c r="M218" s="12"/>
      <c r="N218" s="12"/>
      <c r="O218" s="20"/>
      <c r="P218" s="12"/>
      <c r="S218" s="12"/>
      <c r="T218" s="12"/>
      <c r="U218" s="17"/>
      <c r="AF218" s="12"/>
      <c r="AG218" s="12"/>
      <c r="AR218" s="12"/>
      <c r="AS218" s="12"/>
      <c r="BD218" s="12"/>
      <c r="BE218" s="12"/>
      <c r="BF218" s="114"/>
      <c r="BG218" s="12"/>
      <c r="BJ218" s="12"/>
      <c r="BK218" s="12"/>
      <c r="BL218" s="12"/>
      <c r="BM218" s="12"/>
      <c r="BN218" s="12"/>
      <c r="BO218" s="12"/>
      <c r="BP218" s="12"/>
      <c r="BQ218" s="12"/>
      <c r="BR218" s="12"/>
      <c r="BS218" s="12"/>
      <c r="BT218" s="12"/>
      <c r="BU218" s="12"/>
      <c r="BV218" s="12"/>
      <c r="BW218" s="12"/>
      <c r="BX218" s="12"/>
      <c r="BZ218" s="114"/>
    </row>
    <row r="219" spans="1:78" x14ac:dyDescent="0.2">
      <c r="A219" s="107"/>
      <c r="B219" s="12"/>
      <c r="C219" s="12"/>
      <c r="D219" s="12"/>
      <c r="E219" s="12"/>
      <c r="F219" s="12"/>
      <c r="G219" s="12"/>
      <c r="H219" s="12"/>
      <c r="I219" s="114"/>
      <c r="J219" s="13"/>
      <c r="K219" s="12"/>
      <c r="L219" s="12"/>
      <c r="M219" s="12"/>
      <c r="N219" s="12"/>
      <c r="O219" s="20"/>
      <c r="P219" s="12"/>
      <c r="S219" s="12"/>
      <c r="T219" s="12"/>
      <c r="U219" s="17"/>
      <c r="AF219" s="12"/>
      <c r="AG219" s="12"/>
      <c r="AR219" s="12"/>
      <c r="AS219" s="12"/>
      <c r="BD219" s="12"/>
      <c r="BE219" s="12"/>
      <c r="BF219" s="114"/>
      <c r="BG219" s="12"/>
      <c r="BJ219" s="12"/>
      <c r="BK219" s="12"/>
      <c r="BL219" s="12"/>
      <c r="BM219" s="12"/>
      <c r="BN219" s="12"/>
      <c r="BO219" s="12"/>
      <c r="BP219" s="12"/>
      <c r="BQ219" s="12"/>
      <c r="BR219" s="12"/>
      <c r="BS219" s="12"/>
      <c r="BT219" s="12"/>
      <c r="BU219" s="12"/>
      <c r="BV219" s="12"/>
      <c r="BW219" s="12"/>
      <c r="BX219" s="12"/>
      <c r="BZ219" s="114"/>
    </row>
    <row r="220" spans="1:78" x14ac:dyDescent="0.2">
      <c r="A220" s="107"/>
      <c r="B220" s="12"/>
      <c r="C220" s="12"/>
      <c r="D220" s="12"/>
      <c r="E220" s="12"/>
      <c r="F220" s="12"/>
      <c r="G220" s="12"/>
      <c r="H220" s="12"/>
      <c r="I220" s="114"/>
      <c r="J220" s="13"/>
      <c r="K220" s="12"/>
      <c r="L220" s="12"/>
      <c r="M220" s="12"/>
      <c r="N220" s="12"/>
      <c r="O220" s="20"/>
      <c r="P220" s="12"/>
      <c r="S220" s="12"/>
      <c r="T220" s="12"/>
      <c r="U220" s="17"/>
      <c r="AF220" s="12"/>
      <c r="AG220" s="12"/>
      <c r="AR220" s="12"/>
      <c r="AS220" s="12"/>
      <c r="BD220" s="12"/>
      <c r="BE220" s="12"/>
      <c r="BF220" s="114"/>
      <c r="BG220" s="12"/>
      <c r="BJ220" s="12"/>
      <c r="BK220" s="12"/>
      <c r="BL220" s="12"/>
      <c r="BM220" s="12"/>
      <c r="BN220" s="12"/>
      <c r="BO220" s="12"/>
      <c r="BP220" s="12"/>
      <c r="BQ220" s="12"/>
      <c r="BR220" s="12"/>
      <c r="BS220" s="12"/>
      <c r="BT220" s="12"/>
      <c r="BU220" s="12"/>
      <c r="BV220" s="12"/>
      <c r="BW220" s="12"/>
      <c r="BX220" s="12"/>
      <c r="BZ220" s="114"/>
    </row>
    <row r="221" spans="1:78" x14ac:dyDescent="0.2">
      <c r="A221" s="107"/>
      <c r="B221" s="12"/>
      <c r="C221" s="12"/>
      <c r="D221" s="12"/>
      <c r="E221" s="12"/>
      <c r="F221" s="12"/>
      <c r="G221" s="12"/>
      <c r="H221" s="12"/>
      <c r="I221" s="114"/>
      <c r="J221" s="13"/>
      <c r="K221" s="12"/>
      <c r="L221" s="12"/>
      <c r="M221" s="12"/>
      <c r="N221" s="12"/>
      <c r="O221" s="20"/>
      <c r="P221" s="12"/>
      <c r="S221" s="12"/>
      <c r="T221" s="12"/>
      <c r="U221" s="17"/>
      <c r="AF221" s="12"/>
      <c r="AG221" s="12"/>
      <c r="AR221" s="12"/>
      <c r="AS221" s="12"/>
      <c r="BD221" s="12"/>
      <c r="BE221" s="12"/>
      <c r="BF221" s="114"/>
      <c r="BG221" s="12"/>
      <c r="BJ221" s="12"/>
      <c r="BK221" s="12"/>
      <c r="BL221" s="12"/>
      <c r="BM221" s="12"/>
      <c r="BN221" s="12"/>
      <c r="BO221" s="12"/>
      <c r="BP221" s="12"/>
      <c r="BQ221" s="12"/>
      <c r="BR221" s="12"/>
      <c r="BS221" s="12"/>
      <c r="BT221" s="12"/>
      <c r="BU221" s="12"/>
      <c r="BV221" s="12"/>
      <c r="BW221" s="12"/>
      <c r="BX221" s="12"/>
      <c r="BZ221" s="114"/>
    </row>
    <row r="222" spans="1:78" x14ac:dyDescent="0.2">
      <c r="A222" s="107"/>
      <c r="B222" s="12"/>
      <c r="C222" s="12"/>
      <c r="D222" s="12"/>
      <c r="E222" s="12"/>
      <c r="F222" s="12"/>
      <c r="G222" s="12"/>
      <c r="H222" s="12"/>
      <c r="I222" s="114"/>
      <c r="J222" s="13"/>
      <c r="K222" s="12"/>
      <c r="L222" s="12"/>
      <c r="M222" s="12"/>
      <c r="N222" s="12"/>
      <c r="O222" s="20"/>
      <c r="P222" s="12"/>
      <c r="S222" s="12"/>
      <c r="T222" s="12"/>
      <c r="U222" s="17"/>
      <c r="AF222" s="12"/>
      <c r="AG222" s="12"/>
      <c r="AR222" s="12"/>
      <c r="AS222" s="12"/>
      <c r="BD222" s="12"/>
      <c r="BE222" s="12"/>
      <c r="BF222" s="114"/>
      <c r="BG222" s="12"/>
      <c r="BJ222" s="12"/>
      <c r="BK222" s="12"/>
      <c r="BL222" s="12"/>
      <c r="BM222" s="12"/>
      <c r="BN222" s="12"/>
      <c r="BO222" s="12"/>
      <c r="BP222" s="12"/>
      <c r="BQ222" s="12"/>
      <c r="BR222" s="12"/>
      <c r="BS222" s="12"/>
      <c r="BT222" s="12"/>
      <c r="BU222" s="12"/>
      <c r="BV222" s="12"/>
      <c r="BW222" s="12"/>
      <c r="BX222" s="12"/>
      <c r="BZ222" s="114"/>
    </row>
    <row r="223" spans="1:78" x14ac:dyDescent="0.2">
      <c r="A223" s="107"/>
      <c r="B223" s="12"/>
      <c r="C223" s="12"/>
      <c r="D223" s="12"/>
      <c r="E223" s="12"/>
      <c r="F223" s="12"/>
      <c r="G223" s="12"/>
      <c r="H223" s="12"/>
      <c r="I223" s="114"/>
      <c r="J223" s="13"/>
      <c r="K223" s="12"/>
      <c r="L223" s="12"/>
      <c r="M223" s="12"/>
      <c r="N223" s="12"/>
      <c r="O223" s="20"/>
      <c r="P223" s="12"/>
      <c r="S223" s="12"/>
      <c r="T223" s="12"/>
      <c r="U223" s="17"/>
      <c r="AF223" s="12"/>
      <c r="AG223" s="12"/>
      <c r="AR223" s="12"/>
      <c r="AS223" s="12"/>
      <c r="BD223" s="12"/>
      <c r="BE223" s="12"/>
      <c r="BF223" s="114"/>
      <c r="BG223" s="12"/>
      <c r="BJ223" s="12"/>
      <c r="BK223" s="12"/>
      <c r="BL223" s="12"/>
      <c r="BM223" s="12"/>
      <c r="BN223" s="12"/>
      <c r="BO223" s="12"/>
      <c r="BP223" s="12"/>
      <c r="BQ223" s="12"/>
      <c r="BR223" s="12"/>
      <c r="BS223" s="12"/>
      <c r="BT223" s="12"/>
      <c r="BU223" s="12"/>
      <c r="BV223" s="12"/>
      <c r="BW223" s="12"/>
      <c r="BX223" s="12"/>
      <c r="BZ223" s="114"/>
    </row>
    <row r="224" spans="1:78" x14ac:dyDescent="0.2">
      <c r="A224" s="107"/>
      <c r="B224" s="12"/>
      <c r="C224" s="12"/>
      <c r="D224" s="12"/>
      <c r="E224" s="12"/>
      <c r="F224" s="12"/>
      <c r="G224" s="12"/>
      <c r="H224" s="12"/>
      <c r="I224" s="114"/>
      <c r="J224" s="13"/>
      <c r="K224" s="12"/>
      <c r="L224" s="12"/>
      <c r="M224" s="12"/>
      <c r="N224" s="12"/>
      <c r="O224" s="20"/>
      <c r="P224" s="12"/>
      <c r="S224" s="12"/>
      <c r="T224" s="12"/>
      <c r="U224" s="17"/>
      <c r="AF224" s="12"/>
      <c r="AG224" s="12"/>
      <c r="AR224" s="12"/>
      <c r="AS224" s="12"/>
      <c r="BD224" s="12"/>
      <c r="BE224" s="12"/>
      <c r="BF224" s="114"/>
      <c r="BG224" s="12"/>
      <c r="BJ224" s="12"/>
      <c r="BK224" s="12"/>
      <c r="BL224" s="12"/>
      <c r="BM224" s="12"/>
      <c r="BN224" s="12"/>
      <c r="BO224" s="12"/>
      <c r="BP224" s="12"/>
      <c r="BQ224" s="12"/>
      <c r="BR224" s="12"/>
      <c r="BS224" s="12"/>
      <c r="BT224" s="12"/>
      <c r="BU224" s="12"/>
      <c r="BV224" s="12"/>
      <c r="BW224" s="12"/>
      <c r="BX224" s="12"/>
      <c r="BZ224" s="114"/>
    </row>
    <row r="225" spans="1:78" x14ac:dyDescent="0.2">
      <c r="A225" s="107"/>
      <c r="B225" s="12"/>
      <c r="C225" s="12"/>
      <c r="D225" s="12"/>
      <c r="E225" s="12"/>
      <c r="F225" s="12"/>
      <c r="G225" s="12"/>
      <c r="H225" s="12"/>
      <c r="I225" s="114"/>
      <c r="J225" s="13"/>
      <c r="K225" s="12"/>
      <c r="L225" s="12"/>
      <c r="M225" s="12"/>
      <c r="N225" s="12"/>
      <c r="O225" s="20"/>
      <c r="P225" s="12"/>
      <c r="S225" s="12"/>
      <c r="T225" s="12"/>
      <c r="U225" s="17"/>
      <c r="AF225" s="12"/>
      <c r="AG225" s="12"/>
      <c r="AR225" s="12"/>
      <c r="AS225" s="12"/>
      <c r="BD225" s="12"/>
      <c r="BE225" s="12"/>
      <c r="BF225" s="114"/>
      <c r="BG225" s="12"/>
      <c r="BJ225" s="12"/>
      <c r="BK225" s="12"/>
      <c r="BL225" s="12"/>
      <c r="BM225" s="12"/>
      <c r="BN225" s="12"/>
      <c r="BO225" s="12"/>
      <c r="BP225" s="12"/>
      <c r="BQ225" s="12"/>
      <c r="BR225" s="12"/>
      <c r="BS225" s="12"/>
      <c r="BT225" s="12"/>
      <c r="BU225" s="12"/>
      <c r="BV225" s="12"/>
      <c r="BW225" s="12"/>
      <c r="BX225" s="12"/>
      <c r="BZ225" s="114"/>
    </row>
    <row r="226" spans="1:78" x14ac:dyDescent="0.2">
      <c r="A226" s="107"/>
      <c r="B226" s="12"/>
      <c r="C226" s="12"/>
      <c r="D226" s="12"/>
      <c r="E226" s="12"/>
      <c r="F226" s="12"/>
      <c r="G226" s="12"/>
      <c r="H226" s="12"/>
      <c r="I226" s="114"/>
      <c r="J226" s="13"/>
      <c r="K226" s="12"/>
      <c r="L226" s="12"/>
      <c r="M226" s="12"/>
      <c r="N226" s="12"/>
      <c r="O226" s="20"/>
      <c r="P226" s="12"/>
      <c r="S226" s="12"/>
      <c r="T226" s="12"/>
      <c r="U226" s="17"/>
      <c r="AF226" s="12"/>
      <c r="AG226" s="12"/>
      <c r="AR226" s="12"/>
      <c r="AS226" s="12"/>
      <c r="BD226" s="12"/>
      <c r="BE226" s="12"/>
      <c r="BF226" s="114"/>
      <c r="BG226" s="12"/>
      <c r="BJ226" s="12"/>
      <c r="BK226" s="12"/>
      <c r="BL226" s="12"/>
      <c r="BM226" s="12"/>
      <c r="BN226" s="12"/>
      <c r="BO226" s="12"/>
      <c r="BP226" s="12"/>
      <c r="BQ226" s="12"/>
      <c r="BR226" s="12"/>
      <c r="BS226" s="12"/>
      <c r="BT226" s="12"/>
      <c r="BU226" s="12"/>
      <c r="BV226" s="12"/>
      <c r="BW226" s="12"/>
      <c r="BX226" s="12"/>
      <c r="BZ226" s="114"/>
    </row>
    <row r="227" spans="1:78" x14ac:dyDescent="0.2">
      <c r="A227" s="107"/>
      <c r="B227" s="12"/>
      <c r="C227" s="12"/>
      <c r="D227" s="12"/>
      <c r="E227" s="12"/>
      <c r="F227" s="12"/>
      <c r="G227" s="12"/>
      <c r="H227" s="12"/>
      <c r="I227" s="114"/>
      <c r="J227" s="13"/>
      <c r="K227" s="12"/>
      <c r="L227" s="12"/>
      <c r="M227" s="12"/>
      <c r="N227" s="12"/>
      <c r="O227" s="20"/>
      <c r="P227" s="12"/>
      <c r="S227" s="12"/>
      <c r="T227" s="12"/>
      <c r="U227" s="17"/>
      <c r="AF227" s="12"/>
      <c r="AG227" s="12"/>
      <c r="AR227" s="12"/>
      <c r="AS227" s="12"/>
      <c r="BD227" s="12"/>
      <c r="BE227" s="12"/>
      <c r="BF227" s="114"/>
      <c r="BG227" s="12"/>
      <c r="BJ227" s="12"/>
      <c r="BK227" s="12"/>
      <c r="BL227" s="12"/>
      <c r="BM227" s="12"/>
      <c r="BN227" s="12"/>
      <c r="BO227" s="12"/>
      <c r="BP227" s="12"/>
      <c r="BQ227" s="12"/>
      <c r="BR227" s="12"/>
      <c r="BS227" s="12"/>
      <c r="BT227" s="12"/>
      <c r="BU227" s="12"/>
      <c r="BV227" s="12"/>
      <c r="BW227" s="12"/>
      <c r="BX227" s="12"/>
      <c r="BZ227" s="114"/>
    </row>
    <row r="228" spans="1:78" x14ac:dyDescent="0.2">
      <c r="A228" s="107"/>
      <c r="B228" s="12"/>
      <c r="C228" s="12"/>
      <c r="D228" s="12"/>
      <c r="E228" s="12"/>
      <c r="F228" s="12"/>
      <c r="G228" s="12"/>
      <c r="H228" s="12"/>
      <c r="I228" s="114"/>
      <c r="J228" s="13"/>
      <c r="K228" s="12"/>
      <c r="L228" s="12"/>
      <c r="M228" s="12"/>
      <c r="N228" s="12"/>
      <c r="O228" s="20"/>
      <c r="P228" s="12"/>
      <c r="S228" s="12"/>
      <c r="T228" s="12"/>
      <c r="U228" s="17"/>
      <c r="AF228" s="12"/>
      <c r="AG228" s="12"/>
      <c r="AR228" s="12"/>
      <c r="AS228" s="12"/>
      <c r="BD228" s="12"/>
      <c r="BE228" s="12"/>
      <c r="BF228" s="114"/>
      <c r="BG228" s="12"/>
      <c r="BJ228" s="12"/>
      <c r="BK228" s="12"/>
      <c r="BL228" s="12"/>
      <c r="BM228" s="12"/>
      <c r="BN228" s="12"/>
      <c r="BO228" s="12"/>
      <c r="BP228" s="12"/>
      <c r="BQ228" s="12"/>
      <c r="BR228" s="12"/>
      <c r="BS228" s="12"/>
      <c r="BT228" s="12"/>
      <c r="BU228" s="12"/>
      <c r="BV228" s="12"/>
      <c r="BW228" s="12"/>
      <c r="BX228" s="12"/>
      <c r="BZ228" s="114"/>
    </row>
    <row r="229" spans="1:78" x14ac:dyDescent="0.2">
      <c r="A229" s="107"/>
      <c r="B229" s="12"/>
      <c r="C229" s="12"/>
      <c r="D229" s="12"/>
      <c r="E229" s="12"/>
      <c r="F229" s="12"/>
      <c r="G229" s="12"/>
      <c r="H229" s="12"/>
      <c r="I229" s="114"/>
      <c r="J229" s="13"/>
      <c r="K229" s="12"/>
      <c r="L229" s="12"/>
      <c r="M229" s="12"/>
      <c r="N229" s="12"/>
      <c r="O229" s="20"/>
      <c r="P229" s="12"/>
      <c r="S229" s="12"/>
      <c r="T229" s="12"/>
      <c r="U229" s="17"/>
      <c r="AF229" s="12"/>
      <c r="AG229" s="12"/>
      <c r="AR229" s="12"/>
      <c r="AS229" s="12"/>
      <c r="BD229" s="12"/>
      <c r="BE229" s="12"/>
      <c r="BF229" s="114"/>
      <c r="BG229" s="12"/>
      <c r="BJ229" s="12"/>
      <c r="BK229" s="12"/>
      <c r="BL229" s="12"/>
      <c r="BM229" s="12"/>
      <c r="BN229" s="12"/>
      <c r="BO229" s="12"/>
      <c r="BP229" s="12"/>
      <c r="BQ229" s="12"/>
      <c r="BR229" s="12"/>
      <c r="BS229" s="12"/>
      <c r="BT229" s="12"/>
      <c r="BU229" s="12"/>
      <c r="BV229" s="12"/>
      <c r="BW229" s="12"/>
      <c r="BX229" s="12"/>
      <c r="BZ229" s="114"/>
    </row>
    <row r="230" spans="1:78" x14ac:dyDescent="0.2">
      <c r="A230" s="107"/>
      <c r="B230" s="12"/>
      <c r="C230" s="12"/>
      <c r="D230" s="12"/>
      <c r="E230" s="12"/>
      <c r="F230" s="12"/>
      <c r="G230" s="12"/>
      <c r="H230" s="12"/>
      <c r="I230" s="114"/>
      <c r="J230" s="13"/>
      <c r="K230" s="12"/>
      <c r="L230" s="12"/>
      <c r="M230" s="12"/>
      <c r="N230" s="12"/>
      <c r="O230" s="20"/>
      <c r="P230" s="12"/>
      <c r="S230" s="12"/>
      <c r="T230" s="12"/>
      <c r="U230" s="17"/>
      <c r="AF230" s="12"/>
      <c r="AG230" s="12"/>
      <c r="AR230" s="12"/>
      <c r="AS230" s="12"/>
      <c r="BD230" s="12"/>
      <c r="BE230" s="12"/>
      <c r="BF230" s="114"/>
      <c r="BG230" s="12"/>
      <c r="BJ230" s="12"/>
      <c r="BK230" s="12"/>
      <c r="BL230" s="12"/>
      <c r="BM230" s="12"/>
      <c r="BN230" s="12"/>
      <c r="BO230" s="12"/>
      <c r="BP230" s="12"/>
      <c r="BQ230" s="12"/>
      <c r="BR230" s="12"/>
      <c r="BS230" s="12"/>
      <c r="BT230" s="12"/>
      <c r="BU230" s="12"/>
      <c r="BV230" s="12"/>
      <c r="BW230" s="12"/>
      <c r="BX230" s="12"/>
      <c r="BZ230" s="114"/>
    </row>
    <row r="231" spans="1:78" x14ac:dyDescent="0.2">
      <c r="A231" s="107"/>
      <c r="B231" s="12"/>
      <c r="C231" s="12"/>
      <c r="D231" s="12"/>
      <c r="E231" s="12"/>
      <c r="F231" s="12"/>
      <c r="G231" s="12"/>
      <c r="H231" s="12"/>
      <c r="I231" s="114"/>
      <c r="J231" s="13"/>
      <c r="K231" s="12"/>
      <c r="L231" s="12"/>
      <c r="M231" s="12"/>
      <c r="N231" s="12"/>
      <c r="O231" s="20"/>
      <c r="P231" s="12"/>
      <c r="S231" s="12"/>
      <c r="T231" s="12"/>
      <c r="U231" s="17"/>
      <c r="AF231" s="12"/>
      <c r="AG231" s="12"/>
      <c r="AR231" s="12"/>
      <c r="AS231" s="12"/>
      <c r="BD231" s="12"/>
      <c r="BE231" s="12"/>
      <c r="BF231" s="114"/>
      <c r="BG231" s="12"/>
      <c r="BJ231" s="12"/>
      <c r="BK231" s="12"/>
      <c r="BL231" s="12"/>
      <c r="BM231" s="12"/>
      <c r="BN231" s="12"/>
      <c r="BO231" s="12"/>
      <c r="BP231" s="12"/>
      <c r="BQ231" s="12"/>
      <c r="BR231" s="12"/>
      <c r="BS231" s="12"/>
      <c r="BT231" s="12"/>
      <c r="BU231" s="12"/>
      <c r="BV231" s="12"/>
      <c r="BW231" s="12"/>
      <c r="BX231" s="12"/>
      <c r="BZ231" s="114"/>
    </row>
    <row r="232" spans="1:78" x14ac:dyDescent="0.2">
      <c r="A232" s="107"/>
      <c r="B232" s="12"/>
      <c r="C232" s="12"/>
      <c r="D232" s="12"/>
      <c r="E232" s="12"/>
      <c r="F232" s="12"/>
      <c r="G232" s="12"/>
      <c r="H232" s="12"/>
      <c r="I232" s="114"/>
      <c r="J232" s="13"/>
      <c r="K232" s="12"/>
      <c r="L232" s="12"/>
      <c r="M232" s="12"/>
      <c r="N232" s="12"/>
      <c r="O232" s="20"/>
      <c r="P232" s="12"/>
      <c r="S232" s="12"/>
      <c r="T232" s="12"/>
      <c r="U232" s="17"/>
      <c r="AF232" s="12"/>
      <c r="AG232" s="12"/>
      <c r="AR232" s="12"/>
      <c r="AS232" s="12"/>
      <c r="BD232" s="12"/>
      <c r="BE232" s="12"/>
      <c r="BF232" s="114"/>
      <c r="BG232" s="12"/>
      <c r="BJ232" s="12"/>
      <c r="BK232" s="12"/>
      <c r="BL232" s="12"/>
      <c r="BM232" s="12"/>
      <c r="BN232" s="12"/>
      <c r="BO232" s="12"/>
      <c r="BP232" s="12"/>
      <c r="BQ232" s="12"/>
      <c r="BR232" s="12"/>
      <c r="BS232" s="12"/>
      <c r="BT232" s="12"/>
      <c r="BU232" s="12"/>
      <c r="BV232" s="12"/>
      <c r="BW232" s="12"/>
      <c r="BX232" s="12"/>
      <c r="BZ232" s="114"/>
    </row>
    <row r="233" spans="1:78" x14ac:dyDescent="0.2">
      <c r="A233" s="107"/>
      <c r="B233" s="12"/>
      <c r="C233" s="12"/>
      <c r="D233" s="12"/>
      <c r="E233" s="12"/>
      <c r="F233" s="12"/>
      <c r="G233" s="12"/>
      <c r="H233" s="12"/>
      <c r="I233" s="114"/>
      <c r="J233" s="13"/>
      <c r="K233" s="12"/>
      <c r="L233" s="12"/>
      <c r="M233" s="12"/>
      <c r="N233" s="12"/>
      <c r="O233" s="20"/>
      <c r="P233" s="12"/>
      <c r="S233" s="12"/>
      <c r="T233" s="12"/>
      <c r="U233" s="17"/>
      <c r="AF233" s="12"/>
      <c r="AG233" s="12"/>
      <c r="AR233" s="12"/>
      <c r="AS233" s="12"/>
      <c r="BD233" s="12"/>
      <c r="BE233" s="12"/>
      <c r="BF233" s="114"/>
      <c r="BG233" s="12"/>
      <c r="BJ233" s="12"/>
      <c r="BK233" s="12"/>
      <c r="BL233" s="12"/>
      <c r="BM233" s="12"/>
      <c r="BN233" s="12"/>
      <c r="BO233" s="12"/>
      <c r="BP233" s="12"/>
      <c r="BQ233" s="12"/>
      <c r="BR233" s="12"/>
      <c r="BS233" s="12"/>
      <c r="BT233" s="12"/>
      <c r="BU233" s="12"/>
      <c r="BV233" s="12"/>
      <c r="BW233" s="12"/>
      <c r="BX233" s="12"/>
      <c r="BZ233" s="114"/>
    </row>
    <row r="234" spans="1:78" x14ac:dyDescent="0.2">
      <c r="A234" s="107"/>
      <c r="B234" s="12"/>
      <c r="C234" s="12"/>
      <c r="D234" s="12"/>
      <c r="E234" s="12"/>
      <c r="F234" s="12"/>
      <c r="G234" s="12"/>
      <c r="H234" s="12"/>
      <c r="I234" s="114"/>
      <c r="J234" s="13"/>
      <c r="K234" s="12"/>
      <c r="L234" s="12"/>
      <c r="M234" s="12"/>
      <c r="N234" s="12"/>
      <c r="O234" s="20"/>
      <c r="P234" s="12"/>
      <c r="S234" s="12"/>
      <c r="T234" s="12"/>
      <c r="U234" s="17"/>
      <c r="AF234" s="12"/>
      <c r="AG234" s="12"/>
      <c r="AR234" s="12"/>
      <c r="AS234" s="12"/>
      <c r="BD234" s="12"/>
      <c r="BE234" s="12"/>
      <c r="BF234" s="114"/>
      <c r="BG234" s="12"/>
      <c r="BJ234" s="12"/>
      <c r="BK234" s="12"/>
      <c r="BL234" s="12"/>
      <c r="BM234" s="12"/>
      <c r="BN234" s="12"/>
      <c r="BO234" s="12"/>
      <c r="BP234" s="12"/>
      <c r="BQ234" s="12"/>
      <c r="BR234" s="12"/>
      <c r="BS234" s="12"/>
      <c r="BT234" s="12"/>
      <c r="BU234" s="12"/>
      <c r="BV234" s="12"/>
      <c r="BW234" s="12"/>
      <c r="BX234" s="12"/>
      <c r="BZ234" s="114"/>
    </row>
    <row r="235" spans="1:78" x14ac:dyDescent="0.2">
      <c r="A235" s="107"/>
      <c r="B235" s="12"/>
      <c r="C235" s="12"/>
      <c r="D235" s="12"/>
      <c r="E235" s="12"/>
      <c r="F235" s="12"/>
      <c r="G235" s="12"/>
      <c r="H235" s="12"/>
      <c r="I235" s="114"/>
      <c r="J235" s="13"/>
      <c r="K235" s="12"/>
      <c r="L235" s="12"/>
      <c r="M235" s="12"/>
      <c r="N235" s="12"/>
      <c r="O235" s="20"/>
      <c r="P235" s="12"/>
      <c r="S235" s="12"/>
      <c r="T235" s="12"/>
      <c r="U235" s="17"/>
      <c r="AF235" s="12"/>
      <c r="AG235" s="12"/>
      <c r="AR235" s="12"/>
      <c r="AS235" s="12"/>
      <c r="BD235" s="12"/>
      <c r="BE235" s="12"/>
      <c r="BF235" s="114"/>
      <c r="BG235" s="12"/>
      <c r="BJ235" s="12"/>
      <c r="BK235" s="12"/>
      <c r="BL235" s="12"/>
      <c r="BM235" s="12"/>
      <c r="BN235" s="12"/>
      <c r="BO235" s="12"/>
      <c r="BP235" s="12"/>
      <c r="BQ235" s="12"/>
      <c r="BR235" s="12"/>
      <c r="BS235" s="12"/>
      <c r="BT235" s="12"/>
      <c r="BU235" s="12"/>
      <c r="BV235" s="12"/>
      <c r="BW235" s="12"/>
      <c r="BX235" s="12"/>
      <c r="BZ235" s="114"/>
    </row>
    <row r="236" spans="1:78" x14ac:dyDescent="0.2">
      <c r="A236" s="107"/>
      <c r="B236" s="12"/>
      <c r="C236" s="12"/>
      <c r="D236" s="12"/>
      <c r="E236" s="12"/>
      <c r="F236" s="12"/>
      <c r="G236" s="12"/>
      <c r="H236" s="12"/>
      <c r="I236" s="114"/>
      <c r="J236" s="13"/>
      <c r="K236" s="12"/>
      <c r="L236" s="12"/>
      <c r="M236" s="12"/>
      <c r="N236" s="12"/>
      <c r="O236" s="20"/>
      <c r="P236" s="12"/>
      <c r="S236" s="12"/>
      <c r="T236" s="12"/>
      <c r="U236" s="17"/>
      <c r="AF236" s="12"/>
      <c r="AG236" s="12"/>
      <c r="AR236" s="12"/>
      <c r="AS236" s="12"/>
      <c r="BD236" s="12"/>
      <c r="BE236" s="12"/>
      <c r="BF236" s="114"/>
      <c r="BG236" s="12"/>
      <c r="BJ236" s="12"/>
      <c r="BK236" s="12"/>
      <c r="BL236" s="12"/>
      <c r="BM236" s="12"/>
      <c r="BN236" s="12"/>
      <c r="BO236" s="12"/>
      <c r="BP236" s="12"/>
      <c r="BQ236" s="12"/>
      <c r="BR236" s="12"/>
      <c r="BS236" s="12"/>
      <c r="BT236" s="12"/>
      <c r="BU236" s="12"/>
      <c r="BV236" s="12"/>
      <c r="BW236" s="12"/>
      <c r="BX236" s="12"/>
      <c r="BZ236" s="114"/>
    </row>
    <row r="237" spans="1:78" x14ac:dyDescent="0.2">
      <c r="A237" s="107"/>
      <c r="B237" s="12"/>
      <c r="C237" s="12"/>
      <c r="D237" s="12"/>
      <c r="E237" s="12"/>
      <c r="F237" s="12"/>
      <c r="G237" s="12"/>
      <c r="H237" s="12"/>
      <c r="I237" s="114"/>
      <c r="J237" s="13"/>
      <c r="K237" s="12"/>
      <c r="L237" s="12"/>
      <c r="M237" s="12"/>
      <c r="N237" s="12"/>
      <c r="O237" s="20"/>
      <c r="P237" s="12"/>
      <c r="S237" s="12"/>
      <c r="T237" s="12"/>
      <c r="U237" s="17"/>
      <c r="AF237" s="12"/>
      <c r="AG237" s="12"/>
      <c r="AR237" s="12"/>
      <c r="AS237" s="12"/>
      <c r="BD237" s="12"/>
      <c r="BE237" s="12"/>
      <c r="BF237" s="114"/>
      <c r="BG237" s="12"/>
      <c r="BJ237" s="12"/>
      <c r="BK237" s="12"/>
      <c r="BL237" s="12"/>
      <c r="BM237" s="12"/>
      <c r="BN237" s="12"/>
      <c r="BO237" s="12"/>
      <c r="BP237" s="12"/>
      <c r="BQ237" s="12"/>
      <c r="BR237" s="12"/>
      <c r="BS237" s="12"/>
      <c r="BT237" s="12"/>
      <c r="BU237" s="12"/>
      <c r="BV237" s="12"/>
      <c r="BW237" s="12"/>
      <c r="BX237" s="12"/>
      <c r="BZ237" s="114"/>
    </row>
    <row r="238" spans="1:78" x14ac:dyDescent="0.2">
      <c r="A238" s="107"/>
      <c r="B238" s="12"/>
      <c r="C238" s="12"/>
      <c r="D238" s="12"/>
      <c r="E238" s="12"/>
      <c r="F238" s="12"/>
      <c r="G238" s="12"/>
      <c r="H238" s="12"/>
      <c r="I238" s="114"/>
      <c r="J238" s="13"/>
      <c r="K238" s="12"/>
      <c r="L238" s="12"/>
      <c r="M238" s="12"/>
      <c r="N238" s="12"/>
      <c r="O238" s="20"/>
      <c r="P238" s="12"/>
      <c r="S238" s="12"/>
      <c r="T238" s="12"/>
      <c r="U238" s="17"/>
      <c r="AF238" s="12"/>
      <c r="AG238" s="12"/>
      <c r="AR238" s="12"/>
      <c r="AS238" s="12"/>
      <c r="BD238" s="12"/>
      <c r="BE238" s="12"/>
      <c r="BF238" s="114"/>
      <c r="BG238" s="12"/>
      <c r="BJ238" s="12"/>
      <c r="BK238" s="12"/>
      <c r="BL238" s="12"/>
      <c r="BM238" s="12"/>
      <c r="BN238" s="12"/>
      <c r="BO238" s="12"/>
      <c r="BP238" s="12"/>
      <c r="BQ238" s="12"/>
      <c r="BR238" s="12"/>
      <c r="BS238" s="12"/>
      <c r="BT238" s="12"/>
      <c r="BU238" s="12"/>
      <c r="BV238" s="12"/>
      <c r="BW238" s="12"/>
      <c r="BX238" s="12"/>
      <c r="BZ238" s="114"/>
    </row>
    <row r="239" spans="1:78" x14ac:dyDescent="0.2">
      <c r="A239" s="107"/>
      <c r="B239" s="12"/>
      <c r="C239" s="12"/>
      <c r="D239" s="12"/>
      <c r="E239" s="12"/>
      <c r="F239" s="12"/>
      <c r="G239" s="12"/>
      <c r="H239" s="12"/>
      <c r="I239" s="114"/>
      <c r="J239" s="13"/>
      <c r="K239" s="12"/>
      <c r="L239" s="12"/>
      <c r="M239" s="12"/>
      <c r="N239" s="12"/>
      <c r="O239" s="20"/>
      <c r="P239" s="12"/>
      <c r="S239" s="12"/>
      <c r="T239" s="12"/>
      <c r="U239" s="17"/>
      <c r="AF239" s="12"/>
      <c r="AG239" s="12"/>
      <c r="AR239" s="12"/>
      <c r="AS239" s="12"/>
      <c r="BD239" s="12"/>
      <c r="BE239" s="12"/>
      <c r="BF239" s="114"/>
      <c r="BG239" s="12"/>
      <c r="BJ239" s="12"/>
      <c r="BK239" s="12"/>
      <c r="BL239" s="12"/>
      <c r="BM239" s="12"/>
      <c r="BN239" s="12"/>
      <c r="BO239" s="12"/>
      <c r="BP239" s="12"/>
      <c r="BQ239" s="12"/>
      <c r="BR239" s="12"/>
      <c r="BS239" s="12"/>
      <c r="BT239" s="12"/>
      <c r="BU239" s="12"/>
      <c r="BV239" s="12"/>
      <c r="BW239" s="12"/>
      <c r="BX239" s="12"/>
      <c r="BZ239" s="114"/>
    </row>
    <row r="240" spans="1:78" x14ac:dyDescent="0.2">
      <c r="A240" s="107"/>
      <c r="B240" s="12"/>
      <c r="C240" s="12"/>
      <c r="D240" s="12"/>
      <c r="E240" s="12"/>
      <c r="F240" s="12"/>
      <c r="G240" s="12"/>
      <c r="H240" s="12"/>
      <c r="I240" s="114"/>
      <c r="J240" s="13"/>
      <c r="K240" s="12"/>
      <c r="L240" s="12"/>
      <c r="M240" s="12"/>
      <c r="N240" s="12"/>
      <c r="O240" s="20"/>
      <c r="P240" s="12"/>
      <c r="S240" s="12"/>
      <c r="T240" s="12"/>
      <c r="U240" s="17"/>
      <c r="AF240" s="12"/>
      <c r="AG240" s="12"/>
      <c r="AR240" s="12"/>
      <c r="AS240" s="12"/>
      <c r="BD240" s="12"/>
      <c r="BE240" s="12"/>
      <c r="BF240" s="114"/>
      <c r="BG240" s="12"/>
      <c r="BJ240" s="12"/>
      <c r="BK240" s="12"/>
      <c r="BL240" s="12"/>
      <c r="BM240" s="12"/>
      <c r="BN240" s="12"/>
      <c r="BO240" s="12"/>
      <c r="BP240" s="12"/>
      <c r="BQ240" s="12"/>
      <c r="BR240" s="12"/>
      <c r="BS240" s="12"/>
      <c r="BT240" s="12"/>
      <c r="BU240" s="12"/>
      <c r="BV240" s="12"/>
      <c r="BW240" s="12"/>
      <c r="BX240" s="12"/>
      <c r="BZ240" s="114"/>
    </row>
    <row r="241" spans="1:78" x14ac:dyDescent="0.2">
      <c r="A241" s="107"/>
      <c r="B241" s="12"/>
      <c r="C241" s="12"/>
      <c r="D241" s="12"/>
      <c r="E241" s="12"/>
      <c r="F241" s="12"/>
      <c r="G241" s="12"/>
      <c r="H241" s="12"/>
      <c r="I241" s="114"/>
      <c r="J241" s="13"/>
      <c r="K241" s="12"/>
      <c r="L241" s="12"/>
      <c r="M241" s="12"/>
      <c r="N241" s="12"/>
      <c r="O241" s="20"/>
      <c r="P241" s="12"/>
      <c r="S241" s="12"/>
      <c r="T241" s="12"/>
      <c r="U241" s="17"/>
      <c r="AF241" s="12"/>
      <c r="AG241" s="12"/>
      <c r="AR241" s="12"/>
      <c r="AS241" s="12"/>
      <c r="BD241" s="12"/>
      <c r="BE241" s="12"/>
      <c r="BF241" s="114"/>
      <c r="BG241" s="12"/>
      <c r="BJ241" s="12"/>
      <c r="BK241" s="12"/>
      <c r="BL241" s="12"/>
      <c r="BM241" s="12"/>
      <c r="BN241" s="12"/>
      <c r="BO241" s="12"/>
      <c r="BP241" s="12"/>
      <c r="BQ241" s="12"/>
      <c r="BR241" s="12"/>
      <c r="BS241" s="12"/>
      <c r="BT241" s="12"/>
      <c r="BU241" s="12"/>
      <c r="BV241" s="12"/>
      <c r="BW241" s="12"/>
      <c r="BX241" s="12"/>
      <c r="BZ241" s="114"/>
    </row>
    <row r="242" spans="1:78" x14ac:dyDescent="0.2">
      <c r="A242" s="107"/>
      <c r="B242" s="12"/>
      <c r="C242" s="12"/>
      <c r="D242" s="12"/>
      <c r="E242" s="12"/>
      <c r="F242" s="12"/>
      <c r="G242" s="12"/>
      <c r="H242" s="12"/>
      <c r="I242" s="114"/>
      <c r="J242" s="13"/>
      <c r="K242" s="12"/>
      <c r="L242" s="12"/>
      <c r="M242" s="12"/>
      <c r="N242" s="12"/>
      <c r="O242" s="20"/>
      <c r="P242" s="12"/>
      <c r="S242" s="12"/>
      <c r="T242" s="12"/>
      <c r="U242" s="17"/>
      <c r="AF242" s="12"/>
      <c r="AG242" s="12"/>
      <c r="AR242" s="12"/>
      <c r="AS242" s="12"/>
      <c r="BD242" s="12"/>
      <c r="BE242" s="12"/>
      <c r="BF242" s="114"/>
      <c r="BG242" s="12"/>
      <c r="BJ242" s="12"/>
      <c r="BK242" s="12"/>
      <c r="BL242" s="12"/>
      <c r="BM242" s="12"/>
      <c r="BN242" s="12"/>
      <c r="BO242" s="12"/>
      <c r="BP242" s="12"/>
      <c r="BQ242" s="12"/>
      <c r="BR242" s="12"/>
      <c r="BS242" s="12"/>
      <c r="BT242" s="12"/>
      <c r="BU242" s="12"/>
      <c r="BV242" s="12"/>
      <c r="BW242" s="12"/>
      <c r="BX242" s="12"/>
      <c r="BZ242" s="114"/>
    </row>
    <row r="243" spans="1:78" x14ac:dyDescent="0.2">
      <c r="A243" s="107"/>
      <c r="B243" s="12"/>
      <c r="C243" s="12"/>
      <c r="D243" s="12"/>
      <c r="E243" s="12"/>
      <c r="F243" s="12"/>
      <c r="G243" s="12"/>
      <c r="H243" s="12"/>
      <c r="I243" s="114"/>
      <c r="J243" s="13"/>
      <c r="K243" s="12"/>
      <c r="L243" s="12"/>
      <c r="M243" s="12"/>
      <c r="N243" s="12"/>
      <c r="O243" s="20"/>
      <c r="P243" s="12"/>
      <c r="S243" s="12"/>
      <c r="T243" s="12"/>
      <c r="U243" s="17"/>
      <c r="AF243" s="12"/>
      <c r="AG243" s="12"/>
      <c r="AR243" s="12"/>
      <c r="AS243" s="12"/>
      <c r="BD243" s="12"/>
      <c r="BE243" s="12"/>
      <c r="BF243" s="114"/>
      <c r="BG243" s="12"/>
      <c r="BJ243" s="12"/>
      <c r="BK243" s="12"/>
      <c r="BL243" s="12"/>
      <c r="BM243" s="12"/>
      <c r="BN243" s="12"/>
      <c r="BO243" s="12"/>
      <c r="BP243" s="12"/>
      <c r="BQ243" s="12"/>
      <c r="BR243" s="12"/>
      <c r="BS243" s="12"/>
      <c r="BT243" s="12"/>
      <c r="BU243" s="12"/>
      <c r="BV243" s="12"/>
      <c r="BW243" s="12"/>
      <c r="BX243" s="12"/>
      <c r="BZ243" s="114"/>
    </row>
    <row r="244" spans="1:78" x14ac:dyDescent="0.2">
      <c r="A244" s="107"/>
      <c r="B244" s="12"/>
      <c r="C244" s="12"/>
      <c r="D244" s="12"/>
      <c r="E244" s="12"/>
      <c r="F244" s="12"/>
      <c r="G244" s="12"/>
      <c r="H244" s="12"/>
      <c r="I244" s="114"/>
      <c r="J244" s="13"/>
      <c r="K244" s="12"/>
      <c r="L244" s="12"/>
      <c r="M244" s="12"/>
      <c r="N244" s="12"/>
      <c r="O244" s="20"/>
      <c r="P244" s="12"/>
      <c r="S244" s="12"/>
      <c r="T244" s="12"/>
      <c r="U244" s="17"/>
      <c r="AF244" s="12"/>
      <c r="AG244" s="12"/>
      <c r="AR244" s="12"/>
      <c r="AS244" s="12"/>
      <c r="BD244" s="12"/>
      <c r="BE244" s="12"/>
      <c r="BF244" s="114"/>
      <c r="BG244" s="12"/>
      <c r="BJ244" s="12"/>
      <c r="BK244" s="12"/>
      <c r="BL244" s="12"/>
      <c r="BM244" s="12"/>
      <c r="BN244" s="12"/>
      <c r="BO244" s="12"/>
      <c r="BP244" s="12"/>
      <c r="BQ244" s="12"/>
      <c r="BR244" s="12"/>
      <c r="BS244" s="12"/>
      <c r="BT244" s="12"/>
      <c r="BU244" s="12"/>
      <c r="BV244" s="12"/>
      <c r="BW244" s="12"/>
      <c r="BX244" s="12"/>
      <c r="BZ244" s="114"/>
    </row>
    <row r="245" spans="1:78" x14ac:dyDescent="0.2">
      <c r="A245" s="107"/>
      <c r="B245" s="12"/>
      <c r="C245" s="12"/>
      <c r="D245" s="12"/>
      <c r="E245" s="12"/>
      <c r="F245" s="12"/>
      <c r="G245" s="12"/>
      <c r="H245" s="12"/>
      <c r="I245" s="114"/>
      <c r="J245" s="13"/>
      <c r="K245" s="12"/>
      <c r="L245" s="12"/>
      <c r="M245" s="12"/>
      <c r="N245" s="12"/>
      <c r="O245" s="20"/>
      <c r="P245" s="12"/>
      <c r="S245" s="12"/>
      <c r="T245" s="12"/>
      <c r="U245" s="17"/>
      <c r="AF245" s="12"/>
      <c r="AG245" s="12"/>
      <c r="AR245" s="12"/>
      <c r="AS245" s="12"/>
      <c r="BD245" s="12"/>
      <c r="BE245" s="12"/>
      <c r="BF245" s="114"/>
      <c r="BG245" s="12"/>
      <c r="BJ245" s="12"/>
      <c r="BK245" s="12"/>
      <c r="BL245" s="12"/>
      <c r="BM245" s="12"/>
      <c r="BN245" s="12"/>
      <c r="BO245" s="12"/>
      <c r="BP245" s="12"/>
      <c r="BQ245" s="12"/>
      <c r="BR245" s="12"/>
      <c r="BS245" s="12"/>
      <c r="BT245" s="12"/>
      <c r="BU245" s="12"/>
      <c r="BV245" s="12"/>
      <c r="BW245" s="12"/>
      <c r="BX245" s="12"/>
      <c r="BZ245" s="114"/>
    </row>
    <row r="246" spans="1:78" x14ac:dyDescent="0.2">
      <c r="A246" s="107"/>
      <c r="B246" s="12"/>
      <c r="C246" s="12"/>
      <c r="D246" s="12"/>
      <c r="E246" s="12"/>
      <c r="F246" s="12"/>
      <c r="G246" s="12"/>
      <c r="H246" s="12"/>
      <c r="I246" s="114"/>
      <c r="J246" s="13"/>
      <c r="K246" s="12"/>
      <c r="L246" s="12"/>
      <c r="M246" s="12"/>
      <c r="N246" s="12"/>
      <c r="O246" s="20"/>
      <c r="P246" s="12"/>
      <c r="S246" s="12"/>
      <c r="T246" s="12"/>
      <c r="U246" s="17"/>
      <c r="AF246" s="12"/>
      <c r="AG246" s="12"/>
      <c r="AR246" s="12"/>
      <c r="AS246" s="12"/>
      <c r="BD246" s="12"/>
      <c r="BE246" s="12"/>
      <c r="BF246" s="114"/>
      <c r="BG246" s="12"/>
      <c r="BJ246" s="12"/>
      <c r="BK246" s="12"/>
      <c r="BL246" s="12"/>
      <c r="BM246" s="12"/>
      <c r="BN246" s="12"/>
      <c r="BO246" s="12"/>
      <c r="BP246" s="12"/>
      <c r="BQ246" s="12"/>
      <c r="BR246" s="12"/>
      <c r="BS246" s="12"/>
      <c r="BT246" s="12"/>
      <c r="BU246" s="12"/>
      <c r="BV246" s="12"/>
      <c r="BW246" s="12"/>
      <c r="BX246" s="12"/>
      <c r="BZ246" s="114"/>
    </row>
    <row r="247" spans="1:78" x14ac:dyDescent="0.2">
      <c r="A247" s="107"/>
      <c r="B247" s="12"/>
      <c r="C247" s="12"/>
      <c r="D247" s="12"/>
      <c r="E247" s="12"/>
      <c r="F247" s="12"/>
      <c r="G247" s="12"/>
      <c r="H247" s="12"/>
      <c r="I247" s="114"/>
      <c r="J247" s="13"/>
      <c r="K247" s="12"/>
      <c r="L247" s="12"/>
      <c r="M247" s="12"/>
      <c r="N247" s="12"/>
      <c r="O247" s="20"/>
      <c r="P247" s="12"/>
      <c r="S247" s="12"/>
      <c r="T247" s="12"/>
      <c r="U247" s="17"/>
      <c r="AF247" s="12"/>
      <c r="AG247" s="12"/>
      <c r="AR247" s="12"/>
      <c r="AS247" s="12"/>
      <c r="BD247" s="12"/>
      <c r="BE247" s="12"/>
      <c r="BF247" s="114"/>
      <c r="BG247" s="12"/>
      <c r="BJ247" s="12"/>
      <c r="BK247" s="12"/>
      <c r="BL247" s="12"/>
      <c r="BM247" s="12"/>
      <c r="BN247" s="12"/>
      <c r="BO247" s="12"/>
      <c r="BP247" s="12"/>
      <c r="BQ247" s="12"/>
      <c r="BR247" s="12"/>
      <c r="BS247" s="12"/>
      <c r="BT247" s="12"/>
      <c r="BU247" s="12"/>
      <c r="BV247" s="12"/>
      <c r="BW247" s="12"/>
      <c r="BX247" s="12"/>
      <c r="BZ247" s="114"/>
    </row>
    <row r="248" spans="1:78" x14ac:dyDescent="0.2">
      <c r="A248" s="107"/>
      <c r="B248" s="12"/>
      <c r="C248" s="12"/>
      <c r="D248" s="12"/>
      <c r="E248" s="12"/>
      <c r="F248" s="12"/>
      <c r="G248" s="12"/>
      <c r="H248" s="12"/>
      <c r="I248" s="114"/>
      <c r="J248" s="13"/>
      <c r="K248" s="12"/>
      <c r="L248" s="12"/>
      <c r="M248" s="12"/>
      <c r="N248" s="12"/>
      <c r="O248" s="20"/>
      <c r="P248" s="12"/>
      <c r="S248" s="12"/>
      <c r="T248" s="12"/>
      <c r="U248" s="17"/>
      <c r="AF248" s="12"/>
      <c r="AG248" s="12"/>
      <c r="AR248" s="12"/>
      <c r="AS248" s="12"/>
      <c r="BD248" s="12"/>
      <c r="BE248" s="12"/>
      <c r="BF248" s="114"/>
      <c r="BG248" s="12"/>
      <c r="BJ248" s="12"/>
      <c r="BK248" s="12"/>
      <c r="BL248" s="12"/>
      <c r="BM248" s="12"/>
      <c r="BN248" s="12"/>
      <c r="BO248" s="12"/>
      <c r="BP248" s="12"/>
      <c r="BQ248" s="12"/>
      <c r="BR248" s="12"/>
      <c r="BS248" s="12"/>
      <c r="BT248" s="12"/>
      <c r="BU248" s="12"/>
      <c r="BV248" s="12"/>
      <c r="BW248" s="12"/>
      <c r="BX248" s="12"/>
      <c r="BZ248" s="114"/>
    </row>
    <row r="249" spans="1:78" x14ac:dyDescent="0.2">
      <c r="A249" s="107"/>
      <c r="B249" s="12"/>
      <c r="C249" s="12"/>
      <c r="D249" s="12"/>
      <c r="E249" s="12"/>
      <c r="F249" s="12"/>
      <c r="G249" s="12"/>
      <c r="H249" s="12"/>
      <c r="I249" s="114"/>
      <c r="J249" s="13"/>
      <c r="K249" s="12"/>
      <c r="L249" s="12"/>
      <c r="M249" s="12"/>
      <c r="N249" s="12"/>
      <c r="O249" s="20"/>
      <c r="P249" s="12"/>
      <c r="S249" s="12"/>
      <c r="T249" s="12"/>
      <c r="U249" s="17"/>
      <c r="AF249" s="12"/>
      <c r="AG249" s="12"/>
      <c r="AR249" s="12"/>
      <c r="AS249" s="12"/>
      <c r="BD249" s="12"/>
      <c r="BE249" s="12"/>
      <c r="BF249" s="114"/>
      <c r="BG249" s="12"/>
      <c r="BJ249" s="12"/>
      <c r="BK249" s="12"/>
      <c r="BL249" s="12"/>
      <c r="BM249" s="12"/>
      <c r="BN249" s="12"/>
      <c r="BO249" s="12"/>
      <c r="BP249" s="12"/>
      <c r="BQ249" s="12"/>
      <c r="BR249" s="12"/>
      <c r="BS249" s="12"/>
      <c r="BT249" s="12"/>
      <c r="BU249" s="12"/>
      <c r="BV249" s="12"/>
      <c r="BW249" s="12"/>
      <c r="BX249" s="12"/>
      <c r="BZ249" s="114"/>
    </row>
    <row r="250" spans="1:78" x14ac:dyDescent="0.2">
      <c r="A250" s="107"/>
      <c r="B250" s="12"/>
      <c r="C250" s="12"/>
      <c r="D250" s="12"/>
      <c r="E250" s="12"/>
      <c r="F250" s="12"/>
      <c r="G250" s="12"/>
      <c r="H250" s="12"/>
      <c r="I250" s="114"/>
      <c r="J250" s="13"/>
      <c r="K250" s="12"/>
      <c r="L250" s="12"/>
      <c r="M250" s="12"/>
      <c r="N250" s="12"/>
      <c r="O250" s="20"/>
      <c r="P250" s="12"/>
      <c r="S250" s="12"/>
      <c r="T250" s="12"/>
      <c r="U250" s="17"/>
      <c r="AF250" s="12"/>
      <c r="AG250" s="12"/>
      <c r="AR250" s="12"/>
      <c r="AS250" s="12"/>
      <c r="BD250" s="12"/>
      <c r="BE250" s="12"/>
      <c r="BF250" s="114"/>
      <c r="BG250" s="12"/>
      <c r="BJ250" s="12"/>
      <c r="BK250" s="12"/>
      <c r="BL250" s="12"/>
      <c r="BM250" s="12"/>
      <c r="BN250" s="12"/>
      <c r="BO250" s="12"/>
      <c r="BP250" s="12"/>
      <c r="BQ250" s="12"/>
      <c r="BR250" s="12"/>
      <c r="BS250" s="12"/>
      <c r="BT250" s="12"/>
      <c r="BU250" s="12"/>
      <c r="BV250" s="12"/>
      <c r="BW250" s="12"/>
      <c r="BX250" s="12"/>
      <c r="BZ250" s="114"/>
    </row>
    <row r="251" spans="1:78" x14ac:dyDescent="0.2">
      <c r="A251" s="107"/>
      <c r="B251" s="12"/>
      <c r="C251" s="12"/>
      <c r="D251" s="12"/>
      <c r="E251" s="12"/>
      <c r="F251" s="12"/>
      <c r="G251" s="12"/>
      <c r="H251" s="12"/>
      <c r="I251" s="114"/>
      <c r="J251" s="13"/>
      <c r="K251" s="12"/>
      <c r="L251" s="12"/>
      <c r="M251" s="12"/>
      <c r="N251" s="12"/>
      <c r="O251" s="20"/>
      <c r="P251" s="12"/>
      <c r="S251" s="12"/>
      <c r="T251" s="12"/>
      <c r="U251" s="17"/>
      <c r="AF251" s="12"/>
      <c r="AG251" s="12"/>
      <c r="AR251" s="12"/>
      <c r="AS251" s="12"/>
      <c r="BD251" s="12"/>
      <c r="BE251" s="12"/>
      <c r="BF251" s="114"/>
      <c r="BG251" s="12"/>
      <c r="BJ251" s="12"/>
      <c r="BK251" s="12"/>
      <c r="BL251" s="12"/>
      <c r="BM251" s="12"/>
      <c r="BN251" s="12"/>
      <c r="BO251" s="12"/>
      <c r="BP251" s="12"/>
      <c r="BQ251" s="12"/>
      <c r="BR251" s="12"/>
      <c r="BS251" s="12"/>
      <c r="BT251" s="12"/>
      <c r="BU251" s="12"/>
      <c r="BV251" s="12"/>
      <c r="BW251" s="12"/>
      <c r="BX251" s="12"/>
      <c r="BZ251" s="114"/>
    </row>
    <row r="252" spans="1:78" x14ac:dyDescent="0.2">
      <c r="A252" s="107"/>
      <c r="B252" s="12"/>
      <c r="C252" s="12"/>
      <c r="D252" s="12"/>
      <c r="E252" s="12"/>
      <c r="F252" s="12"/>
      <c r="G252" s="12"/>
      <c r="H252" s="12"/>
      <c r="I252" s="114"/>
      <c r="J252" s="13"/>
      <c r="K252" s="12"/>
      <c r="L252" s="12"/>
      <c r="M252" s="12"/>
      <c r="N252" s="12"/>
      <c r="O252" s="20"/>
      <c r="P252" s="12"/>
      <c r="S252" s="12"/>
      <c r="T252" s="12"/>
      <c r="U252" s="17"/>
      <c r="AF252" s="12"/>
      <c r="AG252" s="12"/>
      <c r="AR252" s="12"/>
      <c r="AS252" s="12"/>
      <c r="BD252" s="12"/>
      <c r="BE252" s="12"/>
      <c r="BF252" s="114"/>
      <c r="BG252" s="12"/>
      <c r="BJ252" s="12"/>
      <c r="BK252" s="12"/>
      <c r="BL252" s="12"/>
      <c r="BM252" s="12"/>
      <c r="BN252" s="12"/>
      <c r="BO252" s="12"/>
      <c r="BP252" s="12"/>
      <c r="BQ252" s="12"/>
      <c r="BR252" s="12"/>
      <c r="BS252" s="12"/>
      <c r="BT252" s="12"/>
      <c r="BU252" s="12"/>
      <c r="BV252" s="12"/>
      <c r="BW252" s="12"/>
      <c r="BX252" s="12"/>
      <c r="BZ252" s="114"/>
    </row>
    <row r="253" spans="1:78" x14ac:dyDescent="0.2">
      <c r="A253" s="107"/>
      <c r="B253" s="12"/>
      <c r="C253" s="12"/>
      <c r="D253" s="12"/>
      <c r="E253" s="12"/>
      <c r="F253" s="12"/>
      <c r="G253" s="12"/>
      <c r="H253" s="12"/>
      <c r="I253" s="114"/>
      <c r="J253" s="13"/>
      <c r="K253" s="12"/>
      <c r="L253" s="12"/>
      <c r="M253" s="12"/>
      <c r="N253" s="12"/>
      <c r="O253" s="20"/>
      <c r="P253" s="12"/>
      <c r="S253" s="12"/>
      <c r="T253" s="12"/>
      <c r="U253" s="17"/>
      <c r="AF253" s="12"/>
      <c r="AG253" s="12"/>
      <c r="AR253" s="12"/>
      <c r="AS253" s="12"/>
      <c r="BD253" s="12"/>
      <c r="BE253" s="12"/>
      <c r="BF253" s="114"/>
      <c r="BG253" s="12"/>
      <c r="BJ253" s="12"/>
      <c r="BK253" s="12"/>
      <c r="BL253" s="12"/>
      <c r="BM253" s="12"/>
      <c r="BN253" s="12"/>
      <c r="BO253" s="12"/>
      <c r="BP253" s="12"/>
      <c r="BQ253" s="12"/>
      <c r="BR253" s="12"/>
      <c r="BS253" s="12"/>
      <c r="BT253" s="12"/>
      <c r="BU253" s="12"/>
      <c r="BV253" s="12"/>
      <c r="BW253" s="12"/>
      <c r="BX253" s="12"/>
      <c r="BZ253" s="114"/>
    </row>
    <row r="254" spans="1:78" x14ac:dyDescent="0.2">
      <c r="A254" s="107"/>
      <c r="B254" s="12"/>
      <c r="C254" s="12"/>
      <c r="D254" s="12"/>
      <c r="E254" s="12"/>
      <c r="F254" s="12"/>
      <c r="G254" s="12"/>
      <c r="H254" s="12"/>
      <c r="I254" s="114"/>
      <c r="J254" s="13"/>
      <c r="K254" s="12"/>
      <c r="L254" s="12"/>
      <c r="M254" s="12"/>
      <c r="N254" s="12"/>
      <c r="O254" s="20"/>
      <c r="P254" s="12"/>
      <c r="S254" s="12"/>
      <c r="T254" s="12"/>
      <c r="U254" s="17"/>
      <c r="AF254" s="12"/>
      <c r="AG254" s="12"/>
      <c r="AR254" s="12"/>
      <c r="AS254" s="12"/>
      <c r="BD254" s="12"/>
      <c r="BE254" s="12"/>
      <c r="BF254" s="114"/>
      <c r="BG254" s="12"/>
      <c r="BJ254" s="12"/>
      <c r="BK254" s="12"/>
      <c r="BL254" s="12"/>
      <c r="BM254" s="12"/>
      <c r="BN254" s="12"/>
      <c r="BO254" s="12"/>
      <c r="BP254" s="12"/>
      <c r="BQ254" s="12"/>
      <c r="BR254" s="12"/>
      <c r="BS254" s="12"/>
      <c r="BT254" s="12"/>
      <c r="BU254" s="12"/>
      <c r="BV254" s="12"/>
      <c r="BW254" s="12"/>
      <c r="BX254" s="12"/>
      <c r="BZ254" s="114"/>
    </row>
    <row r="255" spans="1:78" x14ac:dyDescent="0.2">
      <c r="A255" s="107"/>
      <c r="B255" s="12"/>
      <c r="C255" s="12"/>
      <c r="D255" s="12"/>
      <c r="E255" s="12"/>
      <c r="F255" s="12"/>
      <c r="G255" s="12"/>
      <c r="H255" s="12"/>
      <c r="I255" s="114"/>
      <c r="J255" s="13"/>
      <c r="K255" s="12"/>
      <c r="L255" s="12"/>
      <c r="M255" s="12"/>
      <c r="N255" s="12"/>
      <c r="O255" s="20"/>
      <c r="P255" s="12"/>
      <c r="S255" s="12"/>
      <c r="T255" s="12"/>
      <c r="U255" s="17"/>
      <c r="AF255" s="12"/>
      <c r="AG255" s="12"/>
      <c r="AR255" s="12"/>
      <c r="AS255" s="12"/>
      <c r="BD255" s="12"/>
      <c r="BE255" s="12"/>
      <c r="BF255" s="114"/>
      <c r="BG255" s="12"/>
      <c r="BJ255" s="12"/>
      <c r="BK255" s="12"/>
      <c r="BL255" s="12"/>
      <c r="BM255" s="12"/>
      <c r="BN255" s="12"/>
      <c r="BO255" s="12"/>
      <c r="BP255" s="12"/>
      <c r="BQ255" s="12"/>
      <c r="BR255" s="12"/>
      <c r="BS255" s="12"/>
      <c r="BT255" s="12"/>
      <c r="BU255" s="12"/>
      <c r="BV255" s="12"/>
      <c r="BW255" s="12"/>
      <c r="BX255" s="12"/>
      <c r="BZ255" s="114"/>
    </row>
    <row r="256" spans="1:78" x14ac:dyDescent="0.2">
      <c r="A256" s="107"/>
      <c r="B256" s="12"/>
      <c r="C256" s="12"/>
      <c r="D256" s="12"/>
      <c r="E256" s="12"/>
      <c r="F256" s="12"/>
      <c r="G256" s="12"/>
      <c r="H256" s="12"/>
      <c r="I256" s="114"/>
      <c r="J256" s="13"/>
      <c r="K256" s="12"/>
      <c r="L256" s="12"/>
      <c r="M256" s="12"/>
      <c r="N256" s="12"/>
      <c r="O256" s="20"/>
      <c r="P256" s="12"/>
      <c r="S256" s="12"/>
      <c r="T256" s="12"/>
      <c r="U256" s="17"/>
      <c r="AF256" s="12"/>
      <c r="AG256" s="12"/>
      <c r="AR256" s="12"/>
      <c r="AS256" s="12"/>
      <c r="BD256" s="12"/>
      <c r="BE256" s="12"/>
      <c r="BF256" s="114"/>
      <c r="BG256" s="12"/>
      <c r="BJ256" s="12"/>
      <c r="BK256" s="12"/>
      <c r="BL256" s="12"/>
      <c r="BM256" s="12"/>
      <c r="BN256" s="12"/>
      <c r="BO256" s="12"/>
      <c r="BP256" s="12"/>
      <c r="BQ256" s="12"/>
      <c r="BR256" s="12"/>
      <c r="BS256" s="12"/>
      <c r="BT256" s="12"/>
      <c r="BU256" s="12"/>
      <c r="BV256" s="12"/>
      <c r="BW256" s="12"/>
      <c r="BX256" s="12"/>
      <c r="BZ256" s="114"/>
    </row>
    <row r="257" spans="1:78" x14ac:dyDescent="0.2">
      <c r="A257" s="107"/>
      <c r="B257" s="12"/>
      <c r="C257" s="12"/>
      <c r="D257" s="12"/>
      <c r="E257" s="12"/>
      <c r="F257" s="12"/>
      <c r="G257" s="12"/>
      <c r="H257" s="12"/>
      <c r="I257" s="114"/>
      <c r="J257" s="13"/>
      <c r="K257" s="12"/>
      <c r="L257" s="12"/>
      <c r="M257" s="12"/>
      <c r="N257" s="12"/>
      <c r="O257" s="20"/>
      <c r="P257" s="12"/>
      <c r="S257" s="12"/>
      <c r="T257" s="12"/>
      <c r="U257" s="17"/>
      <c r="AF257" s="12"/>
      <c r="AG257" s="12"/>
      <c r="AR257" s="12"/>
      <c r="AS257" s="12"/>
      <c r="BD257" s="12"/>
      <c r="BE257" s="12"/>
      <c r="BF257" s="114"/>
      <c r="BG257" s="12"/>
      <c r="BJ257" s="12"/>
      <c r="BK257" s="12"/>
      <c r="BL257" s="12"/>
      <c r="BM257" s="12"/>
      <c r="BN257" s="12"/>
      <c r="BO257" s="12"/>
      <c r="BP257" s="12"/>
      <c r="BQ257" s="12"/>
      <c r="BR257" s="12"/>
      <c r="BS257" s="12"/>
      <c r="BT257" s="12"/>
      <c r="BU257" s="12"/>
      <c r="BV257" s="12"/>
      <c r="BW257" s="12"/>
      <c r="BX257" s="12"/>
      <c r="BZ257" s="114"/>
    </row>
    <row r="258" spans="1:78" x14ac:dyDescent="0.2">
      <c r="A258" s="107"/>
      <c r="B258" s="12"/>
      <c r="C258" s="12"/>
      <c r="D258" s="12"/>
      <c r="E258" s="12"/>
      <c r="F258" s="12"/>
      <c r="G258" s="12"/>
      <c r="H258" s="12"/>
      <c r="I258" s="114"/>
      <c r="J258" s="13"/>
      <c r="K258" s="12"/>
      <c r="L258" s="12"/>
      <c r="M258" s="12"/>
      <c r="N258" s="12"/>
      <c r="O258" s="20"/>
      <c r="P258" s="12"/>
      <c r="S258" s="12"/>
      <c r="T258" s="12"/>
      <c r="U258" s="17"/>
      <c r="AF258" s="12"/>
      <c r="AG258" s="12"/>
      <c r="AR258" s="12"/>
      <c r="AS258" s="12"/>
      <c r="BD258" s="12"/>
      <c r="BE258" s="12"/>
      <c r="BF258" s="114"/>
      <c r="BG258" s="12"/>
      <c r="BJ258" s="12"/>
      <c r="BK258" s="12"/>
      <c r="BL258" s="12"/>
      <c r="BM258" s="12"/>
      <c r="BN258" s="12"/>
      <c r="BO258" s="12"/>
      <c r="BP258" s="12"/>
      <c r="BQ258" s="12"/>
      <c r="BR258" s="12"/>
      <c r="BS258" s="12"/>
      <c r="BT258" s="12"/>
      <c r="BU258" s="12"/>
      <c r="BV258" s="12"/>
      <c r="BW258" s="12"/>
      <c r="BX258" s="12"/>
      <c r="BZ258" s="114"/>
    </row>
    <row r="259" spans="1:78" x14ac:dyDescent="0.2">
      <c r="A259" s="107"/>
      <c r="B259" s="12"/>
      <c r="C259" s="12"/>
      <c r="D259" s="12"/>
      <c r="E259" s="12"/>
      <c r="F259" s="12"/>
      <c r="G259" s="12"/>
      <c r="H259" s="12"/>
      <c r="I259" s="114"/>
      <c r="J259" s="13"/>
      <c r="K259" s="12"/>
      <c r="L259" s="12"/>
      <c r="M259" s="12"/>
      <c r="N259" s="12"/>
      <c r="O259" s="20"/>
      <c r="P259" s="12"/>
      <c r="S259" s="12"/>
      <c r="T259" s="12"/>
      <c r="U259" s="17"/>
      <c r="AF259" s="12"/>
      <c r="AG259" s="12"/>
      <c r="AR259" s="12"/>
      <c r="AS259" s="12"/>
      <c r="BD259" s="12"/>
      <c r="BE259" s="12"/>
      <c r="BF259" s="114"/>
      <c r="BG259" s="12"/>
      <c r="BJ259" s="12"/>
      <c r="BK259" s="12"/>
      <c r="BL259" s="12"/>
      <c r="BM259" s="12"/>
      <c r="BN259" s="12"/>
      <c r="BO259" s="12"/>
      <c r="BP259" s="12"/>
      <c r="BQ259" s="12"/>
      <c r="BR259" s="12"/>
      <c r="BS259" s="12"/>
      <c r="BT259" s="12"/>
      <c r="BU259" s="12"/>
      <c r="BV259" s="12"/>
      <c r="BW259" s="12"/>
      <c r="BX259" s="12"/>
      <c r="BZ259" s="114"/>
    </row>
    <row r="260" spans="1:78" x14ac:dyDescent="0.2">
      <c r="A260" s="107"/>
      <c r="B260" s="12"/>
      <c r="C260" s="12"/>
      <c r="D260" s="12"/>
      <c r="E260" s="12"/>
      <c r="F260" s="12"/>
      <c r="G260" s="12"/>
      <c r="H260" s="12"/>
      <c r="I260" s="114"/>
      <c r="J260" s="13"/>
      <c r="K260" s="12"/>
      <c r="L260" s="12"/>
      <c r="M260" s="12"/>
      <c r="N260" s="12"/>
      <c r="O260" s="20"/>
      <c r="P260" s="12"/>
      <c r="S260" s="12"/>
      <c r="T260" s="12"/>
      <c r="U260" s="17"/>
      <c r="AF260" s="12"/>
      <c r="AG260" s="12"/>
      <c r="AR260" s="12"/>
      <c r="AS260" s="12"/>
      <c r="BD260" s="12"/>
      <c r="BE260" s="12"/>
      <c r="BF260" s="114"/>
      <c r="BG260" s="12"/>
      <c r="BJ260" s="12"/>
      <c r="BK260" s="12"/>
      <c r="BL260" s="12"/>
      <c r="BM260" s="12"/>
      <c r="BN260" s="12"/>
      <c r="BO260" s="12"/>
      <c r="BP260" s="12"/>
      <c r="BQ260" s="12"/>
      <c r="BR260" s="12"/>
      <c r="BS260" s="12"/>
      <c r="BT260" s="12"/>
      <c r="BU260" s="12"/>
      <c r="BV260" s="12"/>
      <c r="BW260" s="12"/>
      <c r="BX260" s="12"/>
      <c r="BZ260" s="114"/>
    </row>
    <row r="261" spans="1:78" x14ac:dyDescent="0.2">
      <c r="A261" s="107"/>
      <c r="B261" s="12"/>
      <c r="C261" s="12"/>
      <c r="D261" s="12"/>
      <c r="E261" s="12"/>
      <c r="F261" s="12"/>
      <c r="G261" s="12"/>
      <c r="H261" s="12"/>
      <c r="I261" s="114"/>
      <c r="J261" s="13"/>
      <c r="K261" s="12"/>
      <c r="L261" s="12"/>
      <c r="M261" s="12"/>
      <c r="N261" s="12"/>
      <c r="O261" s="20"/>
      <c r="P261" s="12"/>
      <c r="S261" s="12"/>
      <c r="T261" s="12"/>
      <c r="U261" s="17"/>
      <c r="AF261" s="12"/>
      <c r="AG261" s="12"/>
      <c r="AR261" s="12"/>
      <c r="AS261" s="12"/>
      <c r="BD261" s="12"/>
      <c r="BE261" s="12"/>
      <c r="BF261" s="114"/>
      <c r="BG261" s="12"/>
      <c r="BJ261" s="12"/>
      <c r="BK261" s="12"/>
      <c r="BL261" s="12"/>
      <c r="BM261" s="12"/>
      <c r="BN261" s="12"/>
      <c r="BO261" s="12"/>
      <c r="BP261" s="12"/>
      <c r="BQ261" s="12"/>
      <c r="BR261" s="12"/>
      <c r="BS261" s="12"/>
      <c r="BT261" s="12"/>
      <c r="BU261" s="12"/>
      <c r="BV261" s="12"/>
      <c r="BW261" s="12"/>
      <c r="BX261" s="12"/>
      <c r="BZ261" s="114"/>
    </row>
    <row r="262" spans="1:78" x14ac:dyDescent="0.2">
      <c r="A262" s="107"/>
      <c r="B262" s="12"/>
      <c r="C262" s="12"/>
      <c r="D262" s="12"/>
      <c r="E262" s="12"/>
      <c r="F262" s="12"/>
      <c r="G262" s="12"/>
      <c r="H262" s="12"/>
      <c r="I262" s="114"/>
      <c r="J262" s="13"/>
      <c r="K262" s="12"/>
      <c r="L262" s="12"/>
      <c r="M262" s="12"/>
      <c r="N262" s="12"/>
      <c r="O262" s="20"/>
      <c r="P262" s="12"/>
      <c r="S262" s="12"/>
      <c r="T262" s="12"/>
      <c r="U262" s="17"/>
      <c r="AF262" s="12"/>
      <c r="AG262" s="12"/>
      <c r="AR262" s="12"/>
      <c r="AS262" s="12"/>
      <c r="BD262" s="12"/>
      <c r="BE262" s="12"/>
      <c r="BF262" s="114"/>
      <c r="BG262" s="12"/>
      <c r="BJ262" s="12"/>
      <c r="BK262" s="12"/>
      <c r="BL262" s="12"/>
      <c r="BM262" s="12"/>
      <c r="BN262" s="12"/>
      <c r="BO262" s="12"/>
      <c r="BP262" s="12"/>
      <c r="BQ262" s="12"/>
      <c r="BR262" s="12"/>
      <c r="BS262" s="12"/>
      <c r="BT262" s="12"/>
      <c r="BU262" s="12"/>
      <c r="BV262" s="12"/>
      <c r="BW262" s="12"/>
      <c r="BX262" s="12"/>
      <c r="BZ262" s="114"/>
    </row>
    <row r="263" spans="1:78" x14ac:dyDescent="0.2">
      <c r="A263" s="107"/>
      <c r="B263" s="12"/>
      <c r="C263" s="12"/>
      <c r="D263" s="12"/>
      <c r="E263" s="12"/>
      <c r="F263" s="12"/>
      <c r="G263" s="12"/>
      <c r="H263" s="12"/>
      <c r="I263" s="114"/>
      <c r="J263" s="13"/>
      <c r="K263" s="12"/>
      <c r="L263" s="12"/>
      <c r="M263" s="12"/>
      <c r="N263" s="12"/>
      <c r="O263" s="20"/>
      <c r="P263" s="12"/>
      <c r="S263" s="12"/>
      <c r="T263" s="12"/>
      <c r="U263" s="17"/>
      <c r="AF263" s="12"/>
      <c r="AG263" s="12"/>
      <c r="AR263" s="12"/>
      <c r="AS263" s="12"/>
      <c r="BD263" s="12"/>
      <c r="BE263" s="12"/>
      <c r="BF263" s="114"/>
      <c r="BG263" s="12"/>
      <c r="BJ263" s="12"/>
      <c r="BK263" s="12"/>
      <c r="BL263" s="12"/>
      <c r="BM263" s="12"/>
      <c r="BN263" s="12"/>
      <c r="BO263" s="12"/>
      <c r="BP263" s="12"/>
      <c r="BQ263" s="12"/>
      <c r="BR263" s="12"/>
      <c r="BS263" s="12"/>
      <c r="BT263" s="12"/>
      <c r="BU263" s="12"/>
      <c r="BV263" s="12"/>
      <c r="BW263" s="12"/>
      <c r="BX263" s="12"/>
      <c r="BZ263" s="114"/>
    </row>
    <row r="264" spans="1:78" x14ac:dyDescent="0.2">
      <c r="A264" s="107"/>
      <c r="B264" s="12"/>
      <c r="C264" s="12"/>
      <c r="D264" s="12"/>
      <c r="E264" s="12"/>
      <c r="F264" s="12"/>
      <c r="G264" s="12"/>
      <c r="H264" s="12"/>
      <c r="I264" s="114"/>
      <c r="J264" s="13"/>
      <c r="K264" s="12"/>
      <c r="L264" s="12"/>
      <c r="M264" s="12"/>
      <c r="N264" s="12"/>
      <c r="O264" s="20"/>
      <c r="P264" s="12"/>
      <c r="S264" s="12"/>
      <c r="T264" s="12"/>
      <c r="U264" s="17"/>
      <c r="AF264" s="12"/>
      <c r="AG264" s="12"/>
      <c r="AR264" s="12"/>
      <c r="AS264" s="12"/>
      <c r="BD264" s="12"/>
      <c r="BE264" s="12"/>
      <c r="BF264" s="114"/>
      <c r="BG264" s="12"/>
      <c r="BJ264" s="12"/>
      <c r="BK264" s="12"/>
      <c r="BL264" s="12"/>
      <c r="BM264" s="12"/>
      <c r="BN264" s="12"/>
      <c r="BO264" s="12"/>
      <c r="BP264" s="12"/>
      <c r="BQ264" s="12"/>
      <c r="BR264" s="12"/>
      <c r="BS264" s="12"/>
      <c r="BT264" s="12"/>
      <c r="BU264" s="12"/>
      <c r="BV264" s="12"/>
      <c r="BW264" s="12"/>
      <c r="BX264" s="12"/>
      <c r="BZ264" s="114"/>
    </row>
    <row r="265" spans="1:78" x14ac:dyDescent="0.2">
      <c r="A265" s="107"/>
      <c r="B265" s="12"/>
      <c r="C265" s="12"/>
      <c r="D265" s="12"/>
      <c r="E265" s="12"/>
      <c r="F265" s="12"/>
      <c r="G265" s="12"/>
      <c r="H265" s="12"/>
      <c r="I265" s="114"/>
      <c r="J265" s="13"/>
      <c r="K265" s="12"/>
      <c r="L265" s="12"/>
      <c r="M265" s="12"/>
      <c r="N265" s="12"/>
      <c r="O265" s="20"/>
      <c r="P265" s="12"/>
      <c r="S265" s="12"/>
      <c r="T265" s="12"/>
      <c r="U265" s="17"/>
      <c r="AF265" s="12"/>
      <c r="AG265" s="12"/>
      <c r="AR265" s="12"/>
      <c r="AS265" s="12"/>
      <c r="BD265" s="12"/>
      <c r="BE265" s="12"/>
      <c r="BF265" s="114"/>
      <c r="BG265" s="12"/>
      <c r="BJ265" s="12"/>
      <c r="BK265" s="12"/>
      <c r="BL265" s="12"/>
      <c r="BM265" s="12"/>
      <c r="BN265" s="12"/>
      <c r="BO265" s="12"/>
      <c r="BP265" s="12"/>
      <c r="BQ265" s="12"/>
      <c r="BR265" s="12"/>
      <c r="BS265" s="12"/>
      <c r="BT265" s="12"/>
      <c r="BU265" s="12"/>
      <c r="BV265" s="12"/>
      <c r="BW265" s="12"/>
      <c r="BX265" s="12"/>
      <c r="BZ265" s="114"/>
    </row>
    <row r="266" spans="1:78" x14ac:dyDescent="0.2">
      <c r="A266" s="107"/>
      <c r="B266" s="12"/>
      <c r="C266" s="12"/>
      <c r="D266" s="12"/>
      <c r="E266" s="12"/>
      <c r="F266" s="12"/>
      <c r="G266" s="12"/>
      <c r="H266" s="12"/>
      <c r="I266" s="114"/>
      <c r="J266" s="13"/>
      <c r="K266" s="12"/>
      <c r="L266" s="12"/>
      <c r="M266" s="12"/>
      <c r="N266" s="12"/>
      <c r="O266" s="20"/>
      <c r="P266" s="12"/>
      <c r="S266" s="12"/>
      <c r="T266" s="12"/>
      <c r="U266" s="17"/>
      <c r="AF266" s="12"/>
      <c r="AG266" s="12"/>
      <c r="AR266" s="12"/>
      <c r="AS266" s="12"/>
      <c r="BD266" s="12"/>
      <c r="BE266" s="12"/>
      <c r="BF266" s="114"/>
      <c r="BG266" s="12"/>
      <c r="BJ266" s="12"/>
      <c r="BK266" s="12"/>
      <c r="BL266" s="12"/>
      <c r="BM266" s="12"/>
      <c r="BN266" s="12"/>
      <c r="BO266" s="12"/>
      <c r="BP266" s="12"/>
      <c r="BQ266" s="12"/>
      <c r="BR266" s="12"/>
      <c r="BS266" s="12"/>
      <c r="BT266" s="12"/>
      <c r="BU266" s="12"/>
      <c r="BV266" s="12"/>
      <c r="BW266" s="12"/>
      <c r="BX266" s="12"/>
      <c r="BZ266" s="114"/>
    </row>
    <row r="267" spans="1:78" x14ac:dyDescent="0.2">
      <c r="A267" s="107"/>
      <c r="B267" s="12"/>
      <c r="C267" s="12"/>
      <c r="D267" s="12"/>
      <c r="E267" s="12"/>
      <c r="F267" s="12"/>
      <c r="G267" s="12"/>
      <c r="H267" s="12"/>
      <c r="I267" s="114"/>
      <c r="J267" s="13"/>
      <c r="K267" s="12"/>
      <c r="L267" s="12"/>
      <c r="M267" s="12"/>
      <c r="N267" s="12"/>
      <c r="O267" s="20"/>
      <c r="P267" s="12"/>
      <c r="S267" s="12"/>
      <c r="T267" s="12"/>
      <c r="U267" s="17"/>
      <c r="AF267" s="12"/>
      <c r="AG267" s="12"/>
      <c r="AR267" s="12"/>
      <c r="AS267" s="12"/>
      <c r="BD267" s="12"/>
      <c r="BE267" s="12"/>
      <c r="BF267" s="114"/>
      <c r="BG267" s="12"/>
      <c r="BJ267" s="12"/>
      <c r="BK267" s="12"/>
      <c r="BL267" s="12"/>
      <c r="BM267" s="12"/>
      <c r="BN267" s="12"/>
      <c r="BO267" s="12"/>
      <c r="BP267" s="12"/>
      <c r="BQ267" s="12"/>
      <c r="BR267" s="12"/>
      <c r="BS267" s="12"/>
      <c r="BT267" s="12"/>
      <c r="BU267" s="12"/>
      <c r="BV267" s="12"/>
      <c r="BW267" s="12"/>
      <c r="BX267" s="12"/>
      <c r="BZ267" s="114"/>
    </row>
    <row r="268" spans="1:78" x14ac:dyDescent="0.2">
      <c r="A268" s="107"/>
      <c r="B268" s="12"/>
      <c r="C268" s="12"/>
      <c r="D268" s="12"/>
      <c r="E268" s="12"/>
      <c r="F268" s="12"/>
      <c r="G268" s="12"/>
      <c r="H268" s="12"/>
      <c r="I268" s="114"/>
      <c r="J268" s="13"/>
      <c r="K268" s="12"/>
      <c r="L268" s="12"/>
      <c r="M268" s="12"/>
      <c r="N268" s="12"/>
      <c r="O268" s="20"/>
      <c r="P268" s="12"/>
      <c r="S268" s="12"/>
      <c r="T268" s="12"/>
      <c r="U268" s="17"/>
      <c r="AF268" s="12"/>
      <c r="AG268" s="12"/>
      <c r="AR268" s="12"/>
      <c r="AS268" s="12"/>
      <c r="BD268" s="12"/>
      <c r="BE268" s="12"/>
      <c r="BF268" s="114"/>
      <c r="BG268" s="12"/>
      <c r="BJ268" s="12"/>
      <c r="BK268" s="12"/>
      <c r="BL268" s="12"/>
      <c r="BM268" s="12"/>
      <c r="BN268" s="12"/>
      <c r="BO268" s="12"/>
      <c r="BP268" s="12"/>
      <c r="BQ268" s="12"/>
      <c r="BR268" s="12"/>
      <c r="BS268" s="12"/>
      <c r="BT268" s="12"/>
      <c r="BU268" s="12"/>
      <c r="BV268" s="12"/>
      <c r="BW268" s="12"/>
      <c r="BX268" s="12"/>
      <c r="BZ268" s="114"/>
    </row>
    <row r="269" spans="1:78" x14ac:dyDescent="0.2">
      <c r="A269" s="107"/>
      <c r="B269" s="12"/>
      <c r="C269" s="12"/>
      <c r="D269" s="12"/>
      <c r="E269" s="12"/>
      <c r="F269" s="12"/>
      <c r="G269" s="12"/>
      <c r="H269" s="12"/>
      <c r="I269" s="114"/>
      <c r="J269" s="13"/>
      <c r="K269" s="12"/>
      <c r="L269" s="12"/>
      <c r="M269" s="12"/>
      <c r="N269" s="12"/>
      <c r="O269" s="20"/>
      <c r="P269" s="12"/>
      <c r="S269" s="12"/>
      <c r="T269" s="12"/>
      <c r="U269" s="17"/>
      <c r="AF269" s="12"/>
      <c r="AG269" s="12"/>
      <c r="AR269" s="12"/>
      <c r="AS269" s="12"/>
      <c r="BD269" s="12"/>
      <c r="BE269" s="12"/>
      <c r="BF269" s="114"/>
      <c r="BG269" s="12"/>
      <c r="BJ269" s="12"/>
      <c r="BK269" s="12"/>
      <c r="BL269" s="12"/>
      <c r="BM269" s="12"/>
      <c r="BN269" s="12"/>
      <c r="BO269" s="12"/>
      <c r="BP269" s="12"/>
      <c r="BQ269" s="12"/>
      <c r="BR269" s="12"/>
      <c r="BS269" s="12"/>
      <c r="BT269" s="12"/>
      <c r="BU269" s="12"/>
      <c r="BV269" s="12"/>
      <c r="BW269" s="12"/>
      <c r="BX269" s="12"/>
      <c r="BZ269" s="114"/>
    </row>
    <row r="270" spans="1:78" x14ac:dyDescent="0.2">
      <c r="A270" s="107"/>
      <c r="B270" s="12"/>
      <c r="C270" s="12"/>
      <c r="D270" s="12"/>
      <c r="E270" s="12"/>
      <c r="F270" s="12"/>
      <c r="G270" s="12"/>
      <c r="H270" s="12"/>
      <c r="I270" s="114"/>
      <c r="J270" s="13"/>
      <c r="K270" s="12"/>
      <c r="L270" s="12"/>
      <c r="M270" s="12"/>
      <c r="N270" s="12"/>
      <c r="O270" s="20"/>
      <c r="P270" s="12"/>
      <c r="S270" s="12"/>
      <c r="T270" s="12"/>
      <c r="U270" s="17"/>
      <c r="AF270" s="12"/>
      <c r="AG270" s="12"/>
      <c r="AR270" s="12"/>
      <c r="AS270" s="12"/>
      <c r="BD270" s="12"/>
      <c r="BE270" s="12"/>
      <c r="BF270" s="114"/>
      <c r="BG270" s="12"/>
      <c r="BJ270" s="12"/>
      <c r="BK270" s="12"/>
      <c r="BL270" s="12"/>
      <c r="BM270" s="12"/>
      <c r="BN270" s="12"/>
      <c r="BO270" s="12"/>
      <c r="BP270" s="12"/>
      <c r="BQ270" s="12"/>
      <c r="BR270" s="12"/>
      <c r="BS270" s="12"/>
      <c r="BT270" s="12"/>
      <c r="BU270" s="12"/>
      <c r="BV270" s="12"/>
      <c r="BW270" s="12"/>
      <c r="BX270" s="12"/>
      <c r="BZ270" s="114"/>
    </row>
    <row r="271" spans="1:78" x14ac:dyDescent="0.2">
      <c r="A271" s="107"/>
      <c r="B271" s="12"/>
      <c r="C271" s="12"/>
      <c r="D271" s="12"/>
      <c r="E271" s="12"/>
      <c r="F271" s="12"/>
      <c r="G271" s="12"/>
      <c r="H271" s="12"/>
      <c r="I271" s="114"/>
      <c r="J271" s="13"/>
      <c r="K271" s="12"/>
      <c r="L271" s="12"/>
      <c r="M271" s="12"/>
      <c r="N271" s="12"/>
      <c r="O271" s="20"/>
      <c r="P271" s="12"/>
      <c r="S271" s="12"/>
      <c r="T271" s="12"/>
      <c r="U271" s="17"/>
      <c r="AF271" s="12"/>
      <c r="AG271" s="12"/>
      <c r="AR271" s="12"/>
      <c r="AS271" s="12"/>
      <c r="BD271" s="12"/>
      <c r="BE271" s="12"/>
      <c r="BF271" s="114"/>
      <c r="BG271" s="12"/>
      <c r="BJ271" s="12"/>
      <c r="BK271" s="12"/>
      <c r="BL271" s="12"/>
      <c r="BM271" s="12"/>
      <c r="BN271" s="12"/>
      <c r="BO271" s="12"/>
      <c r="BP271" s="12"/>
      <c r="BQ271" s="12"/>
      <c r="BR271" s="12"/>
      <c r="BS271" s="12"/>
      <c r="BT271" s="12"/>
      <c r="BU271" s="12"/>
      <c r="BV271" s="12"/>
      <c r="BW271" s="12"/>
      <c r="BX271" s="12"/>
      <c r="BZ271" s="114"/>
    </row>
    <row r="272" spans="1:78" x14ac:dyDescent="0.2">
      <c r="A272" s="107"/>
      <c r="B272" s="12"/>
      <c r="C272" s="12"/>
      <c r="D272" s="12"/>
      <c r="E272" s="12"/>
      <c r="F272" s="12"/>
      <c r="G272" s="12"/>
      <c r="H272" s="12"/>
      <c r="I272" s="114"/>
      <c r="J272" s="13"/>
      <c r="K272" s="12"/>
      <c r="L272" s="12"/>
      <c r="M272" s="12"/>
      <c r="N272" s="12"/>
      <c r="O272" s="20"/>
      <c r="P272" s="12"/>
      <c r="S272" s="12"/>
      <c r="T272" s="12"/>
      <c r="U272" s="17"/>
      <c r="AF272" s="12"/>
      <c r="AG272" s="12"/>
      <c r="AR272" s="12"/>
      <c r="AS272" s="12"/>
      <c r="BD272" s="12"/>
      <c r="BE272" s="12"/>
      <c r="BF272" s="114"/>
      <c r="BG272" s="12"/>
      <c r="BJ272" s="12"/>
      <c r="BK272" s="12"/>
      <c r="BL272" s="12"/>
      <c r="BM272" s="12"/>
      <c r="BN272" s="12"/>
      <c r="BO272" s="12"/>
      <c r="BP272" s="12"/>
      <c r="BQ272" s="12"/>
      <c r="BR272" s="12"/>
      <c r="BS272" s="12"/>
      <c r="BT272" s="12"/>
      <c r="BU272" s="12"/>
      <c r="BV272" s="12"/>
      <c r="BW272" s="12"/>
      <c r="BX272" s="12"/>
      <c r="BZ272" s="114"/>
    </row>
    <row r="273" spans="1:78" x14ac:dyDescent="0.2">
      <c r="A273" s="107"/>
      <c r="B273" s="12"/>
      <c r="C273" s="12"/>
      <c r="D273" s="12"/>
      <c r="E273" s="12"/>
      <c r="F273" s="12"/>
      <c r="G273" s="12"/>
      <c r="H273" s="12"/>
      <c r="I273" s="114"/>
      <c r="J273" s="13"/>
      <c r="K273" s="12"/>
      <c r="L273" s="12"/>
      <c r="M273" s="12"/>
      <c r="N273" s="12"/>
      <c r="O273" s="20"/>
      <c r="P273" s="12"/>
      <c r="S273" s="12"/>
      <c r="T273" s="12"/>
      <c r="U273" s="17"/>
      <c r="AF273" s="12"/>
      <c r="AG273" s="12"/>
      <c r="AR273" s="12"/>
      <c r="AS273" s="12"/>
      <c r="BD273" s="12"/>
      <c r="BE273" s="12"/>
      <c r="BF273" s="114"/>
      <c r="BG273" s="12"/>
      <c r="BJ273" s="12"/>
      <c r="BK273" s="12"/>
      <c r="BL273" s="12"/>
      <c r="BM273" s="12"/>
      <c r="BN273" s="12"/>
      <c r="BO273" s="12"/>
      <c r="BP273" s="12"/>
      <c r="BQ273" s="12"/>
      <c r="BR273" s="12"/>
      <c r="BS273" s="12"/>
      <c r="BT273" s="12"/>
      <c r="BU273" s="12"/>
      <c r="BV273" s="12"/>
      <c r="BW273" s="12"/>
      <c r="BX273" s="12"/>
      <c r="BZ273" s="114"/>
    </row>
    <row r="274" spans="1:78" x14ac:dyDescent="0.2">
      <c r="A274" s="107"/>
      <c r="B274" s="12"/>
      <c r="C274" s="12"/>
      <c r="D274" s="12"/>
      <c r="E274" s="12"/>
      <c r="F274" s="12"/>
      <c r="G274" s="12"/>
      <c r="H274" s="12"/>
      <c r="I274" s="114"/>
      <c r="J274" s="13"/>
      <c r="K274" s="12"/>
      <c r="L274" s="12"/>
      <c r="M274" s="12"/>
      <c r="N274" s="12"/>
      <c r="O274" s="20"/>
      <c r="P274" s="12"/>
      <c r="S274" s="12"/>
      <c r="T274" s="12"/>
      <c r="U274" s="17"/>
      <c r="AF274" s="12"/>
      <c r="AG274" s="12"/>
      <c r="AR274" s="12"/>
      <c r="AS274" s="12"/>
      <c r="BD274" s="12"/>
      <c r="BE274" s="12"/>
      <c r="BF274" s="114"/>
      <c r="BG274" s="12"/>
      <c r="BJ274" s="12"/>
      <c r="BK274" s="12"/>
      <c r="BL274" s="12"/>
      <c r="BM274" s="12"/>
      <c r="BN274" s="12"/>
      <c r="BO274" s="12"/>
      <c r="BP274" s="12"/>
      <c r="BQ274" s="12"/>
      <c r="BR274" s="12"/>
      <c r="BS274" s="12"/>
      <c r="BT274" s="12"/>
      <c r="BU274" s="12"/>
      <c r="BV274" s="12"/>
      <c r="BW274" s="12"/>
      <c r="BX274" s="12"/>
      <c r="BZ274" s="114"/>
    </row>
    <row r="275" spans="1:78" x14ac:dyDescent="0.2">
      <c r="A275" s="107"/>
      <c r="B275" s="12"/>
      <c r="C275" s="12"/>
      <c r="D275" s="12"/>
      <c r="E275" s="12"/>
      <c r="F275" s="12"/>
      <c r="G275" s="12"/>
      <c r="H275" s="12"/>
      <c r="I275" s="114"/>
      <c r="J275" s="13"/>
      <c r="K275" s="12"/>
      <c r="L275" s="12"/>
      <c r="M275" s="12"/>
      <c r="N275" s="12"/>
      <c r="O275" s="20"/>
      <c r="P275" s="12"/>
      <c r="S275" s="12"/>
      <c r="T275" s="12"/>
      <c r="U275" s="17"/>
      <c r="AF275" s="12"/>
      <c r="AG275" s="12"/>
      <c r="AR275" s="12"/>
      <c r="AS275" s="12"/>
      <c r="BD275" s="12"/>
      <c r="BE275" s="12"/>
      <c r="BF275" s="114"/>
      <c r="BG275" s="12"/>
      <c r="BJ275" s="12"/>
      <c r="BK275" s="12"/>
      <c r="BL275" s="12"/>
      <c r="BM275" s="12"/>
      <c r="BN275" s="12"/>
      <c r="BO275" s="12"/>
      <c r="BP275" s="12"/>
      <c r="BQ275" s="12"/>
      <c r="BR275" s="12"/>
      <c r="BS275" s="12"/>
      <c r="BT275" s="12"/>
      <c r="BU275" s="12"/>
      <c r="BV275" s="12"/>
      <c r="BW275" s="12"/>
      <c r="BX275" s="12"/>
      <c r="BZ275" s="114"/>
    </row>
    <row r="276" spans="1:78" x14ac:dyDescent="0.2">
      <c r="A276" s="107"/>
      <c r="B276" s="12"/>
      <c r="C276" s="12"/>
      <c r="D276" s="12"/>
      <c r="E276" s="12"/>
      <c r="F276" s="12"/>
      <c r="G276" s="12"/>
      <c r="H276" s="12"/>
      <c r="I276" s="114"/>
      <c r="J276" s="13"/>
      <c r="K276" s="12"/>
      <c r="L276" s="12"/>
      <c r="M276" s="12"/>
      <c r="N276" s="12"/>
      <c r="O276" s="20"/>
      <c r="P276" s="12"/>
      <c r="S276" s="12"/>
      <c r="T276" s="12"/>
      <c r="U276" s="17"/>
      <c r="AF276" s="12"/>
      <c r="AG276" s="12"/>
      <c r="AR276" s="12"/>
      <c r="AS276" s="12"/>
      <c r="BD276" s="12"/>
      <c r="BE276" s="12"/>
      <c r="BF276" s="114"/>
      <c r="BG276" s="12"/>
      <c r="BJ276" s="12"/>
      <c r="BK276" s="12"/>
      <c r="BL276" s="12"/>
      <c r="BM276" s="12"/>
      <c r="BN276" s="12"/>
      <c r="BO276" s="12"/>
      <c r="BP276" s="12"/>
      <c r="BQ276" s="12"/>
      <c r="BR276" s="12"/>
      <c r="BS276" s="12"/>
      <c r="BT276" s="12"/>
      <c r="BU276" s="12"/>
      <c r="BV276" s="12"/>
      <c r="BW276" s="12"/>
      <c r="BX276" s="12"/>
      <c r="BZ276" s="114"/>
    </row>
    <row r="277" spans="1:78" x14ac:dyDescent="0.2">
      <c r="A277" s="107"/>
      <c r="B277" s="12"/>
      <c r="C277" s="12"/>
      <c r="D277" s="12"/>
      <c r="E277" s="12"/>
      <c r="F277" s="12"/>
      <c r="G277" s="12"/>
      <c r="H277" s="12"/>
      <c r="I277" s="114"/>
      <c r="J277" s="13"/>
      <c r="K277" s="12"/>
      <c r="L277" s="12"/>
      <c r="M277" s="12"/>
      <c r="N277" s="12"/>
      <c r="O277" s="20"/>
      <c r="P277" s="12"/>
      <c r="S277" s="12"/>
      <c r="T277" s="12"/>
      <c r="U277" s="17"/>
      <c r="AF277" s="12"/>
      <c r="AG277" s="12"/>
      <c r="AR277" s="12"/>
      <c r="AS277" s="12"/>
      <c r="BD277" s="12"/>
      <c r="BE277" s="12"/>
      <c r="BF277" s="114"/>
      <c r="BG277" s="12"/>
      <c r="BJ277" s="12"/>
      <c r="BK277" s="12"/>
      <c r="BL277" s="12"/>
      <c r="BM277" s="12"/>
      <c r="BN277" s="12"/>
      <c r="BO277" s="12"/>
      <c r="BP277" s="12"/>
      <c r="BQ277" s="12"/>
      <c r="BR277" s="12"/>
      <c r="BS277" s="12"/>
      <c r="BT277" s="12"/>
      <c r="BU277" s="12"/>
      <c r="BV277" s="12"/>
      <c r="BW277" s="12"/>
      <c r="BX277" s="12"/>
      <c r="BZ277" s="114"/>
    </row>
    <row r="278" spans="1:78" x14ac:dyDescent="0.2">
      <c r="A278" s="107"/>
      <c r="B278" s="12"/>
      <c r="C278" s="12"/>
      <c r="D278" s="12"/>
      <c r="E278" s="12"/>
      <c r="F278" s="12"/>
      <c r="G278" s="12"/>
      <c r="H278" s="12"/>
      <c r="I278" s="114"/>
      <c r="J278" s="13"/>
      <c r="K278" s="12"/>
      <c r="L278" s="12"/>
      <c r="M278" s="12"/>
      <c r="N278" s="12"/>
      <c r="O278" s="20"/>
      <c r="P278" s="12"/>
      <c r="S278" s="12"/>
      <c r="T278" s="12"/>
      <c r="U278" s="17"/>
      <c r="AF278" s="12"/>
      <c r="AG278" s="12"/>
      <c r="AR278" s="12"/>
      <c r="AS278" s="12"/>
      <c r="BD278" s="12"/>
      <c r="BE278" s="12"/>
      <c r="BF278" s="114"/>
      <c r="BG278" s="12"/>
      <c r="BJ278" s="12"/>
      <c r="BK278" s="12"/>
      <c r="BL278" s="12"/>
      <c r="BM278" s="12"/>
      <c r="BN278" s="12"/>
      <c r="BO278" s="12"/>
      <c r="BP278" s="12"/>
      <c r="BQ278" s="12"/>
      <c r="BR278" s="12"/>
      <c r="BS278" s="12"/>
      <c r="BT278" s="12"/>
      <c r="BU278" s="12"/>
      <c r="BV278" s="12"/>
      <c r="BW278" s="12"/>
      <c r="BX278" s="12"/>
      <c r="BZ278" s="114"/>
    </row>
    <row r="279" spans="1:78" x14ac:dyDescent="0.2">
      <c r="A279" s="107"/>
      <c r="B279" s="12"/>
      <c r="C279" s="12"/>
      <c r="D279" s="12"/>
      <c r="E279" s="12"/>
      <c r="F279" s="12"/>
      <c r="G279" s="12"/>
      <c r="H279" s="12"/>
      <c r="I279" s="114"/>
      <c r="J279" s="13"/>
      <c r="K279" s="12"/>
      <c r="L279" s="12"/>
      <c r="M279" s="12"/>
      <c r="N279" s="12"/>
      <c r="O279" s="20"/>
      <c r="P279" s="12"/>
      <c r="S279" s="12"/>
      <c r="T279" s="12"/>
      <c r="U279" s="17"/>
      <c r="AF279" s="12"/>
      <c r="AG279" s="12"/>
      <c r="AR279" s="12"/>
      <c r="AS279" s="12"/>
      <c r="BD279" s="12"/>
      <c r="BE279" s="12"/>
      <c r="BF279" s="114"/>
      <c r="BG279" s="12"/>
      <c r="BJ279" s="12"/>
      <c r="BK279" s="12"/>
      <c r="BL279" s="12"/>
      <c r="BM279" s="12"/>
      <c r="BN279" s="12"/>
      <c r="BO279" s="12"/>
      <c r="BP279" s="12"/>
      <c r="BQ279" s="12"/>
      <c r="BR279" s="12"/>
      <c r="BS279" s="12"/>
      <c r="BT279" s="12"/>
      <c r="BU279" s="12"/>
      <c r="BV279" s="12"/>
      <c r="BW279" s="12"/>
      <c r="BX279" s="12"/>
      <c r="BZ279" s="114"/>
    </row>
    <row r="280" spans="1:78" x14ac:dyDescent="0.2">
      <c r="A280" s="107"/>
      <c r="B280" s="12"/>
      <c r="C280" s="12"/>
      <c r="D280" s="12"/>
      <c r="E280" s="12"/>
      <c r="F280" s="12"/>
      <c r="G280" s="12"/>
      <c r="H280" s="12"/>
      <c r="I280" s="114"/>
      <c r="J280" s="13"/>
      <c r="K280" s="12"/>
      <c r="L280" s="12"/>
      <c r="M280" s="12"/>
      <c r="N280" s="12"/>
      <c r="O280" s="20"/>
      <c r="P280" s="12"/>
      <c r="S280" s="12"/>
      <c r="T280" s="12"/>
      <c r="U280" s="17"/>
      <c r="AF280" s="12"/>
      <c r="AG280" s="12"/>
      <c r="AR280" s="12"/>
      <c r="AS280" s="12"/>
      <c r="BD280" s="12"/>
      <c r="BE280" s="12"/>
      <c r="BF280" s="114"/>
      <c r="BG280" s="12"/>
      <c r="BJ280" s="12"/>
      <c r="BK280" s="12"/>
      <c r="BL280" s="12"/>
      <c r="BM280" s="12"/>
      <c r="BN280" s="12"/>
      <c r="BO280" s="12"/>
      <c r="BP280" s="12"/>
      <c r="BQ280" s="12"/>
      <c r="BR280" s="12"/>
      <c r="BS280" s="12"/>
      <c r="BT280" s="12"/>
      <c r="BU280" s="12"/>
      <c r="BV280" s="12"/>
      <c r="BW280" s="12"/>
      <c r="BX280" s="12"/>
      <c r="BZ280" s="114"/>
    </row>
    <row r="281" spans="1:78" x14ac:dyDescent="0.2">
      <c r="A281" s="107"/>
      <c r="B281" s="12"/>
      <c r="C281" s="12"/>
      <c r="D281" s="12"/>
      <c r="E281" s="12"/>
      <c r="F281" s="12"/>
      <c r="G281" s="12"/>
      <c r="H281" s="12"/>
      <c r="I281" s="114"/>
      <c r="J281" s="13"/>
      <c r="K281" s="12"/>
      <c r="L281" s="12"/>
      <c r="M281" s="12"/>
      <c r="N281" s="12"/>
      <c r="O281" s="20"/>
      <c r="P281" s="12"/>
      <c r="S281" s="12"/>
      <c r="T281" s="12"/>
      <c r="U281" s="17"/>
      <c r="AF281" s="12"/>
      <c r="AG281" s="12"/>
      <c r="AR281" s="12"/>
      <c r="AS281" s="12"/>
      <c r="BD281" s="12"/>
      <c r="BE281" s="12"/>
      <c r="BF281" s="114"/>
      <c r="BG281" s="12"/>
      <c r="BJ281" s="12"/>
      <c r="BK281" s="12"/>
      <c r="BL281" s="12"/>
      <c r="BM281" s="12"/>
      <c r="BN281" s="12"/>
      <c r="BO281" s="12"/>
      <c r="BP281" s="12"/>
      <c r="BQ281" s="12"/>
      <c r="BR281" s="12"/>
      <c r="BS281" s="12"/>
      <c r="BT281" s="12"/>
      <c r="BU281" s="12"/>
      <c r="BV281" s="12"/>
      <c r="BW281" s="12"/>
      <c r="BX281" s="12"/>
      <c r="BZ281" s="114"/>
    </row>
    <row r="282" spans="1:78" x14ac:dyDescent="0.2">
      <c r="A282" s="107"/>
      <c r="B282" s="12"/>
      <c r="C282" s="12"/>
      <c r="D282" s="12"/>
      <c r="E282" s="12"/>
      <c r="F282" s="12"/>
      <c r="G282" s="12"/>
      <c r="H282" s="12"/>
      <c r="I282" s="114"/>
      <c r="J282" s="13"/>
      <c r="K282" s="12"/>
      <c r="L282" s="12"/>
      <c r="M282" s="12"/>
      <c r="N282" s="12"/>
      <c r="O282" s="20"/>
      <c r="P282" s="12"/>
      <c r="S282" s="12"/>
      <c r="T282" s="12"/>
      <c r="U282" s="17"/>
      <c r="AF282" s="12"/>
      <c r="AG282" s="12"/>
      <c r="AR282" s="12"/>
      <c r="AS282" s="12"/>
      <c r="BD282" s="12"/>
      <c r="BE282" s="12"/>
      <c r="BF282" s="114"/>
      <c r="BG282" s="12"/>
      <c r="BJ282" s="12"/>
      <c r="BK282" s="12"/>
      <c r="BL282" s="12"/>
      <c r="BM282" s="12"/>
      <c r="BN282" s="12"/>
      <c r="BO282" s="12"/>
      <c r="BP282" s="12"/>
      <c r="BQ282" s="12"/>
      <c r="BR282" s="12"/>
      <c r="BS282" s="12"/>
      <c r="BT282" s="12"/>
      <c r="BU282" s="12"/>
      <c r="BV282" s="12"/>
      <c r="BW282" s="12"/>
      <c r="BX282" s="12"/>
      <c r="BZ282" s="114"/>
    </row>
    <row r="283" spans="1:78" x14ac:dyDescent="0.2">
      <c r="A283" s="107"/>
      <c r="B283" s="12"/>
      <c r="C283" s="12"/>
      <c r="D283" s="12"/>
      <c r="E283" s="12"/>
      <c r="F283" s="12"/>
      <c r="G283" s="12"/>
      <c r="H283" s="12"/>
      <c r="I283" s="114"/>
      <c r="J283" s="13"/>
      <c r="K283" s="12"/>
      <c r="L283" s="12"/>
      <c r="M283" s="12"/>
      <c r="N283" s="12"/>
      <c r="O283" s="20"/>
      <c r="P283" s="12"/>
      <c r="S283" s="12"/>
      <c r="T283" s="12"/>
      <c r="U283" s="17"/>
      <c r="AF283" s="12"/>
      <c r="AG283" s="12"/>
      <c r="AR283" s="12"/>
      <c r="AS283" s="12"/>
      <c r="BD283" s="12"/>
      <c r="BE283" s="12"/>
      <c r="BF283" s="114"/>
      <c r="BG283" s="12"/>
      <c r="BJ283" s="12"/>
      <c r="BK283" s="12"/>
      <c r="BL283" s="12"/>
      <c r="BM283" s="12"/>
      <c r="BN283" s="12"/>
      <c r="BO283" s="12"/>
      <c r="BP283" s="12"/>
      <c r="BQ283" s="12"/>
      <c r="BR283" s="12"/>
      <c r="BS283" s="12"/>
      <c r="BT283" s="12"/>
      <c r="BU283" s="12"/>
      <c r="BV283" s="12"/>
      <c r="BW283" s="12"/>
      <c r="BX283" s="12"/>
      <c r="BZ283" s="114"/>
    </row>
    <row r="284" spans="1:78" x14ac:dyDescent="0.2">
      <c r="A284" s="107"/>
      <c r="B284" s="12"/>
      <c r="C284" s="12"/>
      <c r="D284" s="12"/>
      <c r="E284" s="12"/>
      <c r="F284" s="12"/>
      <c r="G284" s="12"/>
      <c r="H284" s="12"/>
      <c r="I284" s="114"/>
      <c r="J284" s="13"/>
      <c r="K284" s="12"/>
      <c r="L284" s="12"/>
      <c r="M284" s="12"/>
      <c r="N284" s="12"/>
      <c r="O284" s="20"/>
      <c r="P284" s="12"/>
      <c r="S284" s="12"/>
      <c r="T284" s="12"/>
      <c r="U284" s="17"/>
      <c r="AF284" s="12"/>
      <c r="AG284" s="12"/>
      <c r="AR284" s="12"/>
      <c r="AS284" s="12"/>
      <c r="BD284" s="12"/>
      <c r="BE284" s="12"/>
      <c r="BF284" s="114"/>
      <c r="BG284" s="12"/>
      <c r="BJ284" s="12"/>
      <c r="BK284" s="12"/>
      <c r="BL284" s="12"/>
      <c r="BM284" s="12"/>
      <c r="BN284" s="12"/>
      <c r="BO284" s="12"/>
      <c r="BP284" s="12"/>
      <c r="BQ284" s="12"/>
      <c r="BR284" s="12"/>
      <c r="BS284" s="12"/>
      <c r="BT284" s="12"/>
      <c r="BU284" s="12"/>
      <c r="BV284" s="12"/>
      <c r="BW284" s="12"/>
      <c r="BX284" s="12"/>
      <c r="BZ284" s="114"/>
    </row>
    <row r="285" spans="1:78" x14ac:dyDescent="0.2">
      <c r="A285" s="107"/>
      <c r="B285" s="12"/>
      <c r="C285" s="12"/>
      <c r="D285" s="12"/>
      <c r="E285" s="12"/>
      <c r="F285" s="12"/>
      <c r="G285" s="12"/>
      <c r="H285" s="12"/>
      <c r="I285" s="114"/>
      <c r="J285" s="13"/>
      <c r="K285" s="12"/>
      <c r="L285" s="12"/>
      <c r="M285" s="12"/>
      <c r="N285" s="12"/>
      <c r="O285" s="20"/>
      <c r="P285" s="12"/>
      <c r="S285" s="12"/>
      <c r="T285" s="12"/>
      <c r="U285" s="17"/>
      <c r="AF285" s="12"/>
      <c r="AG285" s="12"/>
      <c r="AR285" s="12"/>
      <c r="AS285" s="12"/>
      <c r="BD285" s="12"/>
      <c r="BE285" s="12"/>
      <c r="BF285" s="114"/>
      <c r="BG285" s="12"/>
      <c r="BJ285" s="12"/>
      <c r="BK285" s="12"/>
      <c r="BL285" s="12"/>
      <c r="BM285" s="12"/>
      <c r="BN285" s="12"/>
      <c r="BO285" s="12"/>
      <c r="BP285" s="12"/>
      <c r="BQ285" s="12"/>
      <c r="BR285" s="12"/>
      <c r="BS285" s="12"/>
      <c r="BT285" s="12"/>
      <c r="BU285" s="12"/>
      <c r="BV285" s="12"/>
      <c r="BW285" s="12"/>
      <c r="BX285" s="12"/>
      <c r="BZ285" s="114"/>
    </row>
    <row r="286" spans="1:78" x14ac:dyDescent="0.2">
      <c r="A286" s="107"/>
      <c r="B286" s="12"/>
      <c r="C286" s="12"/>
      <c r="D286" s="12"/>
      <c r="E286" s="12"/>
      <c r="F286" s="12"/>
      <c r="G286" s="12"/>
      <c r="H286" s="12"/>
      <c r="I286" s="114"/>
      <c r="J286" s="13"/>
      <c r="K286" s="12"/>
      <c r="L286" s="12"/>
      <c r="M286" s="12"/>
      <c r="N286" s="12"/>
      <c r="O286" s="20"/>
      <c r="P286" s="12"/>
      <c r="S286" s="12"/>
      <c r="T286" s="12"/>
      <c r="U286" s="17"/>
      <c r="AF286" s="12"/>
      <c r="AG286" s="12"/>
      <c r="AR286" s="12"/>
      <c r="AS286" s="12"/>
      <c r="BD286" s="12"/>
      <c r="BE286" s="12"/>
      <c r="BF286" s="114"/>
      <c r="BG286" s="12"/>
      <c r="BJ286" s="12"/>
      <c r="BK286" s="12"/>
      <c r="BL286" s="12"/>
      <c r="BM286" s="12"/>
      <c r="BN286" s="12"/>
      <c r="BO286" s="12"/>
      <c r="BP286" s="12"/>
      <c r="BQ286" s="12"/>
      <c r="BR286" s="12"/>
      <c r="BS286" s="12"/>
      <c r="BT286" s="12"/>
      <c r="BU286" s="12"/>
      <c r="BV286" s="12"/>
      <c r="BW286" s="12"/>
      <c r="BX286" s="12"/>
      <c r="BZ286" s="114"/>
    </row>
    <row r="287" spans="1:78" x14ac:dyDescent="0.2">
      <c r="A287" s="107"/>
      <c r="B287" s="12"/>
      <c r="C287" s="12"/>
      <c r="D287" s="12"/>
      <c r="E287" s="12"/>
      <c r="F287" s="12"/>
      <c r="G287" s="12"/>
      <c r="H287" s="12"/>
      <c r="I287" s="114"/>
      <c r="J287" s="13"/>
      <c r="K287" s="12"/>
      <c r="L287" s="12"/>
      <c r="M287" s="12"/>
      <c r="N287" s="12"/>
      <c r="O287" s="20"/>
      <c r="P287" s="12"/>
      <c r="S287" s="12"/>
      <c r="T287" s="12"/>
      <c r="U287" s="17"/>
      <c r="AF287" s="12"/>
      <c r="AG287" s="12"/>
      <c r="AR287" s="12"/>
      <c r="AS287" s="12"/>
      <c r="BD287" s="12"/>
      <c r="BE287" s="12"/>
      <c r="BF287" s="114"/>
      <c r="BG287" s="12"/>
      <c r="BJ287" s="12"/>
      <c r="BK287" s="12"/>
      <c r="BL287" s="12"/>
      <c r="BM287" s="12"/>
      <c r="BN287" s="12"/>
      <c r="BO287" s="12"/>
      <c r="BP287" s="12"/>
      <c r="BQ287" s="12"/>
      <c r="BR287" s="12"/>
      <c r="BS287" s="12"/>
      <c r="BT287" s="12"/>
      <c r="BU287" s="12"/>
      <c r="BV287" s="12"/>
      <c r="BW287" s="12"/>
      <c r="BX287" s="12"/>
      <c r="BZ287" s="114"/>
    </row>
    <row r="288" spans="1:78" x14ac:dyDescent="0.2">
      <c r="A288" s="107"/>
      <c r="B288" s="12"/>
      <c r="C288" s="12"/>
      <c r="D288" s="12"/>
      <c r="E288" s="12"/>
      <c r="F288" s="12"/>
      <c r="G288" s="12"/>
      <c r="H288" s="12"/>
      <c r="I288" s="114"/>
      <c r="J288" s="13"/>
      <c r="K288" s="12"/>
      <c r="L288" s="12"/>
      <c r="M288" s="12"/>
      <c r="N288" s="12"/>
      <c r="O288" s="20"/>
      <c r="P288" s="12"/>
      <c r="S288" s="12"/>
      <c r="T288" s="12"/>
      <c r="U288" s="17"/>
      <c r="AF288" s="12"/>
      <c r="AG288" s="12"/>
      <c r="AR288" s="12"/>
      <c r="AS288" s="12"/>
      <c r="BD288" s="12"/>
      <c r="BE288" s="12"/>
      <c r="BF288" s="114"/>
      <c r="BG288" s="12"/>
      <c r="BJ288" s="12"/>
      <c r="BK288" s="12"/>
      <c r="BL288" s="12"/>
      <c r="BM288" s="12"/>
      <c r="BN288" s="12"/>
      <c r="BO288" s="12"/>
      <c r="BP288" s="12"/>
      <c r="BQ288" s="12"/>
      <c r="BR288" s="12"/>
      <c r="BS288" s="12"/>
      <c r="BT288" s="12"/>
      <c r="BU288" s="12"/>
      <c r="BV288" s="12"/>
      <c r="BW288" s="12"/>
      <c r="BX288" s="12"/>
      <c r="BZ288" s="114"/>
    </row>
    <row r="289" spans="1:78" x14ac:dyDescent="0.2">
      <c r="A289" s="107"/>
      <c r="B289" s="12"/>
      <c r="C289" s="12"/>
      <c r="D289" s="12"/>
      <c r="E289" s="12"/>
      <c r="F289" s="12"/>
      <c r="G289" s="12"/>
      <c r="H289" s="12"/>
      <c r="I289" s="114"/>
      <c r="J289" s="13"/>
      <c r="K289" s="12"/>
      <c r="L289" s="12"/>
      <c r="M289" s="12"/>
      <c r="N289" s="12"/>
      <c r="O289" s="20"/>
      <c r="P289" s="12"/>
      <c r="S289" s="12"/>
      <c r="T289" s="12"/>
      <c r="U289" s="17"/>
      <c r="AF289" s="12"/>
      <c r="AG289" s="12"/>
      <c r="AR289" s="12"/>
      <c r="AS289" s="12"/>
      <c r="BD289" s="12"/>
      <c r="BE289" s="12"/>
      <c r="BF289" s="114"/>
      <c r="BG289" s="12"/>
      <c r="BJ289" s="12"/>
      <c r="BK289" s="12"/>
      <c r="BL289" s="12"/>
      <c r="BM289" s="12"/>
      <c r="BN289" s="12"/>
      <c r="BO289" s="12"/>
      <c r="BP289" s="12"/>
      <c r="BQ289" s="12"/>
      <c r="BR289" s="12"/>
      <c r="BS289" s="12"/>
      <c r="BT289" s="12"/>
      <c r="BU289" s="12"/>
      <c r="BV289" s="12"/>
      <c r="BW289" s="12"/>
      <c r="BX289" s="12"/>
      <c r="BZ289" s="114"/>
    </row>
    <row r="290" spans="1:78" x14ac:dyDescent="0.2">
      <c r="A290" s="107"/>
      <c r="B290" s="12"/>
      <c r="C290" s="12"/>
      <c r="D290" s="12"/>
      <c r="E290" s="12"/>
      <c r="F290" s="12"/>
      <c r="G290" s="12"/>
      <c r="H290" s="12"/>
      <c r="I290" s="114"/>
      <c r="J290" s="13"/>
      <c r="K290" s="12"/>
      <c r="L290" s="12"/>
      <c r="M290" s="12"/>
      <c r="N290" s="12"/>
      <c r="O290" s="20"/>
      <c r="P290" s="12"/>
      <c r="S290" s="12"/>
      <c r="T290" s="12"/>
      <c r="U290" s="17"/>
      <c r="AF290" s="12"/>
      <c r="AG290" s="12"/>
      <c r="AR290" s="12"/>
      <c r="AS290" s="12"/>
      <c r="BD290" s="12"/>
      <c r="BE290" s="12"/>
      <c r="BF290" s="114"/>
      <c r="BG290" s="12"/>
      <c r="BJ290" s="12"/>
      <c r="BK290" s="12"/>
      <c r="BL290" s="12"/>
      <c r="BM290" s="12"/>
      <c r="BN290" s="12"/>
      <c r="BO290" s="12"/>
      <c r="BP290" s="12"/>
      <c r="BQ290" s="12"/>
      <c r="BR290" s="12"/>
      <c r="BS290" s="12"/>
      <c r="BT290" s="12"/>
      <c r="BU290" s="12"/>
      <c r="BV290" s="12"/>
      <c r="BW290" s="12"/>
      <c r="BX290" s="12"/>
      <c r="BZ290" s="114"/>
    </row>
    <row r="291" spans="1:78" x14ac:dyDescent="0.2">
      <c r="A291" s="107"/>
      <c r="B291" s="12"/>
      <c r="C291" s="12"/>
      <c r="D291" s="12"/>
      <c r="E291" s="12"/>
      <c r="F291" s="12"/>
      <c r="G291" s="12"/>
      <c r="H291" s="12"/>
      <c r="I291" s="114"/>
      <c r="J291" s="13"/>
      <c r="K291" s="12"/>
      <c r="L291" s="12"/>
      <c r="M291" s="12"/>
      <c r="N291" s="12"/>
      <c r="O291" s="20"/>
      <c r="P291" s="12"/>
      <c r="S291" s="12"/>
      <c r="T291" s="12"/>
      <c r="U291" s="17"/>
      <c r="AF291" s="12"/>
      <c r="AG291" s="12"/>
      <c r="AR291" s="12"/>
      <c r="AS291" s="12"/>
      <c r="BD291" s="12"/>
      <c r="BE291" s="12"/>
      <c r="BF291" s="114"/>
      <c r="BG291" s="12"/>
      <c r="BJ291" s="12"/>
      <c r="BK291" s="12"/>
      <c r="BL291" s="12"/>
      <c r="BM291" s="12"/>
      <c r="BN291" s="12"/>
      <c r="BO291" s="12"/>
      <c r="BP291" s="12"/>
      <c r="BQ291" s="12"/>
      <c r="BR291" s="12"/>
      <c r="BS291" s="12"/>
      <c r="BT291" s="12"/>
      <c r="BU291" s="12"/>
      <c r="BV291" s="12"/>
      <c r="BW291" s="12"/>
      <c r="BX291" s="12"/>
      <c r="BZ291" s="114"/>
    </row>
    <row r="292" spans="1:78" x14ac:dyDescent="0.2">
      <c r="A292" s="107"/>
      <c r="B292" s="12"/>
      <c r="C292" s="12"/>
      <c r="D292" s="12"/>
      <c r="E292" s="12"/>
      <c r="F292" s="12"/>
      <c r="G292" s="12"/>
      <c r="H292" s="12"/>
      <c r="I292" s="114"/>
      <c r="J292" s="13"/>
      <c r="K292" s="12"/>
      <c r="L292" s="12"/>
      <c r="M292" s="12"/>
      <c r="N292" s="12"/>
      <c r="O292" s="20"/>
      <c r="P292" s="12"/>
      <c r="S292" s="12"/>
      <c r="T292" s="12"/>
      <c r="U292" s="17"/>
      <c r="AF292" s="12"/>
      <c r="AG292" s="12"/>
      <c r="AR292" s="12"/>
      <c r="AS292" s="12"/>
      <c r="BD292" s="12"/>
      <c r="BE292" s="12"/>
      <c r="BF292" s="114"/>
      <c r="BG292" s="12"/>
      <c r="BJ292" s="12"/>
      <c r="BK292" s="12"/>
      <c r="BL292" s="12"/>
      <c r="BM292" s="12"/>
      <c r="BN292" s="12"/>
      <c r="BO292" s="12"/>
      <c r="BP292" s="12"/>
      <c r="BQ292" s="12"/>
      <c r="BR292" s="12"/>
      <c r="BS292" s="12"/>
      <c r="BT292" s="12"/>
      <c r="BU292" s="12"/>
      <c r="BV292" s="12"/>
      <c r="BW292" s="12"/>
      <c r="BX292" s="12"/>
      <c r="BZ292" s="114"/>
    </row>
    <row r="293" spans="1:78" x14ac:dyDescent="0.2">
      <c r="A293" s="107"/>
      <c r="B293" s="12"/>
      <c r="C293" s="12"/>
      <c r="D293" s="12"/>
      <c r="E293" s="12"/>
      <c r="F293" s="12"/>
      <c r="G293" s="12"/>
      <c r="H293" s="12"/>
      <c r="I293" s="114"/>
      <c r="J293" s="13"/>
      <c r="K293" s="12"/>
      <c r="L293" s="12"/>
      <c r="M293" s="12"/>
      <c r="N293" s="12"/>
      <c r="O293" s="20"/>
      <c r="P293" s="12"/>
      <c r="S293" s="12"/>
      <c r="T293" s="12"/>
      <c r="U293" s="17"/>
      <c r="AF293" s="12"/>
      <c r="AG293" s="12"/>
      <c r="AR293" s="12"/>
      <c r="AS293" s="12"/>
      <c r="BD293" s="12"/>
      <c r="BE293" s="12"/>
      <c r="BF293" s="114"/>
      <c r="BG293" s="12"/>
      <c r="BJ293" s="12"/>
      <c r="BK293" s="12"/>
      <c r="BL293" s="12"/>
      <c r="BM293" s="12"/>
      <c r="BN293" s="12"/>
      <c r="BO293" s="12"/>
      <c r="BP293" s="12"/>
      <c r="BQ293" s="12"/>
      <c r="BR293" s="12"/>
      <c r="BS293" s="12"/>
      <c r="BT293" s="12"/>
      <c r="BU293" s="12"/>
      <c r="BV293" s="12"/>
      <c r="BW293" s="12"/>
      <c r="BX293" s="12"/>
      <c r="BZ293" s="114"/>
    </row>
    <row r="294" spans="1:78" x14ac:dyDescent="0.2">
      <c r="A294" s="107"/>
      <c r="B294" s="12"/>
      <c r="C294" s="12"/>
      <c r="D294" s="12"/>
      <c r="E294" s="12"/>
      <c r="F294" s="12"/>
      <c r="G294" s="12"/>
      <c r="H294" s="12"/>
      <c r="I294" s="114"/>
      <c r="J294" s="13"/>
      <c r="K294" s="12"/>
      <c r="L294" s="12"/>
      <c r="M294" s="12"/>
      <c r="N294" s="12"/>
      <c r="O294" s="20"/>
      <c r="P294" s="12"/>
      <c r="S294" s="12"/>
      <c r="T294" s="12"/>
      <c r="U294" s="17"/>
      <c r="AF294" s="12"/>
      <c r="AG294" s="12"/>
      <c r="AR294" s="12"/>
      <c r="AS294" s="12"/>
      <c r="BD294" s="12"/>
      <c r="BE294" s="12"/>
      <c r="BF294" s="114"/>
      <c r="BG294" s="12"/>
      <c r="BJ294" s="12"/>
      <c r="BK294" s="12"/>
      <c r="BL294" s="12"/>
      <c r="BM294" s="12"/>
      <c r="BN294" s="12"/>
      <c r="BO294" s="12"/>
      <c r="BP294" s="12"/>
      <c r="BQ294" s="12"/>
      <c r="BR294" s="12"/>
      <c r="BS294" s="12"/>
      <c r="BT294" s="12"/>
      <c r="BU294" s="12"/>
      <c r="BV294" s="12"/>
      <c r="BW294" s="12"/>
      <c r="BX294" s="12"/>
      <c r="BZ294" s="114"/>
    </row>
    <row r="295" spans="1:78" x14ac:dyDescent="0.2">
      <c r="A295" s="107"/>
      <c r="B295" s="12"/>
      <c r="C295" s="12"/>
      <c r="D295" s="12"/>
      <c r="E295" s="12"/>
      <c r="F295" s="12"/>
      <c r="G295" s="12"/>
      <c r="H295" s="12"/>
      <c r="I295" s="114"/>
      <c r="J295" s="13"/>
      <c r="K295" s="12"/>
      <c r="L295" s="12"/>
      <c r="M295" s="12"/>
      <c r="N295" s="12"/>
      <c r="O295" s="20"/>
      <c r="P295" s="12"/>
      <c r="S295" s="12"/>
      <c r="T295" s="12"/>
      <c r="U295" s="17"/>
      <c r="AF295" s="12"/>
      <c r="AG295" s="12"/>
      <c r="AR295" s="12"/>
      <c r="AS295" s="12"/>
      <c r="BD295" s="12"/>
      <c r="BE295" s="12"/>
      <c r="BF295" s="114"/>
      <c r="BG295" s="12"/>
      <c r="BJ295" s="12"/>
      <c r="BK295" s="12"/>
      <c r="BL295" s="12"/>
      <c r="BM295" s="12"/>
      <c r="BN295" s="12"/>
      <c r="BO295" s="12"/>
      <c r="BP295" s="12"/>
      <c r="BQ295" s="12"/>
      <c r="BR295" s="12"/>
      <c r="BS295" s="12"/>
      <c r="BT295" s="12"/>
      <c r="BU295" s="12"/>
      <c r="BV295" s="12"/>
      <c r="BW295" s="12"/>
      <c r="BX295" s="12"/>
      <c r="BZ295" s="114"/>
    </row>
    <row r="296" spans="1:78" x14ac:dyDescent="0.2">
      <c r="A296" s="107"/>
      <c r="B296" s="12"/>
      <c r="C296" s="12"/>
      <c r="D296" s="12"/>
      <c r="E296" s="12"/>
      <c r="F296" s="12"/>
      <c r="G296" s="12"/>
      <c r="H296" s="12"/>
      <c r="I296" s="114"/>
      <c r="J296" s="13"/>
      <c r="K296" s="12"/>
      <c r="L296" s="12"/>
      <c r="M296" s="12"/>
      <c r="N296" s="12"/>
      <c r="O296" s="20"/>
      <c r="P296" s="12"/>
      <c r="S296" s="12"/>
      <c r="T296" s="12"/>
      <c r="U296" s="17"/>
      <c r="AF296" s="12"/>
      <c r="AG296" s="12"/>
      <c r="AR296" s="12"/>
      <c r="AS296" s="12"/>
      <c r="BD296" s="12"/>
      <c r="BE296" s="12"/>
      <c r="BF296" s="114"/>
      <c r="BG296" s="12"/>
      <c r="BJ296" s="12"/>
      <c r="BK296" s="12"/>
      <c r="BL296" s="12"/>
      <c r="BM296" s="12"/>
      <c r="BN296" s="12"/>
      <c r="BO296" s="12"/>
      <c r="BP296" s="12"/>
      <c r="BQ296" s="12"/>
      <c r="BR296" s="12"/>
      <c r="BS296" s="12"/>
      <c r="BT296" s="12"/>
      <c r="BU296" s="12"/>
      <c r="BV296" s="12"/>
      <c r="BW296" s="12"/>
      <c r="BX296" s="12"/>
      <c r="BZ296" s="114"/>
    </row>
    <row r="297" spans="1:78" x14ac:dyDescent="0.2">
      <c r="A297" s="107"/>
      <c r="B297" s="12"/>
      <c r="C297" s="12"/>
      <c r="D297" s="12"/>
      <c r="E297" s="12"/>
      <c r="F297" s="12"/>
      <c r="G297" s="12"/>
      <c r="H297" s="12"/>
      <c r="I297" s="114"/>
      <c r="J297" s="13"/>
      <c r="K297" s="12"/>
      <c r="L297" s="12"/>
      <c r="M297" s="12"/>
      <c r="N297" s="12"/>
      <c r="O297" s="20"/>
      <c r="P297" s="12"/>
      <c r="S297" s="12"/>
      <c r="T297" s="12"/>
      <c r="U297" s="17"/>
      <c r="AF297" s="12"/>
      <c r="AG297" s="12"/>
      <c r="AR297" s="12"/>
      <c r="AS297" s="12"/>
      <c r="BD297" s="12"/>
      <c r="BE297" s="12"/>
      <c r="BF297" s="114"/>
      <c r="BG297" s="12"/>
      <c r="BJ297" s="12"/>
      <c r="BK297" s="12"/>
      <c r="BL297" s="12"/>
      <c r="BM297" s="12"/>
      <c r="BN297" s="12"/>
      <c r="BO297" s="12"/>
      <c r="BP297" s="12"/>
      <c r="BQ297" s="12"/>
      <c r="BR297" s="12"/>
      <c r="BS297" s="12"/>
      <c r="BT297" s="12"/>
      <c r="BU297" s="12"/>
      <c r="BV297" s="12"/>
      <c r="BW297" s="12"/>
      <c r="BX297" s="12"/>
      <c r="BZ297" s="114"/>
    </row>
    <row r="298" spans="1:78" x14ac:dyDescent="0.2">
      <c r="A298" s="107"/>
      <c r="B298" s="12"/>
      <c r="C298" s="12"/>
      <c r="D298" s="12"/>
      <c r="E298" s="12"/>
      <c r="F298" s="12"/>
      <c r="G298" s="12"/>
      <c r="H298" s="12"/>
      <c r="I298" s="114"/>
      <c r="J298" s="13"/>
      <c r="K298" s="12"/>
      <c r="L298" s="12"/>
      <c r="M298" s="12"/>
      <c r="N298" s="12"/>
      <c r="O298" s="20"/>
      <c r="P298" s="12"/>
      <c r="S298" s="12"/>
      <c r="T298" s="12"/>
      <c r="U298" s="17"/>
      <c r="AF298" s="12"/>
      <c r="AG298" s="12"/>
      <c r="AR298" s="12"/>
      <c r="AS298" s="12"/>
      <c r="BD298" s="12"/>
      <c r="BE298" s="12"/>
      <c r="BF298" s="114"/>
      <c r="BG298" s="12"/>
      <c r="BJ298" s="12"/>
      <c r="BK298" s="12"/>
      <c r="BL298" s="12"/>
      <c r="BM298" s="12"/>
      <c r="BN298" s="12"/>
      <c r="BO298" s="12"/>
      <c r="BP298" s="12"/>
      <c r="BQ298" s="12"/>
      <c r="BR298" s="12"/>
      <c r="BS298" s="12"/>
      <c r="BT298" s="12"/>
      <c r="BU298" s="12"/>
      <c r="BV298" s="12"/>
      <c r="BW298" s="12"/>
      <c r="BX298" s="12"/>
      <c r="BZ298" s="114"/>
    </row>
    <row r="299" spans="1:78" x14ac:dyDescent="0.2">
      <c r="A299" s="107"/>
      <c r="B299" s="12"/>
      <c r="C299" s="12"/>
      <c r="D299" s="12"/>
      <c r="E299" s="12"/>
      <c r="F299" s="12"/>
      <c r="G299" s="12"/>
      <c r="H299" s="12"/>
      <c r="I299" s="114"/>
      <c r="J299" s="13"/>
      <c r="K299" s="12"/>
      <c r="L299" s="12"/>
      <c r="M299" s="12"/>
      <c r="N299" s="12"/>
      <c r="O299" s="20"/>
      <c r="P299" s="12"/>
      <c r="S299" s="12"/>
      <c r="T299" s="12"/>
      <c r="U299" s="17"/>
      <c r="AF299" s="12"/>
      <c r="AG299" s="12"/>
      <c r="AR299" s="12"/>
      <c r="AS299" s="12"/>
      <c r="BD299" s="12"/>
      <c r="BE299" s="12"/>
      <c r="BF299" s="114"/>
      <c r="BG299" s="12"/>
      <c r="BJ299" s="12"/>
      <c r="BK299" s="12"/>
      <c r="BL299" s="12"/>
      <c r="BM299" s="12"/>
      <c r="BN299" s="12"/>
      <c r="BO299" s="12"/>
      <c r="BP299" s="12"/>
      <c r="BQ299" s="12"/>
      <c r="BR299" s="12"/>
      <c r="BS299" s="12"/>
      <c r="BT299" s="12"/>
      <c r="BU299" s="12"/>
      <c r="BV299" s="12"/>
      <c r="BW299" s="12"/>
      <c r="BX299" s="12"/>
      <c r="BZ299" s="114"/>
    </row>
    <row r="300" spans="1:78" x14ac:dyDescent="0.2">
      <c r="A300" s="107"/>
      <c r="B300" s="12"/>
      <c r="C300" s="12"/>
      <c r="D300" s="12"/>
      <c r="E300" s="12"/>
      <c r="F300" s="12"/>
      <c r="G300" s="12"/>
      <c r="H300" s="12"/>
      <c r="I300" s="114"/>
      <c r="J300" s="13"/>
      <c r="K300" s="12"/>
      <c r="L300" s="12"/>
      <c r="M300" s="12"/>
      <c r="N300" s="12"/>
      <c r="O300" s="20"/>
      <c r="P300" s="12"/>
      <c r="S300" s="12"/>
      <c r="T300" s="12"/>
      <c r="U300" s="17"/>
      <c r="AF300" s="12"/>
      <c r="AG300" s="12"/>
      <c r="AR300" s="12"/>
      <c r="AS300" s="12"/>
      <c r="BD300" s="12"/>
      <c r="BE300" s="12"/>
      <c r="BF300" s="114"/>
      <c r="BG300" s="12"/>
      <c r="BJ300" s="12"/>
      <c r="BK300" s="12"/>
      <c r="BL300" s="12"/>
      <c r="BM300" s="12"/>
      <c r="BN300" s="12"/>
      <c r="BO300" s="12"/>
      <c r="BP300" s="12"/>
      <c r="BQ300" s="12"/>
      <c r="BR300" s="12"/>
      <c r="BS300" s="12"/>
      <c r="BT300" s="12"/>
      <c r="BU300" s="12"/>
      <c r="BV300" s="12"/>
      <c r="BW300" s="12"/>
      <c r="BX300" s="12"/>
      <c r="BZ300" s="114"/>
    </row>
    <row r="301" spans="1:78" x14ac:dyDescent="0.2">
      <c r="A301" s="107"/>
      <c r="B301" s="12"/>
      <c r="C301" s="12"/>
      <c r="D301" s="12"/>
      <c r="E301" s="12"/>
      <c r="F301" s="12"/>
      <c r="G301" s="12"/>
      <c r="H301" s="12"/>
      <c r="I301" s="114"/>
      <c r="J301" s="13"/>
      <c r="K301" s="12"/>
      <c r="L301" s="12"/>
      <c r="M301" s="12"/>
      <c r="N301" s="12"/>
      <c r="O301" s="20"/>
      <c r="P301" s="12"/>
      <c r="S301" s="12"/>
      <c r="T301" s="12"/>
      <c r="U301" s="17"/>
      <c r="AF301" s="12"/>
      <c r="AG301" s="12"/>
      <c r="AR301" s="12"/>
      <c r="AS301" s="12"/>
      <c r="BD301" s="12"/>
      <c r="BE301" s="12"/>
      <c r="BF301" s="114"/>
      <c r="BG301" s="12"/>
      <c r="BJ301" s="12"/>
      <c r="BK301" s="12"/>
      <c r="BL301" s="12"/>
      <c r="BM301" s="12"/>
      <c r="BN301" s="12"/>
      <c r="BO301" s="12"/>
      <c r="BP301" s="12"/>
      <c r="BQ301" s="12"/>
      <c r="BR301" s="12"/>
      <c r="BS301" s="12"/>
      <c r="BT301" s="12"/>
      <c r="BU301" s="12"/>
      <c r="BV301" s="12"/>
      <c r="BW301" s="12"/>
      <c r="BX301" s="12"/>
      <c r="BZ301" s="114"/>
    </row>
    <row r="302" spans="1:78" x14ac:dyDescent="0.2">
      <c r="A302" s="107"/>
      <c r="B302" s="12"/>
      <c r="C302" s="12"/>
      <c r="D302" s="12"/>
      <c r="E302" s="12"/>
      <c r="F302" s="12"/>
      <c r="G302" s="12"/>
      <c r="H302" s="12"/>
      <c r="I302" s="114"/>
      <c r="J302" s="13"/>
      <c r="K302" s="12"/>
      <c r="L302" s="12"/>
      <c r="M302" s="12"/>
      <c r="N302" s="12"/>
      <c r="O302" s="20"/>
      <c r="P302" s="12"/>
      <c r="S302" s="12"/>
      <c r="T302" s="12"/>
      <c r="U302" s="17"/>
      <c r="AF302" s="12"/>
      <c r="AG302" s="12"/>
      <c r="AR302" s="12"/>
      <c r="AS302" s="12"/>
      <c r="BD302" s="12"/>
      <c r="BE302" s="12"/>
      <c r="BF302" s="114"/>
      <c r="BG302" s="12"/>
      <c r="BJ302" s="12"/>
      <c r="BK302" s="12"/>
      <c r="BL302" s="12"/>
      <c r="BM302" s="12"/>
      <c r="BN302" s="12"/>
      <c r="BO302" s="12"/>
      <c r="BP302" s="12"/>
      <c r="BQ302" s="12"/>
      <c r="BR302" s="12"/>
      <c r="BS302" s="12"/>
      <c r="BT302" s="12"/>
      <c r="BU302" s="12"/>
      <c r="BV302" s="12"/>
      <c r="BW302" s="12"/>
      <c r="BX302" s="12"/>
      <c r="BZ302" s="114"/>
    </row>
    <row r="303" spans="1:78" x14ac:dyDescent="0.2">
      <c r="A303" s="107"/>
      <c r="B303" s="12"/>
      <c r="C303" s="12"/>
      <c r="D303" s="12"/>
      <c r="E303" s="12"/>
      <c r="F303" s="12"/>
      <c r="G303" s="12"/>
      <c r="H303" s="12"/>
      <c r="I303" s="114"/>
      <c r="J303" s="13"/>
      <c r="K303" s="12"/>
      <c r="L303" s="12"/>
      <c r="M303" s="12"/>
      <c r="N303" s="12"/>
      <c r="O303" s="20"/>
      <c r="P303" s="12"/>
      <c r="S303" s="12"/>
      <c r="T303" s="12"/>
      <c r="U303" s="17"/>
      <c r="AF303" s="12"/>
      <c r="AG303" s="12"/>
      <c r="AR303" s="12"/>
      <c r="AS303" s="12"/>
      <c r="BD303" s="12"/>
      <c r="BE303" s="12"/>
      <c r="BF303" s="114"/>
      <c r="BG303" s="12"/>
      <c r="BJ303" s="12"/>
      <c r="BK303" s="12"/>
      <c r="BL303" s="12"/>
      <c r="BM303" s="12"/>
      <c r="BN303" s="12"/>
      <c r="BO303" s="12"/>
      <c r="BP303" s="12"/>
      <c r="BQ303" s="12"/>
      <c r="BR303" s="12"/>
      <c r="BS303" s="12"/>
      <c r="BT303" s="12"/>
      <c r="BU303" s="12"/>
      <c r="BV303" s="12"/>
      <c r="BW303" s="12"/>
      <c r="BX303" s="12"/>
      <c r="BZ303" s="114"/>
    </row>
    <row r="304" spans="1:78" x14ac:dyDescent="0.2">
      <c r="A304" s="107"/>
      <c r="B304" s="12"/>
      <c r="C304" s="12"/>
      <c r="D304" s="12"/>
      <c r="E304" s="12"/>
      <c r="F304" s="12"/>
      <c r="G304" s="12"/>
      <c r="H304" s="12"/>
      <c r="I304" s="114"/>
      <c r="J304" s="13"/>
      <c r="K304" s="12"/>
      <c r="L304" s="12"/>
      <c r="M304" s="12"/>
      <c r="N304" s="12"/>
      <c r="O304" s="20"/>
      <c r="P304" s="12"/>
      <c r="S304" s="12"/>
      <c r="T304" s="12"/>
      <c r="U304" s="17"/>
      <c r="AF304" s="12"/>
      <c r="AG304" s="12"/>
      <c r="AR304" s="12"/>
      <c r="AS304" s="12"/>
      <c r="BD304" s="12"/>
      <c r="BE304" s="12"/>
      <c r="BF304" s="114"/>
      <c r="BG304" s="12"/>
      <c r="BJ304" s="12"/>
      <c r="BK304" s="12"/>
      <c r="BL304" s="12"/>
      <c r="BM304" s="12"/>
      <c r="BN304" s="12"/>
      <c r="BO304" s="12"/>
      <c r="BP304" s="12"/>
      <c r="BQ304" s="12"/>
      <c r="BR304" s="12"/>
      <c r="BS304" s="12"/>
      <c r="BT304" s="12"/>
      <c r="BU304" s="12"/>
      <c r="BV304" s="12"/>
      <c r="BW304" s="12"/>
      <c r="BX304" s="12"/>
      <c r="BZ304" s="114"/>
    </row>
    <row r="305" spans="1:78" x14ac:dyDescent="0.2">
      <c r="A305" s="107"/>
      <c r="B305" s="12"/>
      <c r="C305" s="12"/>
      <c r="D305" s="12"/>
      <c r="E305" s="12"/>
      <c r="F305" s="12"/>
      <c r="G305" s="12"/>
      <c r="H305" s="12"/>
      <c r="I305" s="114"/>
      <c r="J305" s="13"/>
      <c r="K305" s="12"/>
      <c r="L305" s="12"/>
      <c r="M305" s="12"/>
      <c r="N305" s="12"/>
      <c r="O305" s="20"/>
      <c r="P305" s="12"/>
      <c r="S305" s="12"/>
      <c r="T305" s="12"/>
      <c r="U305" s="17"/>
      <c r="AF305" s="12"/>
      <c r="AG305" s="12"/>
      <c r="AR305" s="12"/>
      <c r="AS305" s="12"/>
      <c r="BD305" s="12"/>
      <c r="BE305" s="12"/>
      <c r="BF305" s="114"/>
      <c r="BG305" s="12"/>
      <c r="BJ305" s="12"/>
      <c r="BK305" s="12"/>
      <c r="BL305" s="12"/>
      <c r="BM305" s="12"/>
      <c r="BN305" s="12"/>
      <c r="BO305" s="12"/>
      <c r="BP305" s="12"/>
      <c r="BQ305" s="12"/>
      <c r="BR305" s="12"/>
      <c r="BS305" s="12"/>
      <c r="BT305" s="12"/>
      <c r="BU305" s="12"/>
      <c r="BV305" s="12"/>
      <c r="BW305" s="12"/>
      <c r="BX305" s="12"/>
      <c r="BZ305" s="114"/>
    </row>
    <row r="306" spans="1:78" x14ac:dyDescent="0.2">
      <c r="A306" s="107"/>
      <c r="B306" s="12"/>
      <c r="C306" s="12"/>
      <c r="D306" s="12"/>
      <c r="E306" s="12"/>
      <c r="F306" s="12"/>
      <c r="G306" s="12"/>
      <c r="H306" s="12"/>
      <c r="I306" s="114"/>
      <c r="J306" s="13"/>
      <c r="K306" s="12"/>
      <c r="L306" s="12"/>
      <c r="M306" s="12"/>
      <c r="N306" s="12"/>
      <c r="O306" s="20"/>
      <c r="P306" s="12"/>
      <c r="S306" s="12"/>
      <c r="T306" s="12"/>
      <c r="U306" s="17"/>
      <c r="AF306" s="12"/>
      <c r="AG306" s="12"/>
      <c r="AR306" s="12"/>
      <c r="AS306" s="12"/>
      <c r="BD306" s="12"/>
      <c r="BE306" s="12"/>
      <c r="BF306" s="114"/>
      <c r="BG306" s="12"/>
      <c r="BJ306" s="12"/>
      <c r="BK306" s="12"/>
      <c r="BL306" s="12"/>
      <c r="BM306" s="12"/>
      <c r="BN306" s="12"/>
      <c r="BO306" s="12"/>
      <c r="BP306" s="12"/>
      <c r="BQ306" s="12"/>
      <c r="BR306" s="12"/>
      <c r="BS306" s="12"/>
      <c r="BT306" s="12"/>
      <c r="BU306" s="12"/>
      <c r="BV306" s="12"/>
      <c r="BW306" s="12"/>
      <c r="BX306" s="12"/>
      <c r="BZ306" s="114"/>
    </row>
    <row r="307" spans="1:78" x14ac:dyDescent="0.2">
      <c r="A307" s="107"/>
      <c r="B307" s="12"/>
      <c r="C307" s="12"/>
      <c r="D307" s="12"/>
      <c r="E307" s="12"/>
      <c r="F307" s="12"/>
      <c r="G307" s="12"/>
      <c r="H307" s="12"/>
      <c r="I307" s="114"/>
      <c r="J307" s="13"/>
      <c r="K307" s="12"/>
      <c r="L307" s="12"/>
      <c r="M307" s="12"/>
      <c r="N307" s="12"/>
      <c r="O307" s="20"/>
      <c r="P307" s="12"/>
      <c r="S307" s="12"/>
      <c r="T307" s="12"/>
      <c r="U307" s="17"/>
      <c r="AF307" s="12"/>
      <c r="AG307" s="12"/>
      <c r="AR307" s="12"/>
      <c r="AS307" s="12"/>
      <c r="BD307" s="12"/>
      <c r="BE307" s="12"/>
      <c r="BF307" s="114"/>
      <c r="BG307" s="12"/>
      <c r="BJ307" s="12"/>
      <c r="BK307" s="12"/>
      <c r="BL307" s="12"/>
      <c r="BM307" s="12"/>
      <c r="BN307" s="12"/>
      <c r="BO307" s="12"/>
      <c r="BP307" s="12"/>
      <c r="BQ307" s="12"/>
      <c r="BR307" s="12"/>
      <c r="BS307" s="12"/>
      <c r="BT307" s="12"/>
      <c r="BU307" s="12"/>
      <c r="BV307" s="12"/>
      <c r="BW307" s="12"/>
      <c r="BX307" s="12"/>
      <c r="BZ307" s="114"/>
    </row>
    <row r="308" spans="1:78" x14ac:dyDescent="0.2">
      <c r="A308" s="107"/>
      <c r="B308" s="12"/>
      <c r="C308" s="12"/>
      <c r="D308" s="12"/>
      <c r="E308" s="12"/>
      <c r="F308" s="12"/>
      <c r="G308" s="12"/>
      <c r="H308" s="12"/>
      <c r="I308" s="114"/>
      <c r="J308" s="13"/>
      <c r="K308" s="12"/>
      <c r="L308" s="12"/>
      <c r="M308" s="12"/>
      <c r="N308" s="12"/>
      <c r="O308" s="20"/>
      <c r="P308" s="12"/>
      <c r="S308" s="12"/>
      <c r="T308" s="12"/>
      <c r="U308" s="17"/>
      <c r="AF308" s="12"/>
      <c r="AG308" s="12"/>
      <c r="AR308" s="12"/>
      <c r="AS308" s="12"/>
      <c r="BD308" s="12"/>
      <c r="BE308" s="12"/>
      <c r="BF308" s="114"/>
      <c r="BG308" s="12"/>
      <c r="BJ308" s="12"/>
      <c r="BK308" s="12"/>
      <c r="BL308" s="12"/>
      <c r="BM308" s="12"/>
      <c r="BN308" s="12"/>
      <c r="BO308" s="12"/>
      <c r="BP308" s="12"/>
      <c r="BQ308" s="12"/>
      <c r="BR308" s="12"/>
      <c r="BS308" s="12"/>
      <c r="BT308" s="12"/>
      <c r="BU308" s="12"/>
      <c r="BV308" s="12"/>
      <c r="BW308" s="12"/>
      <c r="BX308" s="12"/>
      <c r="BZ308" s="114"/>
    </row>
    <row r="309" spans="1:78" x14ac:dyDescent="0.2">
      <c r="A309" s="107"/>
      <c r="B309" s="12"/>
      <c r="C309" s="12"/>
      <c r="D309" s="12"/>
      <c r="E309" s="12"/>
      <c r="F309" s="12"/>
      <c r="G309" s="12"/>
      <c r="H309" s="12"/>
      <c r="I309" s="114"/>
      <c r="J309" s="13"/>
      <c r="K309" s="12"/>
      <c r="L309" s="12"/>
      <c r="M309" s="12"/>
      <c r="N309" s="12"/>
      <c r="O309" s="20"/>
      <c r="P309" s="12"/>
      <c r="S309" s="12"/>
      <c r="T309" s="12"/>
      <c r="U309" s="17"/>
      <c r="AF309" s="12"/>
      <c r="AG309" s="12"/>
      <c r="AR309" s="12"/>
      <c r="AS309" s="12"/>
      <c r="BD309" s="12"/>
      <c r="BE309" s="12"/>
      <c r="BF309" s="114"/>
      <c r="BG309" s="12"/>
      <c r="BJ309" s="12"/>
      <c r="BK309" s="12"/>
      <c r="BL309" s="12"/>
      <c r="BM309" s="12"/>
      <c r="BN309" s="12"/>
      <c r="BO309" s="12"/>
      <c r="BP309" s="12"/>
      <c r="BQ309" s="12"/>
      <c r="BR309" s="12"/>
      <c r="BS309" s="12"/>
      <c r="BT309" s="12"/>
      <c r="BU309" s="12"/>
      <c r="BV309" s="12"/>
      <c r="BW309" s="12"/>
      <c r="BX309" s="12"/>
      <c r="BZ309" s="114"/>
    </row>
    <row r="310" spans="1:78" x14ac:dyDescent="0.2">
      <c r="A310" s="107"/>
      <c r="B310" s="12"/>
      <c r="C310" s="12"/>
      <c r="D310" s="12"/>
      <c r="E310" s="12"/>
      <c r="F310" s="12"/>
      <c r="G310" s="12"/>
      <c r="H310" s="12"/>
      <c r="I310" s="114"/>
      <c r="J310" s="13"/>
      <c r="K310" s="12"/>
      <c r="L310" s="12"/>
      <c r="M310" s="12"/>
      <c r="N310" s="12"/>
      <c r="O310" s="20"/>
      <c r="P310" s="12"/>
      <c r="S310" s="12"/>
      <c r="T310" s="12"/>
      <c r="U310" s="17"/>
      <c r="AF310" s="12"/>
      <c r="AG310" s="12"/>
      <c r="AR310" s="12"/>
      <c r="AS310" s="12"/>
      <c r="BD310" s="12"/>
      <c r="BE310" s="12"/>
      <c r="BF310" s="114"/>
      <c r="BG310" s="12"/>
      <c r="BJ310" s="12"/>
      <c r="BK310" s="12"/>
      <c r="BL310" s="12"/>
      <c r="BM310" s="12"/>
      <c r="BN310" s="12"/>
      <c r="BO310" s="12"/>
      <c r="BP310" s="12"/>
      <c r="BQ310" s="12"/>
      <c r="BR310" s="12"/>
      <c r="BS310" s="12"/>
      <c r="BT310" s="12"/>
      <c r="BU310" s="12"/>
      <c r="BV310" s="12"/>
      <c r="BW310" s="12"/>
      <c r="BX310" s="12"/>
      <c r="BZ310" s="114"/>
    </row>
    <row r="311" spans="1:78" x14ac:dyDescent="0.2">
      <c r="A311" s="107"/>
      <c r="B311" s="12"/>
      <c r="C311" s="12"/>
      <c r="D311" s="12"/>
      <c r="E311" s="12"/>
      <c r="F311" s="12"/>
      <c r="G311" s="12"/>
      <c r="H311" s="12"/>
      <c r="I311" s="114"/>
      <c r="J311" s="13"/>
      <c r="K311" s="12"/>
      <c r="L311" s="12"/>
      <c r="M311" s="12"/>
      <c r="N311" s="12"/>
      <c r="O311" s="20"/>
      <c r="P311" s="12"/>
      <c r="S311" s="12"/>
      <c r="T311" s="12"/>
      <c r="U311" s="17"/>
      <c r="AF311" s="12"/>
      <c r="AG311" s="12"/>
      <c r="AR311" s="12"/>
      <c r="AS311" s="12"/>
      <c r="BD311" s="12"/>
      <c r="BE311" s="12"/>
      <c r="BF311" s="114"/>
      <c r="BG311" s="12"/>
      <c r="BJ311" s="12"/>
      <c r="BK311" s="12"/>
      <c r="BL311" s="12"/>
      <c r="BM311" s="12"/>
      <c r="BN311" s="12"/>
      <c r="BO311" s="12"/>
      <c r="BP311" s="12"/>
      <c r="BQ311" s="12"/>
      <c r="BR311" s="12"/>
      <c r="BS311" s="12"/>
      <c r="BT311" s="12"/>
      <c r="BU311" s="12"/>
      <c r="BV311" s="12"/>
      <c r="BW311" s="12"/>
      <c r="BX311" s="12"/>
      <c r="BZ311" s="114"/>
    </row>
    <row r="312" spans="1:78" x14ac:dyDescent="0.2">
      <c r="A312" s="107"/>
      <c r="B312" s="12"/>
      <c r="C312" s="12"/>
      <c r="D312" s="12"/>
      <c r="E312" s="12"/>
      <c r="F312" s="12"/>
      <c r="G312" s="12"/>
      <c r="H312" s="12"/>
      <c r="I312" s="114"/>
      <c r="J312" s="13"/>
      <c r="K312" s="12"/>
      <c r="L312" s="12"/>
      <c r="M312" s="12"/>
      <c r="N312" s="12"/>
      <c r="O312" s="20"/>
      <c r="P312" s="12"/>
      <c r="S312" s="12"/>
      <c r="T312" s="12"/>
      <c r="U312" s="17"/>
      <c r="AF312" s="12"/>
      <c r="AG312" s="12"/>
      <c r="AR312" s="12"/>
      <c r="AS312" s="12"/>
      <c r="BD312" s="12"/>
      <c r="BE312" s="12"/>
      <c r="BF312" s="114"/>
      <c r="BG312" s="12"/>
      <c r="BJ312" s="12"/>
      <c r="BK312" s="12"/>
      <c r="BL312" s="12"/>
      <c r="BM312" s="12"/>
      <c r="BN312" s="12"/>
      <c r="BO312" s="12"/>
      <c r="BP312" s="12"/>
      <c r="BQ312" s="12"/>
      <c r="BR312" s="12"/>
      <c r="BS312" s="12"/>
      <c r="BT312" s="12"/>
      <c r="BU312" s="12"/>
      <c r="BV312" s="12"/>
      <c r="BW312" s="12"/>
      <c r="BX312" s="12"/>
      <c r="BZ312" s="114"/>
    </row>
    <row r="313" spans="1:78" x14ac:dyDescent="0.2">
      <c r="A313" s="107"/>
      <c r="B313" s="12"/>
      <c r="C313" s="12"/>
      <c r="D313" s="12"/>
      <c r="E313" s="12"/>
      <c r="F313" s="12"/>
      <c r="G313" s="12"/>
      <c r="H313" s="12"/>
      <c r="I313" s="114"/>
      <c r="J313" s="13"/>
      <c r="K313" s="12"/>
      <c r="L313" s="12"/>
      <c r="M313" s="12"/>
      <c r="N313" s="12"/>
      <c r="O313" s="20"/>
      <c r="P313" s="12"/>
      <c r="S313" s="12"/>
      <c r="T313" s="12"/>
      <c r="U313" s="17"/>
      <c r="AF313" s="12"/>
      <c r="AG313" s="12"/>
      <c r="AR313" s="12"/>
      <c r="AS313" s="12"/>
      <c r="BD313" s="12"/>
      <c r="BE313" s="12"/>
      <c r="BF313" s="114"/>
      <c r="BG313" s="12"/>
      <c r="BJ313" s="12"/>
      <c r="BK313" s="12"/>
      <c r="BL313" s="12"/>
      <c r="BM313" s="12"/>
      <c r="BN313" s="12"/>
      <c r="BO313" s="12"/>
      <c r="BP313" s="12"/>
      <c r="BQ313" s="12"/>
      <c r="BR313" s="12"/>
      <c r="BS313" s="12"/>
      <c r="BT313" s="12"/>
      <c r="BU313" s="12"/>
      <c r="BV313" s="12"/>
      <c r="BW313" s="12"/>
      <c r="BX313" s="12"/>
      <c r="BZ313" s="114"/>
    </row>
    <row r="314" spans="1:78" x14ac:dyDescent="0.2">
      <c r="A314" s="107"/>
      <c r="B314" s="12"/>
      <c r="C314" s="12"/>
      <c r="D314" s="12"/>
      <c r="E314" s="12"/>
      <c r="F314" s="12"/>
      <c r="G314" s="12"/>
      <c r="H314" s="12"/>
      <c r="I314" s="114"/>
      <c r="J314" s="13"/>
      <c r="K314" s="12"/>
      <c r="L314" s="12"/>
      <c r="M314" s="12"/>
      <c r="N314" s="12"/>
      <c r="O314" s="20"/>
      <c r="P314" s="12"/>
      <c r="S314" s="12"/>
      <c r="T314" s="12"/>
      <c r="U314" s="17"/>
      <c r="AF314" s="12"/>
      <c r="AG314" s="12"/>
      <c r="AR314" s="12"/>
      <c r="AS314" s="12"/>
      <c r="BD314" s="12"/>
      <c r="BE314" s="12"/>
      <c r="BF314" s="114"/>
      <c r="BG314" s="12"/>
      <c r="BJ314" s="12"/>
      <c r="BK314" s="12"/>
      <c r="BL314" s="12"/>
      <c r="BM314" s="12"/>
      <c r="BN314" s="12"/>
      <c r="BO314" s="12"/>
      <c r="BP314" s="12"/>
      <c r="BQ314" s="12"/>
      <c r="BR314" s="12"/>
      <c r="BS314" s="12"/>
      <c r="BT314" s="12"/>
      <c r="BU314" s="12"/>
      <c r="BV314" s="12"/>
      <c r="BW314" s="12"/>
      <c r="BX314" s="12"/>
      <c r="BZ314" s="114"/>
    </row>
    <row r="315" spans="1:78" x14ac:dyDescent="0.2">
      <c r="A315" s="107"/>
      <c r="B315" s="12"/>
      <c r="C315" s="12"/>
      <c r="D315" s="12"/>
      <c r="E315" s="12"/>
      <c r="F315" s="12"/>
      <c r="G315" s="12"/>
      <c r="H315" s="12"/>
      <c r="I315" s="114"/>
      <c r="J315" s="13"/>
      <c r="K315" s="12"/>
      <c r="L315" s="12"/>
      <c r="M315" s="12"/>
      <c r="N315" s="12"/>
      <c r="O315" s="20"/>
      <c r="P315" s="12"/>
      <c r="S315" s="12"/>
      <c r="T315" s="12"/>
      <c r="U315" s="17"/>
      <c r="AF315" s="12"/>
      <c r="AG315" s="12"/>
      <c r="AR315" s="12"/>
      <c r="AS315" s="12"/>
      <c r="BD315" s="12"/>
      <c r="BE315" s="12"/>
      <c r="BF315" s="114"/>
      <c r="BG315" s="12"/>
      <c r="BJ315" s="12"/>
      <c r="BK315" s="12"/>
      <c r="BL315" s="12"/>
      <c r="BM315" s="12"/>
      <c r="BN315" s="12"/>
      <c r="BO315" s="12"/>
      <c r="BP315" s="12"/>
      <c r="BQ315" s="12"/>
      <c r="BR315" s="12"/>
      <c r="BS315" s="12"/>
      <c r="BT315" s="12"/>
      <c r="BU315" s="12"/>
      <c r="BV315" s="12"/>
      <c r="BW315" s="12"/>
      <c r="BX315" s="12"/>
      <c r="BZ315" s="114"/>
    </row>
    <row r="316" spans="1:78" x14ac:dyDescent="0.2">
      <c r="A316" s="107"/>
      <c r="B316" s="12"/>
      <c r="C316" s="12"/>
      <c r="D316" s="12"/>
      <c r="E316" s="12"/>
      <c r="F316" s="12"/>
      <c r="G316" s="12"/>
      <c r="H316" s="12"/>
      <c r="I316" s="114"/>
      <c r="J316" s="13"/>
      <c r="K316" s="12"/>
      <c r="L316" s="12"/>
      <c r="M316" s="12"/>
      <c r="N316" s="12"/>
      <c r="O316" s="20"/>
      <c r="P316" s="12"/>
      <c r="S316" s="12"/>
      <c r="T316" s="12"/>
      <c r="U316" s="17"/>
      <c r="AF316" s="12"/>
      <c r="AG316" s="12"/>
      <c r="AR316" s="12"/>
      <c r="AS316" s="12"/>
      <c r="BD316" s="12"/>
      <c r="BE316" s="12"/>
      <c r="BF316" s="114"/>
      <c r="BG316" s="12"/>
      <c r="BJ316" s="12"/>
      <c r="BK316" s="12"/>
      <c r="BL316" s="12"/>
      <c r="BM316" s="12"/>
      <c r="BN316" s="12"/>
      <c r="BO316" s="12"/>
      <c r="BP316" s="12"/>
      <c r="BQ316" s="12"/>
      <c r="BR316" s="12"/>
      <c r="BS316" s="12"/>
      <c r="BT316" s="12"/>
      <c r="BU316" s="12"/>
      <c r="BV316" s="12"/>
      <c r="BW316" s="12"/>
      <c r="BX316" s="12"/>
      <c r="BZ316" s="114"/>
    </row>
    <row r="317" spans="1:78" x14ac:dyDescent="0.2">
      <c r="A317" s="107"/>
      <c r="B317" s="12"/>
      <c r="C317" s="12"/>
      <c r="D317" s="12"/>
      <c r="E317" s="12"/>
      <c r="F317" s="12"/>
      <c r="G317" s="12"/>
      <c r="H317" s="12"/>
      <c r="I317" s="114"/>
      <c r="J317" s="13"/>
      <c r="K317" s="12"/>
      <c r="L317" s="12"/>
      <c r="M317" s="12"/>
      <c r="N317" s="12"/>
      <c r="O317" s="20"/>
      <c r="P317" s="12"/>
      <c r="S317" s="12"/>
      <c r="T317" s="12"/>
      <c r="U317" s="17"/>
      <c r="AF317" s="12"/>
      <c r="AG317" s="12"/>
      <c r="AR317" s="12"/>
      <c r="AS317" s="12"/>
      <c r="BD317" s="12"/>
      <c r="BE317" s="12"/>
      <c r="BF317" s="114"/>
      <c r="BG317" s="12"/>
      <c r="BJ317" s="12"/>
      <c r="BK317" s="12"/>
      <c r="BL317" s="12"/>
      <c r="BM317" s="12"/>
      <c r="BN317" s="12"/>
      <c r="BO317" s="12"/>
      <c r="BP317" s="12"/>
      <c r="BQ317" s="12"/>
      <c r="BR317" s="12"/>
      <c r="BS317" s="12"/>
      <c r="BT317" s="12"/>
      <c r="BU317" s="12"/>
      <c r="BV317" s="12"/>
      <c r="BW317" s="12"/>
      <c r="BX317" s="12"/>
      <c r="BZ317" s="114"/>
    </row>
    <row r="318" spans="1:78" x14ac:dyDescent="0.2">
      <c r="A318" s="107"/>
      <c r="B318" s="12"/>
      <c r="C318" s="12"/>
      <c r="D318" s="12"/>
      <c r="E318" s="12"/>
      <c r="F318" s="12"/>
      <c r="G318" s="12"/>
      <c r="H318" s="12"/>
      <c r="I318" s="114"/>
      <c r="J318" s="13"/>
      <c r="K318" s="12"/>
      <c r="L318" s="12"/>
      <c r="M318" s="12"/>
      <c r="N318" s="12"/>
      <c r="O318" s="20"/>
      <c r="P318" s="12"/>
      <c r="S318" s="12"/>
      <c r="T318" s="12"/>
      <c r="U318" s="17"/>
      <c r="AF318" s="12"/>
      <c r="AG318" s="12"/>
      <c r="AR318" s="12"/>
      <c r="AS318" s="12"/>
      <c r="BD318" s="12"/>
      <c r="BE318" s="12"/>
      <c r="BF318" s="114"/>
      <c r="BG318" s="12"/>
      <c r="BJ318" s="12"/>
      <c r="BK318" s="12"/>
      <c r="BL318" s="12"/>
      <c r="BM318" s="12"/>
      <c r="BN318" s="12"/>
      <c r="BO318" s="12"/>
      <c r="BP318" s="12"/>
      <c r="BQ318" s="12"/>
      <c r="BR318" s="12"/>
      <c r="BS318" s="12"/>
      <c r="BT318" s="12"/>
      <c r="BU318" s="12"/>
      <c r="BV318" s="12"/>
      <c r="BW318" s="12"/>
      <c r="BX318" s="12"/>
      <c r="BZ318" s="114"/>
    </row>
    <row r="319" spans="1:78" x14ac:dyDescent="0.2">
      <c r="A319" s="107"/>
      <c r="B319" s="12"/>
      <c r="C319" s="12"/>
      <c r="D319" s="12"/>
      <c r="E319" s="12"/>
      <c r="F319" s="12"/>
      <c r="G319" s="12"/>
      <c r="H319" s="12"/>
      <c r="I319" s="114"/>
      <c r="J319" s="13"/>
      <c r="K319" s="12"/>
      <c r="L319" s="12"/>
      <c r="M319" s="12"/>
      <c r="N319" s="12"/>
      <c r="O319" s="20"/>
      <c r="P319" s="12"/>
      <c r="S319" s="12"/>
      <c r="T319" s="12"/>
      <c r="U319" s="17"/>
      <c r="AF319" s="12"/>
      <c r="AG319" s="12"/>
      <c r="AR319" s="12"/>
      <c r="AS319" s="12"/>
      <c r="BD319" s="12"/>
      <c r="BE319" s="12"/>
      <c r="BF319" s="114"/>
      <c r="BG319" s="12"/>
      <c r="BJ319" s="12"/>
      <c r="BK319" s="12"/>
      <c r="BL319" s="12"/>
      <c r="BM319" s="12"/>
      <c r="BN319" s="12"/>
      <c r="BO319" s="12"/>
      <c r="BP319" s="12"/>
      <c r="BQ319" s="12"/>
      <c r="BR319" s="12"/>
      <c r="BS319" s="12"/>
      <c r="BT319" s="12"/>
      <c r="BU319" s="12"/>
      <c r="BV319" s="12"/>
      <c r="BW319" s="12"/>
      <c r="BX319" s="12"/>
      <c r="BZ319" s="114"/>
    </row>
    <row r="320" spans="1:78" x14ac:dyDescent="0.2">
      <c r="A320" s="107"/>
      <c r="B320" s="12"/>
      <c r="C320" s="12"/>
      <c r="D320" s="12"/>
      <c r="E320" s="12"/>
      <c r="F320" s="12"/>
      <c r="G320" s="12"/>
      <c r="H320" s="12"/>
      <c r="I320" s="114"/>
      <c r="J320" s="13"/>
      <c r="K320" s="12"/>
      <c r="L320" s="12"/>
      <c r="M320" s="12"/>
      <c r="N320" s="12"/>
      <c r="O320" s="20"/>
      <c r="P320" s="12"/>
      <c r="S320" s="12"/>
      <c r="T320" s="12"/>
      <c r="U320" s="17"/>
      <c r="AF320" s="12"/>
      <c r="AG320" s="12"/>
      <c r="AR320" s="12"/>
      <c r="AS320" s="12"/>
      <c r="BD320" s="12"/>
      <c r="BE320" s="12"/>
      <c r="BF320" s="114"/>
      <c r="BG320" s="12"/>
      <c r="BJ320" s="12"/>
      <c r="BK320" s="12"/>
      <c r="BL320" s="12"/>
      <c r="BM320" s="12"/>
      <c r="BN320" s="12"/>
      <c r="BO320" s="12"/>
      <c r="BP320" s="12"/>
      <c r="BQ320" s="12"/>
      <c r="BR320" s="12"/>
      <c r="BS320" s="12"/>
      <c r="BT320" s="12"/>
      <c r="BU320" s="12"/>
      <c r="BV320" s="12"/>
      <c r="BW320" s="12"/>
      <c r="BX320" s="12"/>
      <c r="BZ320" s="114"/>
    </row>
    <row r="321" spans="1:78" x14ac:dyDescent="0.2">
      <c r="A321" s="107"/>
      <c r="B321" s="12"/>
      <c r="C321" s="12"/>
      <c r="D321" s="12"/>
      <c r="E321" s="12"/>
      <c r="F321" s="12"/>
      <c r="G321" s="12"/>
      <c r="H321" s="12"/>
      <c r="I321" s="114"/>
      <c r="J321" s="13"/>
      <c r="K321" s="12"/>
      <c r="L321" s="12"/>
      <c r="M321" s="12"/>
      <c r="N321" s="12"/>
      <c r="O321" s="20"/>
      <c r="P321" s="12"/>
      <c r="S321" s="12"/>
      <c r="T321" s="12"/>
      <c r="U321" s="17"/>
      <c r="AF321" s="12"/>
      <c r="AG321" s="12"/>
      <c r="AR321" s="12"/>
      <c r="AS321" s="12"/>
      <c r="BD321" s="12"/>
      <c r="BE321" s="12"/>
      <c r="BF321" s="114"/>
      <c r="BG321" s="12"/>
      <c r="BJ321" s="12"/>
      <c r="BK321" s="12"/>
      <c r="BL321" s="12"/>
      <c r="BM321" s="12"/>
      <c r="BN321" s="12"/>
      <c r="BO321" s="12"/>
      <c r="BP321" s="12"/>
      <c r="BQ321" s="12"/>
      <c r="BR321" s="12"/>
      <c r="BS321" s="12"/>
      <c r="BT321" s="12"/>
      <c r="BU321" s="12"/>
      <c r="BV321" s="12"/>
      <c r="BW321" s="12"/>
      <c r="BX321" s="12"/>
      <c r="BZ321" s="114"/>
    </row>
    <row r="322" spans="1:78" x14ac:dyDescent="0.2">
      <c r="A322" s="107"/>
      <c r="B322" s="12"/>
      <c r="C322" s="12"/>
      <c r="D322" s="12"/>
      <c r="E322" s="12"/>
      <c r="F322" s="12"/>
      <c r="G322" s="12"/>
      <c r="H322" s="12"/>
      <c r="I322" s="114"/>
      <c r="J322" s="13"/>
      <c r="K322" s="12"/>
      <c r="L322" s="12"/>
      <c r="M322" s="12"/>
      <c r="N322" s="12"/>
      <c r="O322" s="20"/>
      <c r="P322" s="12"/>
      <c r="S322" s="12"/>
      <c r="T322" s="12"/>
      <c r="U322" s="17"/>
      <c r="AF322" s="12"/>
      <c r="AG322" s="12"/>
      <c r="AR322" s="12"/>
      <c r="AS322" s="12"/>
      <c r="BD322" s="12"/>
      <c r="BE322" s="12"/>
      <c r="BF322" s="114"/>
      <c r="BG322" s="12"/>
      <c r="BJ322" s="12"/>
      <c r="BK322" s="12"/>
      <c r="BL322" s="12"/>
      <c r="BM322" s="12"/>
      <c r="BN322" s="12"/>
      <c r="BO322" s="12"/>
      <c r="BP322" s="12"/>
      <c r="BQ322" s="12"/>
      <c r="BR322" s="12"/>
      <c r="BS322" s="12"/>
      <c r="BT322" s="12"/>
      <c r="BU322" s="12"/>
      <c r="BV322" s="12"/>
      <c r="BW322" s="12"/>
      <c r="BX322" s="12"/>
      <c r="BZ322" s="114"/>
    </row>
    <row r="323" spans="1:78" x14ac:dyDescent="0.2">
      <c r="A323" s="107"/>
      <c r="B323" s="12"/>
      <c r="C323" s="12"/>
      <c r="D323" s="12"/>
      <c r="E323" s="12"/>
      <c r="F323" s="12"/>
      <c r="G323" s="12"/>
      <c r="H323" s="12"/>
      <c r="I323" s="114"/>
      <c r="J323" s="13"/>
      <c r="K323" s="12"/>
      <c r="L323" s="12"/>
      <c r="M323" s="12"/>
      <c r="N323" s="12"/>
      <c r="O323" s="20"/>
      <c r="P323" s="12"/>
      <c r="S323" s="12"/>
      <c r="T323" s="12"/>
      <c r="U323" s="17"/>
      <c r="AF323" s="12"/>
      <c r="AG323" s="12"/>
      <c r="AR323" s="12"/>
      <c r="AS323" s="12"/>
      <c r="BD323" s="12"/>
      <c r="BE323" s="12"/>
      <c r="BF323" s="114"/>
      <c r="BG323" s="12"/>
      <c r="BJ323" s="12"/>
      <c r="BK323" s="12"/>
      <c r="BL323" s="12"/>
      <c r="BM323" s="12"/>
      <c r="BN323" s="12"/>
      <c r="BO323" s="12"/>
      <c r="BP323" s="12"/>
      <c r="BQ323" s="12"/>
      <c r="BR323" s="12"/>
      <c r="BS323" s="12"/>
      <c r="BT323" s="12"/>
      <c r="BU323" s="12"/>
      <c r="BV323" s="12"/>
      <c r="BW323" s="12"/>
      <c r="BX323" s="12"/>
      <c r="BZ323" s="114"/>
    </row>
    <row r="324" spans="1:78" x14ac:dyDescent="0.2">
      <c r="A324" s="107"/>
      <c r="B324" s="12"/>
      <c r="C324" s="12"/>
      <c r="D324" s="12"/>
      <c r="E324" s="12"/>
      <c r="F324" s="12"/>
      <c r="G324" s="12"/>
      <c r="H324" s="12"/>
      <c r="I324" s="114"/>
      <c r="J324" s="13"/>
      <c r="K324" s="12"/>
      <c r="L324" s="12"/>
      <c r="M324" s="12"/>
      <c r="N324" s="12"/>
      <c r="O324" s="20"/>
      <c r="P324" s="12"/>
      <c r="S324" s="12"/>
      <c r="T324" s="12"/>
      <c r="U324" s="17"/>
      <c r="AF324" s="12"/>
      <c r="AG324" s="12"/>
      <c r="AR324" s="12"/>
      <c r="AS324" s="12"/>
      <c r="BD324" s="12"/>
      <c r="BE324" s="12"/>
      <c r="BF324" s="114"/>
      <c r="BG324" s="12"/>
      <c r="BJ324" s="12"/>
      <c r="BK324" s="12"/>
      <c r="BL324" s="12"/>
      <c r="BM324" s="12"/>
      <c r="BN324" s="12"/>
      <c r="BO324" s="12"/>
      <c r="BP324" s="12"/>
      <c r="BQ324" s="12"/>
      <c r="BR324" s="12"/>
      <c r="BS324" s="12"/>
      <c r="BT324" s="12"/>
      <c r="BU324" s="12"/>
      <c r="BV324" s="12"/>
      <c r="BW324" s="12"/>
      <c r="BX324" s="12"/>
      <c r="BZ324" s="114"/>
    </row>
    <row r="325" spans="1:78" x14ac:dyDescent="0.2">
      <c r="A325" s="107"/>
      <c r="B325" s="12"/>
      <c r="C325" s="12"/>
      <c r="D325" s="12"/>
      <c r="E325" s="12"/>
      <c r="F325" s="12"/>
      <c r="G325" s="12"/>
      <c r="H325" s="12"/>
      <c r="I325" s="114"/>
      <c r="J325" s="13"/>
      <c r="K325" s="12"/>
      <c r="L325" s="12"/>
      <c r="M325" s="12"/>
      <c r="N325" s="12"/>
      <c r="O325" s="20"/>
      <c r="P325" s="12"/>
      <c r="S325" s="12"/>
      <c r="T325" s="12"/>
      <c r="U325" s="17"/>
      <c r="AF325" s="12"/>
      <c r="AG325" s="12"/>
      <c r="AR325" s="12"/>
      <c r="AS325" s="12"/>
      <c r="BD325" s="12"/>
      <c r="BE325" s="12"/>
      <c r="BF325" s="114"/>
      <c r="BG325" s="12"/>
      <c r="BJ325" s="12"/>
      <c r="BK325" s="12"/>
      <c r="BL325" s="12"/>
      <c r="BM325" s="12"/>
      <c r="BN325" s="12"/>
      <c r="BO325" s="12"/>
      <c r="BP325" s="12"/>
      <c r="BQ325" s="12"/>
      <c r="BR325" s="12"/>
      <c r="BS325" s="12"/>
      <c r="BT325" s="12"/>
      <c r="BU325" s="12"/>
      <c r="BV325" s="12"/>
      <c r="BW325" s="12"/>
      <c r="BX325" s="12"/>
      <c r="BZ325" s="114"/>
    </row>
    <row r="326" spans="1:78" x14ac:dyDescent="0.2">
      <c r="A326" s="107"/>
      <c r="B326" s="12"/>
      <c r="C326" s="12"/>
      <c r="D326" s="12"/>
      <c r="E326" s="12"/>
      <c r="F326" s="12"/>
      <c r="G326" s="12"/>
      <c r="H326" s="12"/>
      <c r="I326" s="114"/>
      <c r="J326" s="13"/>
      <c r="K326" s="12"/>
      <c r="L326" s="12"/>
      <c r="M326" s="12"/>
      <c r="N326" s="12"/>
      <c r="O326" s="20"/>
      <c r="P326" s="12"/>
      <c r="S326" s="12"/>
      <c r="T326" s="12"/>
      <c r="U326" s="17"/>
      <c r="AF326" s="12"/>
      <c r="AG326" s="12"/>
      <c r="AR326" s="12"/>
      <c r="AS326" s="12"/>
      <c r="BD326" s="12"/>
      <c r="BE326" s="12"/>
      <c r="BF326" s="114"/>
      <c r="BG326" s="12"/>
      <c r="BJ326" s="12"/>
      <c r="BK326" s="12"/>
      <c r="BL326" s="12"/>
      <c r="BM326" s="12"/>
      <c r="BN326" s="12"/>
      <c r="BO326" s="12"/>
      <c r="BP326" s="12"/>
      <c r="BQ326" s="12"/>
      <c r="BR326" s="12"/>
      <c r="BS326" s="12"/>
      <c r="BT326" s="12"/>
      <c r="BU326" s="12"/>
      <c r="BV326" s="12"/>
      <c r="BW326" s="12"/>
      <c r="BX326" s="12"/>
      <c r="BZ326" s="114"/>
    </row>
    <row r="327" spans="1:78" x14ac:dyDescent="0.2">
      <c r="A327" s="107"/>
      <c r="B327" s="12"/>
      <c r="C327" s="12"/>
      <c r="D327" s="12"/>
      <c r="E327" s="12"/>
      <c r="F327" s="12"/>
      <c r="G327" s="12"/>
      <c r="H327" s="12"/>
      <c r="I327" s="114"/>
      <c r="J327" s="13"/>
      <c r="K327" s="12"/>
      <c r="L327" s="12"/>
      <c r="M327" s="12"/>
      <c r="N327" s="12"/>
      <c r="O327" s="20"/>
      <c r="P327" s="12"/>
      <c r="S327" s="12"/>
      <c r="T327" s="12"/>
      <c r="U327" s="17"/>
      <c r="AF327" s="12"/>
      <c r="AG327" s="12"/>
      <c r="AR327" s="12"/>
      <c r="AS327" s="12"/>
      <c r="BD327" s="12"/>
      <c r="BE327" s="12"/>
      <c r="BF327" s="114"/>
      <c r="BG327" s="12"/>
      <c r="BJ327" s="12"/>
      <c r="BK327" s="12"/>
      <c r="BL327" s="12"/>
      <c r="BM327" s="12"/>
      <c r="BN327" s="12"/>
      <c r="BO327" s="12"/>
      <c r="BP327" s="12"/>
      <c r="BQ327" s="12"/>
      <c r="BR327" s="12"/>
      <c r="BS327" s="12"/>
      <c r="BT327" s="12"/>
      <c r="BU327" s="12"/>
      <c r="BV327" s="12"/>
      <c r="BW327" s="12"/>
      <c r="BX327" s="12"/>
      <c r="BZ327" s="114"/>
    </row>
    <row r="328" spans="1:78" x14ac:dyDescent="0.2">
      <c r="A328" s="107"/>
      <c r="B328" s="12"/>
      <c r="C328" s="12"/>
      <c r="D328" s="12"/>
      <c r="E328" s="12"/>
      <c r="F328" s="12"/>
      <c r="G328" s="12"/>
      <c r="H328" s="12"/>
      <c r="I328" s="114"/>
      <c r="J328" s="13"/>
      <c r="K328" s="12"/>
      <c r="L328" s="12"/>
      <c r="M328" s="12"/>
      <c r="N328" s="12"/>
      <c r="O328" s="20"/>
      <c r="P328" s="12"/>
      <c r="S328" s="12"/>
      <c r="T328" s="12"/>
      <c r="U328" s="17"/>
      <c r="AF328" s="12"/>
      <c r="AG328" s="12"/>
      <c r="AR328" s="12"/>
      <c r="AS328" s="12"/>
      <c r="BD328" s="12"/>
      <c r="BE328" s="12"/>
      <c r="BF328" s="114"/>
      <c r="BG328" s="12"/>
      <c r="BJ328" s="12"/>
      <c r="BK328" s="12"/>
      <c r="BL328" s="12"/>
      <c r="BM328" s="12"/>
      <c r="BN328" s="12"/>
      <c r="BO328" s="12"/>
      <c r="BP328" s="12"/>
      <c r="BQ328" s="12"/>
      <c r="BR328" s="12"/>
      <c r="BS328" s="12"/>
      <c r="BT328" s="12"/>
      <c r="BU328" s="12"/>
      <c r="BV328" s="12"/>
      <c r="BW328" s="12"/>
      <c r="BX328" s="12"/>
      <c r="BZ328" s="114"/>
    </row>
    <row r="329" spans="1:78" x14ac:dyDescent="0.2">
      <c r="A329" s="107"/>
      <c r="B329" s="12"/>
      <c r="C329" s="12"/>
      <c r="D329" s="12"/>
      <c r="E329" s="12"/>
      <c r="F329" s="12"/>
      <c r="G329" s="12"/>
      <c r="H329" s="12"/>
      <c r="I329" s="114"/>
      <c r="J329" s="13"/>
      <c r="K329" s="12"/>
      <c r="L329" s="12"/>
      <c r="M329" s="12"/>
      <c r="N329" s="12"/>
      <c r="O329" s="20"/>
      <c r="P329" s="12"/>
      <c r="S329" s="12"/>
      <c r="T329" s="12"/>
      <c r="U329" s="17"/>
      <c r="AF329" s="12"/>
      <c r="AG329" s="12"/>
      <c r="AR329" s="12"/>
      <c r="AS329" s="12"/>
      <c r="BD329" s="12"/>
      <c r="BE329" s="12"/>
      <c r="BF329" s="114"/>
      <c r="BG329" s="12"/>
      <c r="BJ329" s="12"/>
      <c r="BK329" s="12"/>
      <c r="BL329" s="12"/>
      <c r="BM329" s="12"/>
      <c r="BN329" s="12"/>
      <c r="BO329" s="12"/>
      <c r="BP329" s="12"/>
      <c r="BQ329" s="12"/>
      <c r="BR329" s="12"/>
      <c r="BS329" s="12"/>
      <c r="BT329" s="12"/>
      <c r="BU329" s="12"/>
      <c r="BV329" s="12"/>
      <c r="BW329" s="12"/>
      <c r="BX329" s="12"/>
      <c r="BZ329" s="114"/>
    </row>
    <row r="330" spans="1:78" x14ac:dyDescent="0.2">
      <c r="A330" s="107"/>
      <c r="B330" s="12"/>
      <c r="C330" s="12"/>
      <c r="D330" s="12"/>
      <c r="E330" s="12"/>
      <c r="F330" s="12"/>
      <c r="G330" s="12"/>
      <c r="H330" s="12"/>
      <c r="I330" s="114"/>
      <c r="J330" s="13"/>
      <c r="K330" s="12"/>
      <c r="L330" s="12"/>
      <c r="M330" s="12"/>
      <c r="N330" s="12"/>
      <c r="O330" s="20"/>
      <c r="P330" s="12"/>
      <c r="S330" s="12"/>
      <c r="T330" s="12"/>
      <c r="U330" s="17"/>
      <c r="AF330" s="12"/>
      <c r="AG330" s="12"/>
      <c r="AR330" s="12"/>
      <c r="AS330" s="12"/>
      <c r="BD330" s="12"/>
      <c r="BE330" s="12"/>
      <c r="BF330" s="114"/>
      <c r="BG330" s="12"/>
      <c r="BJ330" s="12"/>
      <c r="BK330" s="12"/>
      <c r="BL330" s="12"/>
      <c r="BM330" s="12"/>
      <c r="BN330" s="12"/>
      <c r="BO330" s="12"/>
      <c r="BP330" s="12"/>
      <c r="BQ330" s="12"/>
      <c r="BR330" s="12"/>
      <c r="BS330" s="12"/>
      <c r="BT330" s="12"/>
      <c r="BU330" s="12"/>
      <c r="BV330" s="12"/>
      <c r="BW330" s="12"/>
      <c r="BX330" s="12"/>
      <c r="BZ330" s="114"/>
    </row>
    <row r="331" spans="1:78" x14ac:dyDescent="0.2">
      <c r="A331" s="107"/>
      <c r="B331" s="12"/>
      <c r="C331" s="12"/>
      <c r="D331" s="12"/>
      <c r="E331" s="12"/>
      <c r="F331" s="12"/>
      <c r="G331" s="12"/>
      <c r="H331" s="12"/>
      <c r="I331" s="114"/>
      <c r="J331" s="13"/>
      <c r="K331" s="12"/>
      <c r="L331" s="12"/>
      <c r="M331" s="12"/>
      <c r="N331" s="12"/>
      <c r="O331" s="20"/>
      <c r="P331" s="12"/>
      <c r="S331" s="12"/>
      <c r="T331" s="12"/>
      <c r="U331" s="17"/>
      <c r="AF331" s="12"/>
      <c r="AG331" s="12"/>
      <c r="AR331" s="12"/>
      <c r="AS331" s="12"/>
      <c r="BD331" s="12"/>
      <c r="BE331" s="12"/>
      <c r="BF331" s="114"/>
      <c r="BG331" s="12"/>
      <c r="BJ331" s="12"/>
      <c r="BK331" s="12"/>
      <c r="BL331" s="12"/>
      <c r="BM331" s="12"/>
      <c r="BN331" s="12"/>
      <c r="BO331" s="12"/>
      <c r="BP331" s="12"/>
      <c r="BQ331" s="12"/>
      <c r="BR331" s="12"/>
      <c r="BS331" s="12"/>
      <c r="BT331" s="12"/>
      <c r="BU331" s="12"/>
      <c r="BV331" s="12"/>
      <c r="BW331" s="12"/>
      <c r="BX331" s="12"/>
      <c r="BZ331" s="114"/>
    </row>
    <row r="332" spans="1:78" x14ac:dyDescent="0.2">
      <c r="A332" s="107"/>
      <c r="B332" s="12"/>
      <c r="C332" s="12"/>
      <c r="D332" s="12"/>
      <c r="E332" s="12"/>
      <c r="F332" s="12"/>
      <c r="G332" s="12"/>
      <c r="H332" s="12"/>
      <c r="I332" s="114"/>
      <c r="J332" s="13"/>
      <c r="K332" s="12"/>
      <c r="L332" s="12"/>
      <c r="M332" s="12"/>
      <c r="N332" s="12"/>
      <c r="O332" s="20"/>
      <c r="P332" s="12"/>
      <c r="S332" s="12"/>
      <c r="T332" s="12"/>
      <c r="U332" s="17"/>
      <c r="AF332" s="12"/>
      <c r="AG332" s="12"/>
      <c r="AR332" s="12"/>
      <c r="AS332" s="12"/>
      <c r="BD332" s="12"/>
      <c r="BE332" s="12"/>
      <c r="BF332" s="114"/>
      <c r="BG332" s="12"/>
      <c r="BJ332" s="12"/>
      <c r="BK332" s="12"/>
      <c r="BL332" s="12"/>
      <c r="BM332" s="12"/>
      <c r="BN332" s="12"/>
      <c r="BO332" s="12"/>
      <c r="BP332" s="12"/>
      <c r="BQ332" s="12"/>
      <c r="BR332" s="12"/>
      <c r="BS332" s="12"/>
      <c r="BT332" s="12"/>
      <c r="BU332" s="12"/>
      <c r="BV332" s="12"/>
      <c r="BW332" s="12"/>
      <c r="BX332" s="12"/>
      <c r="BZ332" s="114"/>
    </row>
    <row r="333" spans="1:78" x14ac:dyDescent="0.2">
      <c r="A333" s="107"/>
      <c r="B333" s="12"/>
      <c r="C333" s="12"/>
      <c r="D333" s="12"/>
      <c r="E333" s="12"/>
      <c r="F333" s="12"/>
      <c r="G333" s="12"/>
      <c r="H333" s="12"/>
      <c r="I333" s="114"/>
      <c r="J333" s="13"/>
      <c r="K333" s="12"/>
      <c r="L333" s="12"/>
      <c r="M333" s="12"/>
      <c r="N333" s="12"/>
      <c r="O333" s="20"/>
      <c r="P333" s="12"/>
      <c r="S333" s="12"/>
      <c r="T333" s="12"/>
      <c r="U333" s="17"/>
      <c r="AF333" s="12"/>
      <c r="AG333" s="12"/>
      <c r="AR333" s="12"/>
      <c r="AS333" s="12"/>
      <c r="BD333" s="12"/>
      <c r="BE333" s="12"/>
      <c r="BF333" s="114"/>
      <c r="BG333" s="12"/>
      <c r="BJ333" s="12"/>
      <c r="BK333" s="12"/>
      <c r="BL333" s="12"/>
      <c r="BM333" s="12"/>
      <c r="BN333" s="12"/>
      <c r="BO333" s="12"/>
      <c r="BP333" s="12"/>
      <c r="BQ333" s="12"/>
      <c r="BR333" s="12"/>
      <c r="BS333" s="12"/>
      <c r="BT333" s="12"/>
      <c r="BU333" s="12"/>
      <c r="BV333" s="12"/>
      <c r="BW333" s="12"/>
      <c r="BX333" s="12"/>
      <c r="BZ333" s="114"/>
    </row>
    <row r="334" spans="1:78" x14ac:dyDescent="0.2">
      <c r="A334" s="107"/>
      <c r="B334" s="12"/>
      <c r="C334" s="12"/>
      <c r="D334" s="12"/>
      <c r="E334" s="12"/>
      <c r="F334" s="12"/>
      <c r="G334" s="12"/>
      <c r="H334" s="12"/>
      <c r="I334" s="114"/>
      <c r="J334" s="13"/>
      <c r="K334" s="12"/>
      <c r="L334" s="12"/>
      <c r="M334" s="12"/>
      <c r="N334" s="12"/>
      <c r="O334" s="20"/>
      <c r="P334" s="12"/>
      <c r="S334" s="12"/>
      <c r="T334" s="12"/>
      <c r="U334" s="17"/>
      <c r="AF334" s="12"/>
      <c r="AG334" s="12"/>
      <c r="AR334" s="12"/>
      <c r="AS334" s="12"/>
      <c r="BD334" s="12"/>
      <c r="BE334" s="12"/>
      <c r="BF334" s="114"/>
      <c r="BG334" s="12"/>
      <c r="BJ334" s="12"/>
      <c r="BK334" s="12"/>
      <c r="BL334" s="12"/>
      <c r="BM334" s="12"/>
      <c r="BN334" s="12"/>
      <c r="BO334" s="12"/>
      <c r="BP334" s="12"/>
      <c r="BQ334" s="12"/>
      <c r="BR334" s="12"/>
      <c r="BS334" s="12"/>
      <c r="BT334" s="12"/>
      <c r="BU334" s="12"/>
      <c r="BV334" s="12"/>
      <c r="BW334" s="12"/>
      <c r="BX334" s="12"/>
      <c r="BZ334" s="114"/>
    </row>
    <row r="335" spans="1:78" x14ac:dyDescent="0.2">
      <c r="A335" s="107"/>
      <c r="B335" s="12"/>
      <c r="C335" s="12"/>
      <c r="D335" s="12"/>
      <c r="E335" s="12"/>
      <c r="F335" s="12"/>
      <c r="G335" s="12"/>
      <c r="H335" s="12"/>
      <c r="I335" s="114"/>
      <c r="J335" s="13"/>
      <c r="K335" s="12"/>
      <c r="L335" s="12"/>
      <c r="M335" s="12"/>
      <c r="N335" s="12"/>
      <c r="O335" s="20"/>
      <c r="P335" s="12"/>
      <c r="S335" s="12"/>
      <c r="T335" s="12"/>
      <c r="U335" s="17"/>
      <c r="AF335" s="12"/>
      <c r="AG335" s="12"/>
      <c r="AR335" s="12"/>
      <c r="AS335" s="12"/>
      <c r="BD335" s="12"/>
      <c r="BE335" s="12"/>
      <c r="BF335" s="114"/>
      <c r="BG335" s="12"/>
      <c r="BJ335" s="12"/>
      <c r="BK335" s="12"/>
      <c r="BL335" s="12"/>
      <c r="BM335" s="12"/>
      <c r="BN335" s="12"/>
      <c r="BO335" s="12"/>
      <c r="BP335" s="12"/>
      <c r="BQ335" s="12"/>
      <c r="BR335" s="12"/>
      <c r="BS335" s="12"/>
      <c r="BT335" s="12"/>
      <c r="BU335" s="12"/>
      <c r="BV335" s="12"/>
      <c r="BW335" s="12"/>
      <c r="BX335" s="12"/>
      <c r="BZ335" s="114"/>
    </row>
    <row r="336" spans="1:78" x14ac:dyDescent="0.2">
      <c r="A336" s="107"/>
      <c r="B336" s="12"/>
      <c r="C336" s="12"/>
      <c r="D336" s="12"/>
      <c r="E336" s="12"/>
      <c r="F336" s="12"/>
      <c r="G336" s="12"/>
      <c r="H336" s="12"/>
      <c r="I336" s="114"/>
      <c r="J336" s="13"/>
      <c r="K336" s="12"/>
      <c r="L336" s="12"/>
      <c r="M336" s="12"/>
      <c r="N336" s="12"/>
      <c r="O336" s="20"/>
      <c r="P336" s="12"/>
      <c r="S336" s="12"/>
      <c r="T336" s="12"/>
      <c r="U336" s="17"/>
      <c r="AF336" s="12"/>
      <c r="AG336" s="12"/>
      <c r="AR336" s="12"/>
      <c r="AS336" s="12"/>
      <c r="BD336" s="12"/>
      <c r="BE336" s="12"/>
      <c r="BF336" s="114"/>
      <c r="BG336" s="12"/>
      <c r="BJ336" s="12"/>
      <c r="BK336" s="12"/>
      <c r="BL336" s="12"/>
      <c r="BM336" s="12"/>
      <c r="BN336" s="12"/>
      <c r="BO336" s="12"/>
      <c r="BP336" s="12"/>
      <c r="BQ336" s="12"/>
      <c r="BR336" s="12"/>
      <c r="BS336" s="12"/>
      <c r="BT336" s="12"/>
      <c r="BU336" s="12"/>
      <c r="BV336" s="12"/>
      <c r="BW336" s="12"/>
      <c r="BX336" s="12"/>
      <c r="BZ336" s="114"/>
    </row>
    <row r="337" spans="1:78" x14ac:dyDescent="0.2">
      <c r="A337" s="107"/>
      <c r="B337" s="12"/>
      <c r="C337" s="12"/>
      <c r="D337" s="12"/>
      <c r="E337" s="12"/>
      <c r="F337" s="12"/>
      <c r="G337" s="12"/>
      <c r="H337" s="12"/>
      <c r="I337" s="114"/>
      <c r="J337" s="13"/>
      <c r="K337" s="12"/>
      <c r="L337" s="12"/>
      <c r="M337" s="12"/>
      <c r="N337" s="12"/>
      <c r="O337" s="20"/>
      <c r="P337" s="12"/>
      <c r="S337" s="12"/>
      <c r="T337" s="12"/>
      <c r="U337" s="17"/>
      <c r="AF337" s="12"/>
      <c r="AG337" s="12"/>
      <c r="AR337" s="12"/>
      <c r="AS337" s="12"/>
      <c r="BD337" s="12"/>
      <c r="BE337" s="12"/>
      <c r="BF337" s="114"/>
      <c r="BG337" s="12"/>
      <c r="BJ337" s="12"/>
      <c r="BK337" s="12"/>
      <c r="BL337" s="12"/>
      <c r="BM337" s="12"/>
      <c r="BN337" s="12"/>
      <c r="BO337" s="12"/>
      <c r="BP337" s="12"/>
      <c r="BQ337" s="12"/>
      <c r="BR337" s="12"/>
      <c r="BS337" s="12"/>
      <c r="BT337" s="12"/>
      <c r="BU337" s="12"/>
      <c r="BV337" s="12"/>
      <c r="BW337" s="12"/>
      <c r="BX337" s="12"/>
      <c r="BZ337" s="114"/>
    </row>
    <row r="338" spans="1:78" x14ac:dyDescent="0.2">
      <c r="A338" s="107"/>
      <c r="B338" s="12"/>
      <c r="C338" s="12"/>
      <c r="D338" s="12"/>
      <c r="E338" s="12"/>
      <c r="F338" s="12"/>
      <c r="G338" s="12"/>
      <c r="H338" s="12"/>
      <c r="I338" s="114"/>
      <c r="J338" s="13"/>
      <c r="K338" s="12"/>
      <c r="L338" s="12"/>
      <c r="M338" s="12"/>
      <c r="N338" s="12"/>
      <c r="O338" s="20"/>
      <c r="P338" s="12"/>
      <c r="S338" s="12"/>
      <c r="T338" s="12"/>
      <c r="U338" s="17"/>
      <c r="AF338" s="12"/>
      <c r="AG338" s="12"/>
      <c r="AR338" s="12"/>
      <c r="AS338" s="12"/>
      <c r="BD338" s="12"/>
      <c r="BE338" s="12"/>
      <c r="BF338" s="114"/>
      <c r="BG338" s="12"/>
      <c r="BJ338" s="12"/>
      <c r="BK338" s="12"/>
      <c r="BL338" s="12"/>
      <c r="BM338" s="12"/>
      <c r="BN338" s="12"/>
      <c r="BO338" s="12"/>
      <c r="BP338" s="12"/>
      <c r="BQ338" s="12"/>
      <c r="BR338" s="12"/>
      <c r="BS338" s="12"/>
      <c r="BT338" s="12"/>
      <c r="BU338" s="12"/>
      <c r="BV338" s="12"/>
      <c r="BW338" s="12"/>
      <c r="BX338" s="12"/>
      <c r="BZ338" s="114"/>
    </row>
    <row r="339" spans="1:78" x14ac:dyDescent="0.2">
      <c r="A339" s="107"/>
      <c r="B339" s="12"/>
      <c r="C339" s="12"/>
      <c r="D339" s="12"/>
      <c r="E339" s="12"/>
      <c r="F339" s="12"/>
      <c r="G339" s="12"/>
      <c r="H339" s="12"/>
      <c r="I339" s="114"/>
      <c r="J339" s="13"/>
      <c r="K339" s="12"/>
      <c r="L339" s="12"/>
      <c r="M339" s="12"/>
      <c r="N339" s="12"/>
      <c r="O339" s="20"/>
      <c r="P339" s="12"/>
      <c r="S339" s="12"/>
      <c r="T339" s="12"/>
      <c r="U339" s="17"/>
      <c r="AF339" s="12"/>
      <c r="AG339" s="12"/>
      <c r="AR339" s="12"/>
      <c r="AS339" s="12"/>
      <c r="BD339" s="12"/>
      <c r="BE339" s="12"/>
      <c r="BF339" s="114"/>
      <c r="BG339" s="12"/>
      <c r="BJ339" s="12"/>
      <c r="BK339" s="12"/>
      <c r="BL339" s="12"/>
      <c r="BM339" s="12"/>
      <c r="BN339" s="12"/>
      <c r="BO339" s="12"/>
      <c r="BP339" s="12"/>
      <c r="BQ339" s="12"/>
      <c r="BR339" s="12"/>
      <c r="BS339" s="12"/>
      <c r="BT339" s="12"/>
      <c r="BU339" s="12"/>
      <c r="BV339" s="12"/>
      <c r="BW339" s="12"/>
      <c r="BX339" s="12"/>
      <c r="BZ339" s="114"/>
    </row>
    <row r="340" spans="1:78" x14ac:dyDescent="0.2">
      <c r="A340" s="107"/>
      <c r="B340" s="12"/>
      <c r="C340" s="12"/>
      <c r="D340" s="12"/>
      <c r="E340" s="12"/>
      <c r="F340" s="12"/>
      <c r="G340" s="12"/>
      <c r="H340" s="12"/>
      <c r="I340" s="114"/>
      <c r="J340" s="13"/>
      <c r="K340" s="12"/>
      <c r="L340" s="12"/>
      <c r="M340" s="12"/>
      <c r="N340" s="12"/>
      <c r="O340" s="20"/>
      <c r="P340" s="12"/>
      <c r="S340" s="12"/>
      <c r="T340" s="12"/>
      <c r="U340" s="17"/>
      <c r="AF340" s="12"/>
      <c r="AG340" s="12"/>
      <c r="AR340" s="12"/>
      <c r="AS340" s="12"/>
      <c r="BD340" s="12"/>
      <c r="BE340" s="12"/>
      <c r="BF340" s="114"/>
      <c r="BG340" s="12"/>
      <c r="BJ340" s="12"/>
      <c r="BK340" s="12"/>
      <c r="BL340" s="12"/>
      <c r="BM340" s="12"/>
      <c r="BN340" s="12"/>
      <c r="BO340" s="12"/>
      <c r="BP340" s="12"/>
      <c r="BQ340" s="12"/>
      <c r="BR340" s="12"/>
      <c r="BS340" s="12"/>
      <c r="BT340" s="12"/>
      <c r="BU340" s="12"/>
      <c r="BV340" s="12"/>
      <c r="BW340" s="12"/>
      <c r="BX340" s="12"/>
      <c r="BZ340" s="114"/>
    </row>
    <row r="341" spans="1:78" x14ac:dyDescent="0.2">
      <c r="A341" s="107"/>
      <c r="B341" s="12"/>
      <c r="C341" s="12"/>
      <c r="D341" s="12"/>
      <c r="E341" s="12"/>
      <c r="F341" s="12"/>
      <c r="G341" s="12"/>
      <c r="H341" s="12"/>
      <c r="I341" s="114"/>
      <c r="J341" s="13"/>
      <c r="K341" s="12"/>
      <c r="L341" s="12"/>
      <c r="M341" s="12"/>
      <c r="N341" s="12"/>
      <c r="O341" s="20"/>
      <c r="P341" s="12"/>
      <c r="S341" s="12"/>
      <c r="T341" s="12"/>
      <c r="U341" s="17"/>
      <c r="AF341" s="12"/>
      <c r="AG341" s="12"/>
      <c r="AR341" s="12"/>
      <c r="AS341" s="12"/>
      <c r="BD341" s="12"/>
      <c r="BE341" s="12"/>
      <c r="BF341" s="114"/>
      <c r="BG341" s="12"/>
      <c r="BJ341" s="12"/>
      <c r="BK341" s="12"/>
      <c r="BL341" s="12"/>
      <c r="BM341" s="12"/>
      <c r="BN341" s="12"/>
      <c r="BO341" s="12"/>
      <c r="BP341" s="12"/>
      <c r="BQ341" s="12"/>
      <c r="BR341" s="12"/>
      <c r="BS341" s="12"/>
      <c r="BT341" s="12"/>
      <c r="BU341" s="12"/>
      <c r="BV341" s="12"/>
      <c r="BW341" s="12"/>
      <c r="BX341" s="12"/>
      <c r="BZ341" s="114"/>
    </row>
    <row r="342" spans="1:78" x14ac:dyDescent="0.2">
      <c r="A342" s="107"/>
      <c r="B342" s="12"/>
      <c r="C342" s="12"/>
      <c r="D342" s="12"/>
      <c r="E342" s="12"/>
      <c r="F342" s="12"/>
      <c r="G342" s="12"/>
      <c r="H342" s="12"/>
      <c r="I342" s="114"/>
      <c r="J342" s="13"/>
      <c r="K342" s="12"/>
      <c r="L342" s="12"/>
      <c r="M342" s="12"/>
      <c r="N342" s="12"/>
      <c r="O342" s="20"/>
      <c r="P342" s="12"/>
      <c r="S342" s="12"/>
      <c r="T342" s="12"/>
      <c r="U342" s="17"/>
      <c r="AF342" s="12"/>
      <c r="AG342" s="12"/>
      <c r="AR342" s="12"/>
      <c r="AS342" s="12"/>
      <c r="BD342" s="12"/>
      <c r="BE342" s="12"/>
      <c r="BF342" s="114"/>
      <c r="BG342" s="12"/>
      <c r="BJ342" s="12"/>
      <c r="BK342" s="12"/>
      <c r="BL342" s="12"/>
      <c r="BM342" s="12"/>
      <c r="BN342" s="12"/>
      <c r="BO342" s="12"/>
      <c r="BP342" s="12"/>
      <c r="BQ342" s="12"/>
      <c r="BR342" s="12"/>
      <c r="BS342" s="12"/>
      <c r="BT342" s="12"/>
      <c r="BU342" s="12"/>
      <c r="BV342" s="12"/>
      <c r="BW342" s="12"/>
      <c r="BX342" s="12"/>
      <c r="BZ342" s="114"/>
    </row>
    <row r="343" spans="1:78" x14ac:dyDescent="0.2">
      <c r="A343" s="107"/>
      <c r="B343" s="12"/>
      <c r="C343" s="12"/>
      <c r="D343" s="12"/>
      <c r="E343" s="12"/>
      <c r="F343" s="12"/>
      <c r="G343" s="12"/>
      <c r="H343" s="12"/>
      <c r="I343" s="114"/>
      <c r="J343" s="13"/>
      <c r="K343" s="12"/>
      <c r="L343" s="12"/>
      <c r="M343" s="12"/>
      <c r="N343" s="12"/>
      <c r="O343" s="20"/>
      <c r="P343" s="12"/>
      <c r="S343" s="12"/>
      <c r="T343" s="12"/>
      <c r="U343" s="17"/>
      <c r="AF343" s="12"/>
      <c r="AG343" s="12"/>
      <c r="AR343" s="12"/>
      <c r="AS343" s="12"/>
      <c r="BD343" s="12"/>
      <c r="BE343" s="12"/>
      <c r="BF343" s="114"/>
      <c r="BG343" s="12"/>
      <c r="BJ343" s="12"/>
      <c r="BK343" s="12"/>
      <c r="BL343" s="12"/>
      <c r="BM343" s="12"/>
      <c r="BN343" s="12"/>
      <c r="BO343" s="12"/>
      <c r="BP343" s="12"/>
      <c r="BQ343" s="12"/>
      <c r="BR343" s="12"/>
      <c r="BS343" s="12"/>
      <c r="BT343" s="12"/>
      <c r="BU343" s="12"/>
      <c r="BV343" s="12"/>
      <c r="BW343" s="12"/>
      <c r="BX343" s="12"/>
      <c r="BZ343" s="114"/>
    </row>
    <row r="344" spans="1:78" x14ac:dyDescent="0.2">
      <c r="A344" s="107"/>
      <c r="B344" s="12"/>
      <c r="C344" s="12"/>
      <c r="D344" s="12"/>
      <c r="E344" s="12"/>
      <c r="F344" s="12"/>
      <c r="G344" s="12"/>
      <c r="H344" s="12"/>
      <c r="I344" s="114"/>
      <c r="J344" s="13"/>
      <c r="K344" s="12"/>
      <c r="L344" s="12"/>
      <c r="M344" s="12"/>
      <c r="N344" s="12"/>
      <c r="O344" s="20"/>
      <c r="P344" s="12"/>
      <c r="S344" s="12"/>
      <c r="T344" s="12"/>
      <c r="U344" s="17"/>
      <c r="AF344" s="12"/>
      <c r="AG344" s="12"/>
      <c r="AR344" s="12"/>
      <c r="AS344" s="12"/>
      <c r="BD344" s="12"/>
      <c r="BE344" s="12"/>
      <c r="BF344" s="114"/>
      <c r="BG344" s="12"/>
      <c r="BJ344" s="12"/>
      <c r="BK344" s="12"/>
      <c r="BL344" s="12"/>
      <c r="BM344" s="12"/>
      <c r="BN344" s="12"/>
      <c r="BO344" s="12"/>
      <c r="BP344" s="12"/>
      <c r="BQ344" s="12"/>
      <c r="BR344" s="12"/>
      <c r="BS344" s="12"/>
      <c r="BT344" s="12"/>
      <c r="BU344" s="12"/>
      <c r="BV344" s="12"/>
      <c r="BW344" s="12"/>
      <c r="BX344" s="12"/>
      <c r="BZ344" s="114"/>
    </row>
    <row r="345" spans="1:78" x14ac:dyDescent="0.2">
      <c r="A345" s="107"/>
      <c r="B345" s="12"/>
      <c r="C345" s="12"/>
      <c r="D345" s="12"/>
      <c r="E345" s="12"/>
      <c r="F345" s="12"/>
      <c r="G345" s="12"/>
      <c r="H345" s="12"/>
      <c r="I345" s="114"/>
      <c r="J345" s="13"/>
      <c r="K345" s="12"/>
      <c r="L345" s="12"/>
      <c r="M345" s="12"/>
      <c r="N345" s="12"/>
      <c r="O345" s="20"/>
      <c r="P345" s="12"/>
      <c r="S345" s="12"/>
      <c r="T345" s="12"/>
      <c r="U345" s="17"/>
      <c r="AF345" s="12"/>
      <c r="AG345" s="12"/>
      <c r="AR345" s="12"/>
      <c r="AS345" s="12"/>
      <c r="BD345" s="12"/>
      <c r="BE345" s="12"/>
      <c r="BF345" s="114"/>
      <c r="BG345" s="12"/>
      <c r="BJ345" s="12"/>
      <c r="BK345" s="12"/>
      <c r="BL345" s="12"/>
      <c r="BM345" s="12"/>
      <c r="BN345" s="12"/>
      <c r="BO345" s="12"/>
      <c r="BP345" s="12"/>
      <c r="BQ345" s="12"/>
      <c r="BR345" s="12"/>
      <c r="BS345" s="12"/>
      <c r="BT345" s="12"/>
      <c r="BU345" s="12"/>
      <c r="BV345" s="12"/>
      <c r="BW345" s="12"/>
      <c r="BX345" s="12"/>
      <c r="BZ345" s="114"/>
    </row>
    <row r="346" spans="1:78" x14ac:dyDescent="0.2">
      <c r="A346" s="107"/>
      <c r="B346" s="12"/>
      <c r="C346" s="12"/>
      <c r="D346" s="12"/>
      <c r="E346" s="12"/>
      <c r="F346" s="12"/>
      <c r="G346" s="12"/>
      <c r="H346" s="12"/>
      <c r="I346" s="114"/>
      <c r="J346" s="13"/>
      <c r="K346" s="12"/>
      <c r="L346" s="12"/>
      <c r="M346" s="12"/>
      <c r="N346" s="12"/>
      <c r="O346" s="20"/>
      <c r="P346" s="12"/>
      <c r="S346" s="12"/>
      <c r="T346" s="12"/>
      <c r="U346" s="17"/>
      <c r="AF346" s="12"/>
      <c r="AG346" s="12"/>
      <c r="AR346" s="12"/>
      <c r="AS346" s="12"/>
      <c r="BD346" s="12"/>
      <c r="BE346" s="12"/>
      <c r="BF346" s="114"/>
      <c r="BG346" s="12"/>
      <c r="BJ346" s="12"/>
      <c r="BK346" s="12"/>
      <c r="BL346" s="12"/>
      <c r="BM346" s="12"/>
      <c r="BN346" s="12"/>
      <c r="BO346" s="12"/>
      <c r="BP346" s="12"/>
      <c r="BQ346" s="12"/>
      <c r="BR346" s="12"/>
      <c r="BS346" s="12"/>
      <c r="BT346" s="12"/>
      <c r="BU346" s="12"/>
      <c r="BV346" s="12"/>
      <c r="BW346" s="12"/>
      <c r="BX346" s="12"/>
      <c r="BZ346" s="114"/>
    </row>
    <row r="347" spans="1:78" x14ac:dyDescent="0.2">
      <c r="A347" s="107"/>
      <c r="B347" s="12"/>
      <c r="C347" s="12"/>
      <c r="D347" s="12"/>
      <c r="E347" s="12"/>
      <c r="F347" s="12"/>
      <c r="G347" s="12"/>
      <c r="H347" s="12"/>
      <c r="I347" s="114"/>
      <c r="J347" s="13"/>
      <c r="K347" s="12"/>
      <c r="L347" s="12"/>
      <c r="M347" s="12"/>
      <c r="N347" s="12"/>
      <c r="O347" s="20"/>
      <c r="P347" s="12"/>
      <c r="S347" s="12"/>
      <c r="T347" s="12"/>
      <c r="U347" s="17"/>
      <c r="AF347" s="12"/>
      <c r="AG347" s="12"/>
      <c r="AR347" s="12"/>
      <c r="AS347" s="12"/>
      <c r="BD347" s="12"/>
      <c r="BE347" s="12"/>
      <c r="BF347" s="114"/>
      <c r="BG347" s="12"/>
      <c r="BJ347" s="12"/>
      <c r="BK347" s="12"/>
      <c r="BL347" s="12"/>
      <c r="BM347" s="12"/>
      <c r="BN347" s="12"/>
      <c r="BO347" s="12"/>
      <c r="BP347" s="12"/>
      <c r="BQ347" s="12"/>
      <c r="BR347" s="12"/>
      <c r="BS347" s="12"/>
      <c r="BT347" s="12"/>
      <c r="BU347" s="12"/>
      <c r="BV347" s="12"/>
      <c r="BW347" s="12"/>
      <c r="BX347" s="12"/>
      <c r="BZ347" s="114"/>
    </row>
    <row r="348" spans="1:78" x14ac:dyDescent="0.2">
      <c r="A348" s="107"/>
      <c r="B348" s="12"/>
      <c r="C348" s="12"/>
      <c r="D348" s="12"/>
      <c r="E348" s="12"/>
      <c r="F348" s="12"/>
      <c r="G348" s="12"/>
      <c r="H348" s="12"/>
      <c r="I348" s="114"/>
      <c r="J348" s="13"/>
      <c r="K348" s="12"/>
      <c r="L348" s="12"/>
      <c r="M348" s="12"/>
      <c r="N348" s="12"/>
      <c r="O348" s="20"/>
      <c r="P348" s="12"/>
      <c r="S348" s="12"/>
      <c r="T348" s="12"/>
      <c r="U348" s="17"/>
      <c r="AF348" s="12"/>
      <c r="AG348" s="12"/>
      <c r="AR348" s="12"/>
      <c r="AS348" s="12"/>
      <c r="BD348" s="12"/>
      <c r="BE348" s="12"/>
      <c r="BF348" s="114"/>
      <c r="BG348" s="12"/>
      <c r="BJ348" s="12"/>
      <c r="BK348" s="12"/>
      <c r="BL348" s="12"/>
      <c r="BM348" s="12"/>
      <c r="BN348" s="12"/>
      <c r="BO348" s="12"/>
      <c r="BP348" s="12"/>
      <c r="BQ348" s="12"/>
      <c r="BR348" s="12"/>
      <c r="BS348" s="12"/>
      <c r="BT348" s="12"/>
      <c r="BU348" s="12"/>
      <c r="BV348" s="12"/>
      <c r="BW348" s="12"/>
      <c r="BX348" s="12"/>
      <c r="BZ348" s="114"/>
    </row>
    <row r="349" spans="1:78" x14ac:dyDescent="0.2">
      <c r="A349" s="107"/>
      <c r="B349" s="12"/>
      <c r="C349" s="12"/>
      <c r="D349" s="12"/>
      <c r="E349" s="12"/>
      <c r="F349" s="12"/>
      <c r="G349" s="12"/>
      <c r="H349" s="12"/>
      <c r="I349" s="114"/>
      <c r="J349" s="13"/>
      <c r="K349" s="12"/>
      <c r="L349" s="12"/>
      <c r="M349" s="12"/>
      <c r="N349" s="12"/>
      <c r="O349" s="20"/>
      <c r="P349" s="12"/>
      <c r="S349" s="12"/>
      <c r="T349" s="12"/>
      <c r="U349" s="17"/>
      <c r="AF349" s="12"/>
      <c r="AG349" s="12"/>
      <c r="AR349" s="12"/>
      <c r="AS349" s="12"/>
      <c r="BD349" s="12"/>
      <c r="BE349" s="12"/>
      <c r="BF349" s="114"/>
      <c r="BG349" s="12"/>
      <c r="BJ349" s="12"/>
      <c r="BK349" s="12"/>
      <c r="BL349" s="12"/>
      <c r="BM349" s="12"/>
      <c r="BN349" s="12"/>
      <c r="BO349" s="12"/>
      <c r="BP349" s="12"/>
      <c r="BQ349" s="12"/>
      <c r="BR349" s="12"/>
      <c r="BS349" s="12"/>
      <c r="BT349" s="12"/>
      <c r="BU349" s="12"/>
      <c r="BV349" s="12"/>
      <c r="BW349" s="12"/>
      <c r="BX349" s="12"/>
      <c r="BZ349" s="114"/>
    </row>
    <row r="350" spans="1:78" x14ac:dyDescent="0.2">
      <c r="A350" s="107"/>
      <c r="B350" s="12"/>
      <c r="C350" s="12"/>
      <c r="D350" s="12"/>
      <c r="E350" s="12"/>
      <c r="F350" s="12"/>
      <c r="G350" s="12"/>
      <c r="H350" s="12"/>
      <c r="I350" s="114"/>
      <c r="J350" s="13"/>
      <c r="K350" s="12"/>
      <c r="L350" s="12"/>
      <c r="M350" s="12"/>
      <c r="N350" s="12"/>
      <c r="O350" s="20"/>
      <c r="P350" s="12"/>
      <c r="S350" s="12"/>
      <c r="T350" s="12"/>
      <c r="U350" s="17"/>
      <c r="AF350" s="12"/>
      <c r="AG350" s="12"/>
      <c r="AR350" s="12"/>
      <c r="AS350" s="12"/>
      <c r="BD350" s="12"/>
      <c r="BE350" s="12"/>
      <c r="BF350" s="114"/>
      <c r="BG350" s="12"/>
      <c r="BJ350" s="12"/>
      <c r="BK350" s="12"/>
      <c r="BL350" s="12"/>
      <c r="BM350" s="12"/>
      <c r="BN350" s="12"/>
      <c r="BO350" s="12"/>
      <c r="BP350" s="12"/>
      <c r="BQ350" s="12"/>
      <c r="BR350" s="12"/>
      <c r="BS350" s="12"/>
      <c r="BT350" s="12"/>
      <c r="BU350" s="12"/>
      <c r="BV350" s="12"/>
      <c r="BW350" s="12"/>
      <c r="BX350" s="12"/>
      <c r="BZ350" s="114"/>
    </row>
    <row r="351" spans="1:78" x14ac:dyDescent="0.2">
      <c r="A351" s="107"/>
      <c r="B351" s="12"/>
      <c r="C351" s="12"/>
      <c r="D351" s="12"/>
      <c r="E351" s="12"/>
      <c r="F351" s="12"/>
      <c r="G351" s="12"/>
      <c r="H351" s="12"/>
      <c r="I351" s="114"/>
      <c r="J351" s="13"/>
      <c r="K351" s="12"/>
      <c r="L351" s="12"/>
      <c r="M351" s="12"/>
      <c r="N351" s="12"/>
      <c r="O351" s="20"/>
      <c r="P351" s="12"/>
      <c r="S351" s="12"/>
      <c r="T351" s="12"/>
      <c r="U351" s="17"/>
      <c r="AF351" s="12"/>
      <c r="AG351" s="12"/>
      <c r="AR351" s="12"/>
      <c r="AS351" s="12"/>
      <c r="BD351" s="12"/>
      <c r="BE351" s="12"/>
      <c r="BF351" s="114"/>
      <c r="BG351" s="12"/>
      <c r="BJ351" s="12"/>
      <c r="BK351" s="12"/>
      <c r="BL351" s="12"/>
      <c r="BM351" s="12"/>
      <c r="BN351" s="12"/>
      <c r="BO351" s="12"/>
      <c r="BP351" s="12"/>
      <c r="BQ351" s="12"/>
      <c r="BR351" s="12"/>
      <c r="BS351" s="12"/>
      <c r="BT351" s="12"/>
      <c r="BU351" s="12"/>
      <c r="BV351" s="12"/>
      <c r="BW351" s="12"/>
      <c r="BX351" s="12"/>
      <c r="BZ351" s="114"/>
    </row>
    <row r="352" spans="1:78" x14ac:dyDescent="0.2">
      <c r="A352" s="107"/>
      <c r="B352" s="12"/>
      <c r="C352" s="12"/>
      <c r="D352" s="12"/>
      <c r="E352" s="12"/>
      <c r="F352" s="12"/>
      <c r="G352" s="12"/>
      <c r="H352" s="12"/>
      <c r="I352" s="114"/>
      <c r="J352" s="13"/>
      <c r="K352" s="12"/>
      <c r="L352" s="12"/>
      <c r="M352" s="12"/>
      <c r="N352" s="12"/>
      <c r="O352" s="20"/>
      <c r="P352" s="12"/>
      <c r="S352" s="12"/>
      <c r="T352" s="12"/>
      <c r="U352" s="17"/>
      <c r="AF352" s="12"/>
      <c r="AG352" s="12"/>
      <c r="AR352" s="12"/>
      <c r="AS352" s="12"/>
      <c r="BD352" s="12"/>
      <c r="BE352" s="12"/>
      <c r="BF352" s="114"/>
      <c r="BG352" s="12"/>
      <c r="BJ352" s="12"/>
      <c r="BK352" s="12"/>
      <c r="BL352" s="12"/>
      <c r="BM352" s="12"/>
      <c r="BN352" s="12"/>
      <c r="BO352" s="12"/>
      <c r="BP352" s="12"/>
      <c r="BQ352" s="12"/>
      <c r="BR352" s="12"/>
      <c r="BS352" s="12"/>
      <c r="BT352" s="12"/>
      <c r="BU352" s="12"/>
      <c r="BV352" s="12"/>
      <c r="BW352" s="12"/>
      <c r="BX352" s="12"/>
      <c r="BZ352" s="114"/>
    </row>
    <row r="353" spans="1:78" x14ac:dyDescent="0.2">
      <c r="A353" s="107"/>
      <c r="B353" s="12"/>
      <c r="C353" s="12"/>
      <c r="D353" s="12"/>
      <c r="E353" s="12"/>
      <c r="F353" s="12"/>
      <c r="G353" s="12"/>
      <c r="H353" s="12"/>
      <c r="I353" s="114"/>
      <c r="J353" s="13"/>
      <c r="K353" s="12"/>
      <c r="L353" s="12"/>
      <c r="M353" s="12"/>
      <c r="N353" s="12"/>
      <c r="O353" s="20"/>
      <c r="P353" s="12"/>
      <c r="S353" s="12"/>
      <c r="T353" s="12"/>
      <c r="U353" s="17"/>
      <c r="AF353" s="12"/>
      <c r="AG353" s="12"/>
      <c r="AR353" s="12"/>
      <c r="AS353" s="12"/>
      <c r="BD353" s="12"/>
      <c r="BE353" s="12"/>
      <c r="BF353" s="114"/>
      <c r="BG353" s="12"/>
      <c r="BJ353" s="12"/>
      <c r="BK353" s="12"/>
      <c r="BL353" s="12"/>
      <c r="BM353" s="12"/>
      <c r="BN353" s="12"/>
      <c r="BO353" s="12"/>
      <c r="BP353" s="12"/>
      <c r="BQ353" s="12"/>
      <c r="BR353" s="12"/>
      <c r="BS353" s="12"/>
      <c r="BT353" s="12"/>
      <c r="BU353" s="12"/>
      <c r="BV353" s="12"/>
      <c r="BW353" s="12"/>
      <c r="BX353" s="12"/>
      <c r="BZ353" s="114"/>
    </row>
    <row r="354" spans="1:78" x14ac:dyDescent="0.2">
      <c r="A354" s="107"/>
      <c r="B354" s="12"/>
      <c r="C354" s="12"/>
      <c r="D354" s="12"/>
      <c r="E354" s="12"/>
      <c r="F354" s="12"/>
      <c r="G354" s="12"/>
      <c r="H354" s="12"/>
      <c r="I354" s="114"/>
      <c r="J354" s="13"/>
      <c r="K354" s="12"/>
      <c r="L354" s="12"/>
      <c r="M354" s="12"/>
      <c r="N354" s="12"/>
      <c r="O354" s="20"/>
      <c r="P354" s="12"/>
      <c r="S354" s="12"/>
      <c r="T354" s="12"/>
      <c r="U354" s="17"/>
      <c r="AF354" s="12"/>
      <c r="AG354" s="12"/>
      <c r="AR354" s="12"/>
      <c r="AS354" s="12"/>
      <c r="BD354" s="12"/>
      <c r="BE354" s="12"/>
      <c r="BF354" s="114"/>
      <c r="BG354" s="12"/>
      <c r="BJ354" s="12"/>
      <c r="BK354" s="12"/>
      <c r="BL354" s="12"/>
      <c r="BM354" s="12"/>
      <c r="BN354" s="12"/>
      <c r="BO354" s="12"/>
      <c r="BP354" s="12"/>
      <c r="BQ354" s="12"/>
      <c r="BR354" s="12"/>
      <c r="BS354" s="12"/>
      <c r="BT354" s="12"/>
      <c r="BU354" s="12"/>
      <c r="BV354" s="12"/>
      <c r="BW354" s="12"/>
      <c r="BX354" s="12"/>
      <c r="BZ354" s="114"/>
    </row>
    <row r="355" spans="1:78" x14ac:dyDescent="0.2">
      <c r="A355" s="107"/>
      <c r="B355" s="12"/>
      <c r="C355" s="12"/>
      <c r="D355" s="12"/>
      <c r="E355" s="12"/>
      <c r="F355" s="12"/>
      <c r="G355" s="12"/>
      <c r="H355" s="12"/>
      <c r="I355" s="114"/>
      <c r="J355" s="13"/>
      <c r="K355" s="12"/>
      <c r="L355" s="12"/>
      <c r="M355" s="12"/>
      <c r="N355" s="12"/>
      <c r="O355" s="20"/>
      <c r="P355" s="12"/>
      <c r="S355" s="12"/>
      <c r="T355" s="12"/>
      <c r="U355" s="17"/>
      <c r="AF355" s="12"/>
      <c r="AG355" s="12"/>
      <c r="AR355" s="12"/>
      <c r="AS355" s="12"/>
      <c r="BD355" s="12"/>
      <c r="BE355" s="12"/>
      <c r="BF355" s="114"/>
      <c r="BG355" s="12"/>
      <c r="BJ355" s="12"/>
      <c r="BK355" s="12"/>
      <c r="BL355" s="12"/>
      <c r="BM355" s="12"/>
      <c r="BN355" s="12"/>
      <c r="BO355" s="12"/>
      <c r="BP355" s="12"/>
      <c r="BQ355" s="12"/>
      <c r="BR355" s="12"/>
      <c r="BS355" s="12"/>
      <c r="BT355" s="12"/>
      <c r="BU355" s="12"/>
      <c r="BV355" s="12"/>
      <c r="BW355" s="12"/>
      <c r="BX355" s="12"/>
      <c r="BZ355" s="114"/>
    </row>
    <row r="356" spans="1:78" x14ac:dyDescent="0.2">
      <c r="A356" s="107"/>
      <c r="B356" s="12"/>
      <c r="C356" s="12"/>
      <c r="D356" s="12"/>
      <c r="E356" s="12"/>
      <c r="F356" s="12"/>
      <c r="G356" s="12"/>
      <c r="H356" s="12"/>
      <c r="I356" s="114"/>
      <c r="J356" s="13"/>
      <c r="K356" s="12"/>
      <c r="L356" s="12"/>
      <c r="M356" s="12"/>
      <c r="N356" s="12"/>
      <c r="O356" s="20"/>
      <c r="P356" s="12"/>
      <c r="S356" s="12"/>
      <c r="T356" s="12"/>
      <c r="U356" s="17"/>
      <c r="AF356" s="12"/>
      <c r="AG356" s="12"/>
      <c r="AR356" s="12"/>
      <c r="AS356" s="12"/>
      <c r="BD356" s="12"/>
      <c r="BE356" s="12"/>
      <c r="BF356" s="114"/>
      <c r="BG356" s="12"/>
      <c r="BJ356" s="12"/>
      <c r="BK356" s="12"/>
      <c r="BL356" s="12"/>
      <c r="BM356" s="12"/>
      <c r="BN356" s="12"/>
      <c r="BO356" s="12"/>
      <c r="BP356" s="12"/>
      <c r="BQ356" s="12"/>
      <c r="BR356" s="12"/>
      <c r="BS356" s="12"/>
      <c r="BT356" s="12"/>
      <c r="BU356" s="12"/>
      <c r="BV356" s="12"/>
      <c r="BW356" s="12"/>
      <c r="BX356" s="12"/>
      <c r="BZ356" s="114"/>
    </row>
    <row r="357" spans="1:78" x14ac:dyDescent="0.2">
      <c r="A357" s="107"/>
      <c r="B357" s="12"/>
      <c r="C357" s="12"/>
      <c r="D357" s="12"/>
      <c r="E357" s="12"/>
      <c r="F357" s="12"/>
      <c r="G357" s="12"/>
      <c r="H357" s="12"/>
      <c r="I357" s="114"/>
      <c r="J357" s="13"/>
      <c r="K357" s="12"/>
      <c r="L357" s="12"/>
      <c r="M357" s="12"/>
      <c r="N357" s="12"/>
      <c r="O357" s="20"/>
      <c r="P357" s="12"/>
      <c r="S357" s="12"/>
      <c r="T357" s="12"/>
      <c r="U357" s="17"/>
      <c r="AF357" s="12"/>
      <c r="AG357" s="12"/>
      <c r="AR357" s="12"/>
      <c r="AS357" s="12"/>
      <c r="BD357" s="12"/>
      <c r="BE357" s="12"/>
      <c r="BF357" s="114"/>
      <c r="BG357" s="12"/>
      <c r="BJ357" s="12"/>
      <c r="BK357" s="12"/>
      <c r="BL357" s="12"/>
      <c r="BM357" s="12"/>
      <c r="BN357" s="12"/>
      <c r="BO357" s="12"/>
      <c r="BP357" s="12"/>
      <c r="BQ357" s="12"/>
      <c r="BR357" s="12"/>
      <c r="BS357" s="12"/>
      <c r="BT357" s="12"/>
      <c r="BU357" s="12"/>
      <c r="BV357" s="12"/>
      <c r="BW357" s="12"/>
      <c r="BX357" s="12"/>
      <c r="BZ357" s="114"/>
    </row>
    <row r="358" spans="1:78" x14ac:dyDescent="0.2">
      <c r="A358" s="107"/>
      <c r="B358" s="12"/>
      <c r="C358" s="12"/>
      <c r="D358" s="12"/>
      <c r="E358" s="12"/>
      <c r="F358" s="12"/>
      <c r="G358" s="12"/>
      <c r="H358" s="12"/>
      <c r="I358" s="114"/>
      <c r="J358" s="13"/>
      <c r="K358" s="12"/>
      <c r="L358" s="12"/>
      <c r="M358" s="12"/>
      <c r="N358" s="12"/>
      <c r="O358" s="20"/>
      <c r="P358" s="12"/>
      <c r="S358" s="12"/>
      <c r="T358" s="12"/>
      <c r="U358" s="17"/>
      <c r="AF358" s="12"/>
      <c r="AG358" s="12"/>
      <c r="AR358" s="12"/>
      <c r="AS358" s="12"/>
      <c r="BD358" s="12"/>
      <c r="BE358" s="12"/>
      <c r="BF358" s="114"/>
      <c r="BG358" s="12"/>
      <c r="BJ358" s="12"/>
      <c r="BK358" s="12"/>
      <c r="BL358" s="12"/>
      <c r="BM358" s="12"/>
      <c r="BN358" s="12"/>
      <c r="BO358" s="12"/>
      <c r="BP358" s="12"/>
      <c r="BQ358" s="12"/>
      <c r="BR358" s="12"/>
      <c r="BS358" s="12"/>
      <c r="BT358" s="12"/>
      <c r="BU358" s="12"/>
      <c r="BV358" s="12"/>
      <c r="BW358" s="12"/>
      <c r="BX358" s="12"/>
      <c r="BZ358" s="114"/>
    </row>
    <row r="359" spans="1:78" x14ac:dyDescent="0.2">
      <c r="A359" s="107"/>
      <c r="B359" s="12"/>
      <c r="C359" s="12"/>
      <c r="D359" s="12"/>
      <c r="E359" s="12"/>
      <c r="F359" s="12"/>
      <c r="G359" s="12"/>
      <c r="H359" s="12"/>
      <c r="I359" s="114"/>
      <c r="J359" s="13"/>
      <c r="K359" s="12"/>
      <c r="L359" s="12"/>
      <c r="M359" s="12"/>
      <c r="N359" s="12"/>
      <c r="O359" s="20"/>
      <c r="P359" s="12"/>
      <c r="S359" s="12"/>
      <c r="T359" s="12"/>
      <c r="U359" s="17"/>
      <c r="AF359" s="12"/>
      <c r="AG359" s="12"/>
      <c r="AR359" s="12"/>
      <c r="AS359" s="12"/>
      <c r="BD359" s="12"/>
      <c r="BE359" s="12"/>
      <c r="BF359" s="114"/>
      <c r="BG359" s="12"/>
      <c r="BJ359" s="12"/>
      <c r="BK359" s="12"/>
      <c r="BL359" s="12"/>
      <c r="BM359" s="12"/>
      <c r="BN359" s="12"/>
      <c r="BO359" s="12"/>
      <c r="BP359" s="12"/>
      <c r="BQ359" s="12"/>
      <c r="BR359" s="12"/>
      <c r="BS359" s="12"/>
      <c r="BT359" s="12"/>
      <c r="BU359" s="12"/>
      <c r="BV359" s="12"/>
      <c r="BW359" s="12"/>
      <c r="BX359" s="12"/>
      <c r="BZ359" s="114"/>
    </row>
    <row r="360" spans="1:78" x14ac:dyDescent="0.2">
      <c r="A360" s="107"/>
      <c r="B360" s="12"/>
      <c r="C360" s="12"/>
      <c r="D360" s="12"/>
      <c r="E360" s="12"/>
      <c r="F360" s="12"/>
      <c r="G360" s="12"/>
      <c r="H360" s="12"/>
      <c r="I360" s="114"/>
      <c r="J360" s="13"/>
      <c r="K360" s="12"/>
      <c r="L360" s="12"/>
      <c r="M360" s="12"/>
      <c r="N360" s="12"/>
      <c r="O360" s="20"/>
      <c r="P360" s="12"/>
      <c r="S360" s="12"/>
      <c r="T360" s="12"/>
      <c r="U360" s="17"/>
      <c r="AF360" s="12"/>
      <c r="AG360" s="12"/>
      <c r="AR360" s="12"/>
      <c r="AS360" s="12"/>
      <c r="BD360" s="12"/>
      <c r="BE360" s="12"/>
      <c r="BF360" s="114"/>
      <c r="BG360" s="12"/>
      <c r="BJ360" s="12"/>
      <c r="BK360" s="12"/>
      <c r="BL360" s="12"/>
      <c r="BM360" s="12"/>
      <c r="BN360" s="12"/>
      <c r="BO360" s="12"/>
      <c r="BP360" s="12"/>
      <c r="BQ360" s="12"/>
      <c r="BR360" s="12"/>
      <c r="BS360" s="12"/>
      <c r="BT360" s="12"/>
      <c r="BU360" s="12"/>
      <c r="BV360" s="12"/>
      <c r="BW360" s="12"/>
      <c r="BX360" s="12"/>
      <c r="BZ360" s="114"/>
    </row>
    <row r="361" spans="1:78" x14ac:dyDescent="0.2">
      <c r="A361" s="107"/>
      <c r="B361" s="12"/>
      <c r="C361" s="12"/>
      <c r="D361" s="12"/>
      <c r="E361" s="12"/>
      <c r="F361" s="12"/>
      <c r="G361" s="12"/>
      <c r="H361" s="12"/>
      <c r="I361" s="114"/>
      <c r="J361" s="13"/>
      <c r="K361" s="12"/>
      <c r="L361" s="12"/>
      <c r="M361" s="12"/>
      <c r="N361" s="12"/>
      <c r="O361" s="20"/>
      <c r="P361" s="12"/>
      <c r="S361" s="12"/>
      <c r="T361" s="12"/>
      <c r="U361" s="17"/>
      <c r="AF361" s="12"/>
      <c r="AG361" s="12"/>
      <c r="AR361" s="12"/>
      <c r="AS361" s="12"/>
      <c r="BD361" s="12"/>
      <c r="BE361" s="12"/>
      <c r="BF361" s="114"/>
      <c r="BG361" s="12"/>
      <c r="BJ361" s="12"/>
      <c r="BK361" s="12"/>
      <c r="BL361" s="12"/>
      <c r="BM361" s="12"/>
      <c r="BN361" s="12"/>
      <c r="BO361" s="12"/>
      <c r="BP361" s="12"/>
      <c r="BQ361" s="12"/>
      <c r="BR361" s="12"/>
      <c r="BS361" s="12"/>
      <c r="BT361" s="12"/>
      <c r="BU361" s="12"/>
      <c r="BV361" s="12"/>
      <c r="BW361" s="12"/>
      <c r="BX361" s="12"/>
      <c r="BZ361" s="114"/>
    </row>
    <row r="362" spans="1:78" x14ac:dyDescent="0.2">
      <c r="A362" s="107"/>
      <c r="B362" s="12"/>
      <c r="C362" s="12"/>
      <c r="D362" s="12"/>
      <c r="E362" s="12"/>
      <c r="F362" s="12"/>
      <c r="G362" s="12"/>
      <c r="H362" s="12"/>
      <c r="I362" s="114"/>
      <c r="J362" s="13"/>
      <c r="K362" s="12"/>
      <c r="L362" s="12"/>
      <c r="M362" s="12"/>
      <c r="N362" s="12"/>
      <c r="O362" s="20"/>
      <c r="P362" s="12"/>
      <c r="S362" s="12"/>
      <c r="T362" s="12"/>
      <c r="U362" s="17"/>
      <c r="AF362" s="12"/>
      <c r="AG362" s="12"/>
      <c r="AR362" s="12"/>
      <c r="AS362" s="12"/>
      <c r="BD362" s="12"/>
      <c r="BE362" s="12"/>
      <c r="BF362" s="114"/>
      <c r="BG362" s="12"/>
      <c r="BJ362" s="12"/>
      <c r="BK362" s="12"/>
      <c r="BL362" s="12"/>
      <c r="BM362" s="12"/>
      <c r="BN362" s="12"/>
      <c r="BO362" s="12"/>
      <c r="BP362" s="12"/>
      <c r="BQ362" s="12"/>
      <c r="BR362" s="12"/>
      <c r="BS362" s="12"/>
      <c r="BT362" s="12"/>
      <c r="BU362" s="12"/>
      <c r="BV362" s="12"/>
      <c r="BW362" s="12"/>
      <c r="BX362" s="12"/>
      <c r="BZ362" s="114"/>
    </row>
    <row r="363" spans="1:78" x14ac:dyDescent="0.2">
      <c r="A363" s="107"/>
      <c r="B363" s="12"/>
      <c r="C363" s="12"/>
      <c r="D363" s="12"/>
      <c r="E363" s="12"/>
      <c r="F363" s="12"/>
      <c r="G363" s="12"/>
      <c r="H363" s="12"/>
      <c r="I363" s="114"/>
      <c r="J363" s="13"/>
      <c r="K363" s="12"/>
      <c r="L363" s="12"/>
      <c r="M363" s="12"/>
      <c r="N363" s="12"/>
      <c r="O363" s="20"/>
      <c r="P363" s="12"/>
      <c r="S363" s="12"/>
      <c r="T363" s="12"/>
      <c r="U363" s="17"/>
      <c r="AF363" s="12"/>
      <c r="AG363" s="12"/>
      <c r="AR363" s="12"/>
      <c r="AS363" s="12"/>
      <c r="BD363" s="12"/>
      <c r="BE363" s="12"/>
      <c r="BF363" s="114"/>
      <c r="BG363" s="12"/>
      <c r="BJ363" s="12"/>
      <c r="BK363" s="12"/>
      <c r="BL363" s="12"/>
      <c r="BM363" s="12"/>
      <c r="BN363" s="12"/>
      <c r="BO363" s="12"/>
      <c r="BP363" s="12"/>
      <c r="BQ363" s="12"/>
      <c r="BR363" s="12"/>
      <c r="BS363" s="12"/>
      <c r="BT363" s="12"/>
      <c r="BU363" s="12"/>
      <c r="BV363" s="12"/>
      <c r="BW363" s="12"/>
      <c r="BX363" s="12"/>
      <c r="BZ363" s="114"/>
    </row>
    <row r="364" spans="1:78" x14ac:dyDescent="0.2">
      <c r="A364" s="107"/>
      <c r="B364" s="12"/>
      <c r="C364" s="12"/>
      <c r="D364" s="12"/>
      <c r="E364" s="12"/>
      <c r="F364" s="12"/>
      <c r="G364" s="12"/>
      <c r="H364" s="12"/>
      <c r="I364" s="114"/>
      <c r="J364" s="13"/>
      <c r="K364" s="12"/>
      <c r="L364" s="12"/>
      <c r="M364" s="12"/>
      <c r="N364" s="12"/>
      <c r="O364" s="20"/>
      <c r="P364" s="12"/>
      <c r="S364" s="12"/>
      <c r="T364" s="12"/>
      <c r="U364" s="17"/>
      <c r="AF364" s="12"/>
      <c r="AG364" s="12"/>
      <c r="AR364" s="12"/>
      <c r="AS364" s="12"/>
      <c r="BD364" s="12"/>
      <c r="BE364" s="12"/>
      <c r="BF364" s="114"/>
      <c r="BG364" s="12"/>
      <c r="BJ364" s="12"/>
      <c r="BK364" s="12"/>
      <c r="BL364" s="12"/>
      <c r="BM364" s="12"/>
      <c r="BN364" s="12"/>
      <c r="BO364" s="12"/>
      <c r="BP364" s="12"/>
      <c r="BQ364" s="12"/>
      <c r="BR364" s="12"/>
      <c r="BS364" s="12"/>
      <c r="BT364" s="12"/>
      <c r="BU364" s="12"/>
      <c r="BV364" s="12"/>
      <c r="BW364" s="12"/>
      <c r="BX364" s="12"/>
      <c r="BZ364" s="114"/>
    </row>
    <row r="365" spans="1:78" x14ac:dyDescent="0.2">
      <c r="A365" s="107"/>
      <c r="B365" s="12"/>
      <c r="C365" s="12"/>
      <c r="D365" s="12"/>
      <c r="E365" s="12"/>
      <c r="F365" s="12"/>
      <c r="G365" s="12"/>
      <c r="H365" s="12"/>
      <c r="I365" s="114"/>
      <c r="J365" s="13"/>
      <c r="K365" s="12"/>
      <c r="L365" s="12"/>
      <c r="M365" s="12"/>
      <c r="N365" s="12"/>
      <c r="O365" s="20"/>
      <c r="P365" s="12"/>
      <c r="S365" s="12"/>
      <c r="T365" s="12"/>
      <c r="U365" s="17"/>
      <c r="AF365" s="12"/>
      <c r="AG365" s="12"/>
      <c r="AR365" s="12"/>
      <c r="AS365" s="12"/>
      <c r="BD365" s="12"/>
      <c r="BE365" s="12"/>
      <c r="BF365" s="114"/>
      <c r="BG365" s="12"/>
      <c r="BJ365" s="12"/>
      <c r="BK365" s="12"/>
      <c r="BL365" s="12"/>
      <c r="BM365" s="12"/>
      <c r="BN365" s="12"/>
      <c r="BO365" s="12"/>
      <c r="BP365" s="12"/>
      <c r="BQ365" s="12"/>
      <c r="BR365" s="12"/>
      <c r="BS365" s="12"/>
      <c r="BT365" s="12"/>
      <c r="BU365" s="12"/>
      <c r="BV365" s="12"/>
      <c r="BW365" s="12"/>
      <c r="BX365" s="12"/>
      <c r="BZ365" s="114"/>
    </row>
    <row r="366" spans="1:78" x14ac:dyDescent="0.2">
      <c r="A366" s="107"/>
      <c r="B366" s="12"/>
      <c r="C366" s="12"/>
      <c r="D366" s="12"/>
      <c r="E366" s="12"/>
      <c r="F366" s="12"/>
      <c r="G366" s="12"/>
      <c r="H366" s="12"/>
      <c r="I366" s="114"/>
      <c r="J366" s="13"/>
      <c r="K366" s="12"/>
      <c r="L366" s="12"/>
      <c r="M366" s="12"/>
      <c r="N366" s="12"/>
      <c r="O366" s="20"/>
      <c r="P366" s="12"/>
      <c r="S366" s="12"/>
      <c r="T366" s="12"/>
      <c r="U366" s="17"/>
      <c r="AF366" s="12"/>
      <c r="AG366" s="12"/>
      <c r="AR366" s="12"/>
      <c r="AS366" s="12"/>
      <c r="BD366" s="12"/>
      <c r="BE366" s="12"/>
      <c r="BF366" s="114"/>
      <c r="BG366" s="12"/>
      <c r="BJ366" s="12"/>
      <c r="BK366" s="12"/>
      <c r="BL366" s="12"/>
      <c r="BM366" s="12"/>
      <c r="BN366" s="12"/>
      <c r="BO366" s="12"/>
      <c r="BP366" s="12"/>
      <c r="BQ366" s="12"/>
      <c r="BR366" s="12"/>
      <c r="BS366" s="12"/>
      <c r="BT366" s="12"/>
      <c r="BU366" s="12"/>
      <c r="BV366" s="12"/>
      <c r="BW366" s="12"/>
      <c r="BX366" s="12"/>
      <c r="BZ366" s="114"/>
    </row>
    <row r="367" spans="1:78" x14ac:dyDescent="0.2">
      <c r="A367" s="107"/>
      <c r="B367" s="12"/>
      <c r="C367" s="12"/>
      <c r="D367" s="12"/>
      <c r="E367" s="12"/>
      <c r="F367" s="12"/>
      <c r="G367" s="12"/>
      <c r="H367" s="12"/>
      <c r="I367" s="114"/>
      <c r="J367" s="13"/>
      <c r="K367" s="12"/>
      <c r="L367" s="12"/>
      <c r="M367" s="12"/>
      <c r="N367" s="12"/>
      <c r="O367" s="20"/>
      <c r="P367" s="12"/>
      <c r="S367" s="12"/>
      <c r="T367" s="12"/>
      <c r="U367" s="17"/>
      <c r="AF367" s="12"/>
      <c r="AG367" s="12"/>
      <c r="AR367" s="12"/>
      <c r="AS367" s="12"/>
      <c r="BD367" s="12"/>
      <c r="BE367" s="12"/>
      <c r="BF367" s="114"/>
      <c r="BG367" s="12"/>
      <c r="BJ367" s="12"/>
      <c r="BK367" s="12"/>
      <c r="BL367" s="12"/>
      <c r="BM367" s="12"/>
      <c r="BN367" s="12"/>
      <c r="BO367" s="12"/>
      <c r="BP367" s="12"/>
      <c r="BQ367" s="12"/>
      <c r="BR367" s="12"/>
      <c r="BS367" s="12"/>
      <c r="BT367" s="12"/>
      <c r="BU367" s="12"/>
      <c r="BV367" s="12"/>
      <c r="BW367" s="12"/>
      <c r="BX367" s="12"/>
      <c r="BZ367" s="114"/>
    </row>
    <row r="368" spans="1:78" x14ac:dyDescent="0.2">
      <c r="A368" s="107"/>
      <c r="B368" s="12"/>
      <c r="C368" s="12"/>
      <c r="D368" s="12"/>
      <c r="E368" s="12"/>
      <c r="F368" s="12"/>
      <c r="G368" s="12"/>
      <c r="H368" s="12"/>
      <c r="I368" s="114"/>
      <c r="J368" s="13"/>
      <c r="K368" s="12"/>
      <c r="L368" s="12"/>
      <c r="M368" s="12"/>
      <c r="N368" s="12"/>
      <c r="O368" s="20"/>
      <c r="P368" s="12"/>
      <c r="S368" s="12"/>
      <c r="T368" s="12"/>
      <c r="U368" s="17"/>
      <c r="AF368" s="12"/>
      <c r="AG368" s="12"/>
      <c r="AR368" s="12"/>
      <c r="AS368" s="12"/>
      <c r="BD368" s="12"/>
      <c r="BE368" s="12"/>
      <c r="BF368" s="114"/>
      <c r="BG368" s="12"/>
      <c r="BJ368" s="12"/>
      <c r="BK368" s="12"/>
      <c r="BL368" s="12"/>
      <c r="BM368" s="12"/>
      <c r="BN368" s="12"/>
      <c r="BO368" s="12"/>
      <c r="BP368" s="12"/>
      <c r="BQ368" s="12"/>
      <c r="BR368" s="12"/>
      <c r="BS368" s="12"/>
      <c r="BT368" s="12"/>
      <c r="BU368" s="12"/>
      <c r="BV368" s="12"/>
      <c r="BW368" s="12"/>
      <c r="BX368" s="12"/>
      <c r="BZ368" s="114"/>
    </row>
    <row r="369" spans="1:78" x14ac:dyDescent="0.2">
      <c r="A369" s="107"/>
      <c r="B369" s="12"/>
      <c r="C369" s="12"/>
      <c r="D369" s="12"/>
      <c r="E369" s="12"/>
      <c r="F369" s="12"/>
      <c r="G369" s="12"/>
      <c r="H369" s="12"/>
      <c r="I369" s="114"/>
      <c r="J369" s="13"/>
      <c r="K369" s="12"/>
      <c r="L369" s="12"/>
      <c r="M369" s="12"/>
      <c r="N369" s="12"/>
      <c r="O369" s="20"/>
      <c r="P369" s="12"/>
      <c r="S369" s="12"/>
      <c r="T369" s="12"/>
      <c r="U369" s="17"/>
      <c r="AF369" s="12"/>
      <c r="AG369" s="12"/>
      <c r="AR369" s="12"/>
      <c r="AS369" s="12"/>
      <c r="BD369" s="12"/>
      <c r="BE369" s="12"/>
      <c r="BF369" s="114"/>
      <c r="BG369" s="12"/>
      <c r="BJ369" s="12"/>
      <c r="BK369" s="12"/>
      <c r="BL369" s="12"/>
      <c r="BM369" s="12"/>
      <c r="BN369" s="12"/>
      <c r="BO369" s="12"/>
      <c r="BP369" s="12"/>
      <c r="BQ369" s="12"/>
      <c r="BR369" s="12"/>
      <c r="BS369" s="12"/>
      <c r="BT369" s="12"/>
      <c r="BU369" s="12"/>
      <c r="BV369" s="12"/>
      <c r="BW369" s="12"/>
      <c r="BX369" s="12"/>
      <c r="BZ369" s="114"/>
    </row>
    <row r="370" spans="1:78" x14ac:dyDescent="0.2">
      <c r="A370" s="107"/>
      <c r="B370" s="12"/>
      <c r="C370" s="12"/>
      <c r="D370" s="12"/>
      <c r="E370" s="12"/>
      <c r="F370" s="12"/>
      <c r="G370" s="12"/>
      <c r="H370" s="12"/>
      <c r="I370" s="114"/>
      <c r="J370" s="13"/>
      <c r="K370" s="12"/>
      <c r="L370" s="12"/>
      <c r="M370" s="12"/>
      <c r="N370" s="12"/>
      <c r="O370" s="20"/>
      <c r="P370" s="12"/>
      <c r="S370" s="12"/>
      <c r="T370" s="12"/>
      <c r="U370" s="17"/>
      <c r="AF370" s="12"/>
      <c r="AG370" s="12"/>
      <c r="AR370" s="12"/>
      <c r="AS370" s="12"/>
      <c r="BD370" s="12"/>
      <c r="BE370" s="12"/>
      <c r="BF370" s="114"/>
      <c r="BG370" s="12"/>
      <c r="BJ370" s="12"/>
      <c r="BK370" s="12"/>
      <c r="BL370" s="12"/>
      <c r="BM370" s="12"/>
      <c r="BN370" s="12"/>
      <c r="BO370" s="12"/>
      <c r="BP370" s="12"/>
      <c r="BQ370" s="12"/>
      <c r="BR370" s="12"/>
      <c r="BS370" s="12"/>
      <c r="BT370" s="12"/>
      <c r="BU370" s="12"/>
      <c r="BV370" s="12"/>
      <c r="BW370" s="12"/>
      <c r="BX370" s="12"/>
      <c r="BZ370" s="114"/>
    </row>
    <row r="371" spans="1:78" x14ac:dyDescent="0.2">
      <c r="A371" s="107"/>
      <c r="B371" s="12"/>
      <c r="C371" s="12"/>
      <c r="D371" s="12"/>
      <c r="E371" s="12"/>
      <c r="F371" s="12"/>
      <c r="G371" s="12"/>
      <c r="H371" s="12"/>
      <c r="I371" s="114"/>
      <c r="J371" s="13"/>
      <c r="K371" s="12"/>
      <c r="L371" s="12"/>
      <c r="M371" s="12"/>
      <c r="N371" s="12"/>
      <c r="O371" s="20"/>
      <c r="P371" s="12"/>
      <c r="S371" s="12"/>
      <c r="T371" s="12"/>
      <c r="U371" s="17"/>
      <c r="AF371" s="12"/>
      <c r="AG371" s="12"/>
      <c r="AR371" s="12"/>
      <c r="AS371" s="12"/>
      <c r="BD371" s="12"/>
      <c r="BE371" s="12"/>
      <c r="BF371" s="114"/>
      <c r="BG371" s="12"/>
      <c r="BJ371" s="12"/>
      <c r="BK371" s="12"/>
      <c r="BL371" s="12"/>
      <c r="BM371" s="12"/>
      <c r="BN371" s="12"/>
      <c r="BO371" s="12"/>
      <c r="BP371" s="12"/>
      <c r="BQ371" s="12"/>
      <c r="BR371" s="12"/>
      <c r="BS371" s="12"/>
      <c r="BT371" s="12"/>
      <c r="BU371" s="12"/>
      <c r="BV371" s="12"/>
      <c r="BW371" s="12"/>
      <c r="BX371" s="12"/>
      <c r="BZ371" s="114"/>
    </row>
    <row r="372" spans="1:78" x14ac:dyDescent="0.2">
      <c r="A372" s="107"/>
      <c r="B372" s="12"/>
      <c r="C372" s="12"/>
      <c r="D372" s="12"/>
      <c r="E372" s="12"/>
      <c r="F372" s="12"/>
      <c r="G372" s="12"/>
      <c r="H372" s="12"/>
      <c r="I372" s="114"/>
      <c r="J372" s="13"/>
      <c r="K372" s="12"/>
      <c r="L372" s="12"/>
      <c r="M372" s="12"/>
      <c r="N372" s="12"/>
      <c r="O372" s="20"/>
      <c r="P372" s="12"/>
      <c r="S372" s="12"/>
      <c r="T372" s="12"/>
      <c r="U372" s="17"/>
      <c r="AF372" s="12"/>
      <c r="AG372" s="12"/>
      <c r="AR372" s="12"/>
      <c r="AS372" s="12"/>
      <c r="BD372" s="12"/>
      <c r="BE372" s="12"/>
      <c r="BF372" s="114"/>
      <c r="BG372" s="12"/>
      <c r="BJ372" s="12"/>
      <c r="BK372" s="12"/>
      <c r="BL372" s="12"/>
      <c r="BM372" s="12"/>
      <c r="BN372" s="12"/>
      <c r="BO372" s="12"/>
      <c r="BP372" s="12"/>
      <c r="BQ372" s="12"/>
      <c r="BR372" s="12"/>
      <c r="BS372" s="12"/>
      <c r="BT372" s="12"/>
      <c r="BU372" s="12"/>
      <c r="BV372" s="12"/>
      <c r="BW372" s="12"/>
      <c r="BX372" s="12"/>
      <c r="BZ372" s="114"/>
    </row>
    <row r="373" spans="1:78" x14ac:dyDescent="0.2">
      <c r="A373" s="107"/>
      <c r="B373" s="12"/>
      <c r="C373" s="12"/>
      <c r="D373" s="12"/>
      <c r="E373" s="12"/>
      <c r="F373" s="12"/>
      <c r="G373" s="12"/>
      <c r="H373" s="12"/>
      <c r="I373" s="114"/>
      <c r="J373" s="13"/>
      <c r="K373" s="12"/>
      <c r="L373" s="12"/>
      <c r="M373" s="12"/>
      <c r="N373" s="12"/>
      <c r="O373" s="20"/>
      <c r="P373" s="12"/>
      <c r="S373" s="12"/>
      <c r="T373" s="12"/>
      <c r="U373" s="17"/>
      <c r="AF373" s="12"/>
      <c r="AG373" s="12"/>
      <c r="AR373" s="12"/>
      <c r="AS373" s="12"/>
      <c r="BD373" s="12"/>
      <c r="BE373" s="12"/>
      <c r="BF373" s="114"/>
      <c r="BG373" s="12"/>
      <c r="BJ373" s="12"/>
      <c r="BK373" s="12"/>
      <c r="BL373" s="12"/>
      <c r="BM373" s="12"/>
      <c r="BN373" s="12"/>
      <c r="BO373" s="12"/>
      <c r="BP373" s="12"/>
      <c r="BQ373" s="12"/>
      <c r="BR373" s="12"/>
      <c r="BS373" s="12"/>
      <c r="BT373" s="12"/>
      <c r="BU373" s="12"/>
      <c r="BV373" s="12"/>
      <c r="BW373" s="12"/>
      <c r="BX373" s="12"/>
      <c r="BZ373" s="114"/>
    </row>
    <row r="374" spans="1:78" x14ac:dyDescent="0.2">
      <c r="A374" s="107"/>
      <c r="B374" s="12"/>
      <c r="C374" s="12"/>
      <c r="D374" s="12"/>
      <c r="E374" s="12"/>
      <c r="F374" s="12"/>
      <c r="G374" s="12"/>
      <c r="H374" s="12"/>
      <c r="I374" s="114"/>
      <c r="J374" s="13"/>
      <c r="K374" s="12"/>
      <c r="L374" s="12"/>
      <c r="M374" s="12"/>
      <c r="N374" s="12"/>
      <c r="O374" s="20"/>
      <c r="P374" s="12"/>
      <c r="S374" s="12"/>
      <c r="T374" s="12"/>
      <c r="U374" s="17"/>
      <c r="AF374" s="12"/>
      <c r="AG374" s="12"/>
      <c r="AR374" s="12"/>
      <c r="AS374" s="12"/>
      <c r="BD374" s="12"/>
      <c r="BE374" s="12"/>
      <c r="BF374" s="114"/>
      <c r="BG374" s="12"/>
      <c r="BJ374" s="12"/>
      <c r="BK374" s="12"/>
      <c r="BL374" s="12"/>
      <c r="BM374" s="12"/>
      <c r="BN374" s="12"/>
      <c r="BO374" s="12"/>
      <c r="BP374" s="12"/>
      <c r="BQ374" s="12"/>
      <c r="BR374" s="12"/>
      <c r="BS374" s="12"/>
      <c r="BT374" s="12"/>
      <c r="BU374" s="12"/>
      <c r="BV374" s="12"/>
      <c r="BW374" s="12"/>
      <c r="BX374" s="12"/>
      <c r="BZ374" s="114"/>
    </row>
    <row r="375" spans="1:78" x14ac:dyDescent="0.2">
      <c r="A375" s="107"/>
      <c r="B375" s="12"/>
      <c r="C375" s="12"/>
      <c r="D375" s="12"/>
      <c r="E375" s="12"/>
      <c r="F375" s="12"/>
      <c r="G375" s="12"/>
      <c r="H375" s="12"/>
      <c r="I375" s="114"/>
      <c r="J375" s="13"/>
      <c r="K375" s="12"/>
      <c r="L375" s="12"/>
      <c r="M375" s="12"/>
      <c r="N375" s="12"/>
      <c r="O375" s="20"/>
      <c r="P375" s="12"/>
      <c r="S375" s="12"/>
      <c r="T375" s="12"/>
      <c r="U375" s="17"/>
      <c r="AF375" s="12"/>
      <c r="AG375" s="12"/>
      <c r="AR375" s="12"/>
      <c r="AS375" s="12"/>
      <c r="BD375" s="12"/>
      <c r="BE375" s="12"/>
      <c r="BF375" s="114"/>
      <c r="BG375" s="12"/>
      <c r="BJ375" s="12"/>
      <c r="BK375" s="12"/>
      <c r="BL375" s="12"/>
      <c r="BM375" s="12"/>
      <c r="BN375" s="12"/>
      <c r="BO375" s="12"/>
      <c r="BP375" s="12"/>
      <c r="BQ375" s="12"/>
      <c r="BR375" s="12"/>
      <c r="BS375" s="12"/>
      <c r="BT375" s="12"/>
      <c r="BU375" s="12"/>
      <c r="BV375" s="12"/>
      <c r="BW375" s="12"/>
      <c r="BX375" s="12"/>
      <c r="BZ375" s="114"/>
    </row>
    <row r="376" spans="1:78" x14ac:dyDescent="0.2">
      <c r="A376" s="107"/>
      <c r="B376" s="12"/>
      <c r="C376" s="12"/>
      <c r="D376" s="12"/>
      <c r="E376" s="12"/>
      <c r="F376" s="12"/>
      <c r="G376" s="12"/>
      <c r="H376" s="12"/>
      <c r="I376" s="114"/>
      <c r="J376" s="13"/>
      <c r="K376" s="12"/>
      <c r="L376" s="12"/>
      <c r="M376" s="12"/>
      <c r="N376" s="12"/>
      <c r="O376" s="20"/>
      <c r="P376" s="12"/>
      <c r="S376" s="12"/>
      <c r="T376" s="12"/>
      <c r="U376" s="17"/>
      <c r="AF376" s="12"/>
      <c r="AG376" s="12"/>
      <c r="AR376" s="12"/>
      <c r="AS376" s="12"/>
      <c r="BD376" s="12"/>
      <c r="BE376" s="12"/>
      <c r="BF376" s="114"/>
      <c r="BG376" s="12"/>
      <c r="BJ376" s="12"/>
      <c r="BK376" s="12"/>
      <c r="BL376" s="12"/>
      <c r="BM376" s="12"/>
      <c r="BN376" s="12"/>
      <c r="BO376" s="12"/>
      <c r="BP376" s="12"/>
      <c r="BQ376" s="12"/>
      <c r="BR376" s="12"/>
      <c r="BS376" s="12"/>
      <c r="BT376" s="12"/>
      <c r="BU376" s="12"/>
      <c r="BV376" s="12"/>
      <c r="BW376" s="12"/>
      <c r="BX376" s="12"/>
      <c r="BZ376" s="114"/>
    </row>
    <row r="377" spans="1:78" x14ac:dyDescent="0.2">
      <c r="A377" s="107"/>
      <c r="B377" s="12"/>
      <c r="C377" s="12"/>
      <c r="D377" s="12"/>
      <c r="E377" s="12"/>
      <c r="F377" s="12"/>
      <c r="G377" s="12"/>
      <c r="H377" s="12"/>
      <c r="I377" s="114"/>
      <c r="J377" s="13"/>
      <c r="K377" s="12"/>
      <c r="L377" s="12"/>
      <c r="M377" s="12"/>
      <c r="N377" s="12"/>
      <c r="O377" s="20"/>
      <c r="P377" s="12"/>
      <c r="S377" s="12"/>
      <c r="T377" s="12"/>
      <c r="U377" s="17"/>
      <c r="AF377" s="12"/>
      <c r="AG377" s="12"/>
      <c r="AR377" s="12"/>
      <c r="AS377" s="12"/>
      <c r="BD377" s="12"/>
      <c r="BE377" s="12"/>
      <c r="BF377" s="114"/>
      <c r="BG377" s="12"/>
      <c r="BJ377" s="12"/>
      <c r="BK377" s="12"/>
      <c r="BL377" s="12"/>
      <c r="BM377" s="12"/>
      <c r="BN377" s="12"/>
      <c r="BO377" s="12"/>
      <c r="BP377" s="12"/>
      <c r="BQ377" s="12"/>
      <c r="BR377" s="12"/>
      <c r="BS377" s="12"/>
      <c r="BT377" s="12"/>
      <c r="BU377" s="12"/>
      <c r="BV377" s="12"/>
      <c r="BW377" s="12"/>
      <c r="BX377" s="12"/>
      <c r="BZ377" s="114"/>
    </row>
    <row r="378" spans="1:78" x14ac:dyDescent="0.2">
      <c r="A378" s="107"/>
      <c r="B378" s="12"/>
      <c r="C378" s="12"/>
      <c r="D378" s="12"/>
      <c r="E378" s="12"/>
      <c r="F378" s="12"/>
      <c r="G378" s="12"/>
      <c r="H378" s="12"/>
      <c r="I378" s="114"/>
      <c r="J378" s="13"/>
      <c r="K378" s="12"/>
      <c r="L378" s="12"/>
      <c r="M378" s="12"/>
      <c r="N378" s="12"/>
      <c r="O378" s="20"/>
      <c r="P378" s="12"/>
      <c r="S378" s="12"/>
      <c r="T378" s="12"/>
      <c r="U378" s="17"/>
      <c r="AF378" s="12"/>
      <c r="AG378" s="12"/>
      <c r="AR378" s="12"/>
      <c r="AS378" s="12"/>
      <c r="BD378" s="12"/>
      <c r="BE378" s="12"/>
      <c r="BF378" s="114"/>
      <c r="BG378" s="12"/>
      <c r="BJ378" s="12"/>
      <c r="BK378" s="12"/>
      <c r="BL378" s="12"/>
      <c r="BM378" s="12"/>
      <c r="BN378" s="12"/>
      <c r="BO378" s="12"/>
      <c r="BP378" s="12"/>
      <c r="BQ378" s="12"/>
      <c r="BR378" s="12"/>
      <c r="BS378" s="12"/>
      <c r="BT378" s="12"/>
      <c r="BU378" s="12"/>
      <c r="BV378" s="12"/>
      <c r="BW378" s="12"/>
      <c r="BX378" s="12"/>
      <c r="BZ378" s="114"/>
    </row>
    <row r="379" spans="1:78" x14ac:dyDescent="0.2">
      <c r="A379" s="107"/>
      <c r="B379" s="12"/>
      <c r="C379" s="12"/>
      <c r="D379" s="12"/>
      <c r="E379" s="12"/>
      <c r="F379" s="12"/>
      <c r="G379" s="12"/>
      <c r="H379" s="12"/>
      <c r="I379" s="114"/>
      <c r="J379" s="13"/>
      <c r="K379" s="12"/>
      <c r="L379" s="12"/>
      <c r="M379" s="12"/>
      <c r="N379" s="12"/>
      <c r="O379" s="20"/>
      <c r="P379" s="12"/>
      <c r="S379" s="12"/>
      <c r="T379" s="12"/>
      <c r="U379" s="17"/>
      <c r="AF379" s="12"/>
      <c r="AG379" s="12"/>
      <c r="AR379" s="12"/>
      <c r="AS379" s="12"/>
      <c r="BD379" s="12"/>
      <c r="BE379" s="12"/>
      <c r="BF379" s="114"/>
      <c r="BG379" s="12"/>
      <c r="BJ379" s="12"/>
      <c r="BK379" s="12"/>
      <c r="BL379" s="12"/>
      <c r="BM379" s="12"/>
      <c r="BN379" s="12"/>
      <c r="BO379" s="12"/>
      <c r="BP379" s="12"/>
      <c r="BQ379" s="12"/>
      <c r="BR379" s="12"/>
      <c r="BS379" s="12"/>
      <c r="BT379" s="12"/>
      <c r="BU379" s="12"/>
      <c r="BV379" s="12"/>
      <c r="BW379" s="12"/>
      <c r="BX379" s="12"/>
      <c r="BZ379" s="114"/>
    </row>
    <row r="380" spans="1:78" x14ac:dyDescent="0.2">
      <c r="A380" s="107"/>
      <c r="B380" s="12"/>
      <c r="C380" s="12"/>
      <c r="D380" s="12"/>
      <c r="E380" s="12"/>
      <c r="F380" s="12"/>
      <c r="G380" s="12"/>
      <c r="H380" s="12"/>
      <c r="I380" s="114"/>
      <c r="J380" s="13"/>
      <c r="K380" s="12"/>
      <c r="L380" s="12"/>
      <c r="M380" s="12"/>
      <c r="N380" s="12"/>
      <c r="O380" s="20"/>
      <c r="P380" s="12"/>
      <c r="S380" s="12"/>
      <c r="T380" s="12"/>
      <c r="U380" s="17"/>
      <c r="AF380" s="12"/>
      <c r="AG380" s="12"/>
      <c r="AR380" s="12"/>
      <c r="AS380" s="12"/>
      <c r="BD380" s="12"/>
      <c r="BE380" s="12"/>
      <c r="BF380" s="114"/>
      <c r="BG380" s="12"/>
      <c r="BJ380" s="12"/>
      <c r="BK380" s="12"/>
      <c r="BL380" s="12"/>
      <c r="BM380" s="12"/>
      <c r="BN380" s="12"/>
      <c r="BO380" s="12"/>
      <c r="BP380" s="12"/>
      <c r="BQ380" s="12"/>
      <c r="BR380" s="12"/>
      <c r="BS380" s="12"/>
      <c r="BT380" s="12"/>
      <c r="BU380" s="12"/>
      <c r="BV380" s="12"/>
      <c r="BW380" s="12"/>
      <c r="BX380" s="12"/>
      <c r="BZ380" s="114"/>
    </row>
    <row r="381" spans="1:78" x14ac:dyDescent="0.2">
      <c r="A381" s="107"/>
      <c r="B381" s="12"/>
      <c r="C381" s="12"/>
      <c r="D381" s="12"/>
      <c r="E381" s="12"/>
      <c r="F381" s="12"/>
      <c r="G381" s="12"/>
      <c r="H381" s="12"/>
      <c r="I381" s="114"/>
      <c r="J381" s="13"/>
      <c r="K381" s="12"/>
      <c r="L381" s="12"/>
      <c r="M381" s="12"/>
      <c r="N381" s="12"/>
      <c r="O381" s="20"/>
      <c r="P381" s="12"/>
      <c r="S381" s="12"/>
      <c r="T381" s="12"/>
      <c r="U381" s="17"/>
      <c r="AF381" s="12"/>
      <c r="AG381" s="12"/>
      <c r="AR381" s="12"/>
      <c r="AS381" s="12"/>
      <c r="BD381" s="12"/>
      <c r="BE381" s="12"/>
      <c r="BF381" s="114"/>
      <c r="BG381" s="12"/>
      <c r="BJ381" s="12"/>
      <c r="BK381" s="12"/>
      <c r="BL381" s="12"/>
      <c r="BM381" s="12"/>
      <c r="BN381" s="12"/>
      <c r="BO381" s="12"/>
      <c r="BP381" s="12"/>
      <c r="BQ381" s="12"/>
      <c r="BR381" s="12"/>
      <c r="BS381" s="12"/>
      <c r="BT381" s="12"/>
      <c r="BU381" s="12"/>
      <c r="BV381" s="12"/>
      <c r="BW381" s="12"/>
      <c r="BX381" s="12"/>
      <c r="BZ381" s="114"/>
    </row>
    <row r="382" spans="1:78" x14ac:dyDescent="0.2">
      <c r="A382" s="107"/>
      <c r="B382" s="12"/>
      <c r="C382" s="12"/>
      <c r="D382" s="12"/>
      <c r="E382" s="12"/>
      <c r="F382" s="12"/>
      <c r="G382" s="12"/>
      <c r="H382" s="12"/>
      <c r="I382" s="114"/>
      <c r="J382" s="13"/>
      <c r="K382" s="12"/>
      <c r="L382" s="12"/>
      <c r="M382" s="12"/>
      <c r="N382" s="12"/>
      <c r="O382" s="20"/>
      <c r="P382" s="12"/>
      <c r="S382" s="12"/>
      <c r="T382" s="12"/>
      <c r="U382" s="17"/>
      <c r="AF382" s="12"/>
      <c r="AG382" s="12"/>
      <c r="AR382" s="12"/>
      <c r="AS382" s="12"/>
      <c r="BD382" s="12"/>
      <c r="BE382" s="12"/>
      <c r="BF382" s="114"/>
      <c r="BG382" s="12"/>
      <c r="BJ382" s="12"/>
      <c r="BK382" s="12"/>
      <c r="BL382" s="12"/>
      <c r="BM382" s="12"/>
      <c r="BN382" s="12"/>
      <c r="BO382" s="12"/>
      <c r="BP382" s="12"/>
      <c r="BQ382" s="12"/>
      <c r="BR382" s="12"/>
      <c r="BS382" s="12"/>
      <c r="BT382" s="12"/>
      <c r="BU382" s="12"/>
      <c r="BV382" s="12"/>
      <c r="BW382" s="12"/>
      <c r="BX382" s="12"/>
      <c r="BZ382" s="114"/>
    </row>
    <row r="383" spans="1:78" x14ac:dyDescent="0.2">
      <c r="A383" s="107"/>
      <c r="B383" s="12"/>
      <c r="C383" s="12"/>
      <c r="D383" s="12"/>
      <c r="E383" s="12"/>
      <c r="F383" s="12"/>
      <c r="G383" s="12"/>
      <c r="H383" s="12"/>
      <c r="I383" s="114"/>
      <c r="J383" s="13"/>
      <c r="K383" s="12"/>
      <c r="L383" s="12"/>
      <c r="M383" s="12"/>
      <c r="N383" s="12"/>
      <c r="O383" s="20"/>
      <c r="P383" s="12"/>
      <c r="S383" s="12"/>
      <c r="T383" s="12"/>
      <c r="U383" s="17"/>
      <c r="AF383" s="12"/>
      <c r="AG383" s="12"/>
      <c r="AR383" s="12"/>
      <c r="AS383" s="12"/>
      <c r="BD383" s="12"/>
      <c r="BE383" s="12"/>
      <c r="BF383" s="114"/>
      <c r="BG383" s="12"/>
      <c r="BJ383" s="12"/>
      <c r="BK383" s="12"/>
      <c r="BL383" s="12"/>
      <c r="BM383" s="12"/>
      <c r="BN383" s="12"/>
      <c r="BO383" s="12"/>
      <c r="BP383" s="12"/>
      <c r="BQ383" s="12"/>
      <c r="BR383" s="12"/>
      <c r="BS383" s="12"/>
      <c r="BT383" s="12"/>
      <c r="BU383" s="12"/>
      <c r="BV383" s="12"/>
      <c r="BW383" s="12"/>
      <c r="BX383" s="12"/>
      <c r="BZ383" s="114"/>
    </row>
    <row r="384" spans="1:78" x14ac:dyDescent="0.2">
      <c r="A384" s="107"/>
      <c r="B384" s="12"/>
      <c r="C384" s="12"/>
      <c r="D384" s="12"/>
      <c r="E384" s="12"/>
      <c r="F384" s="12"/>
      <c r="G384" s="12"/>
      <c r="H384" s="12"/>
      <c r="I384" s="114"/>
      <c r="J384" s="13"/>
      <c r="K384" s="12"/>
      <c r="L384" s="12"/>
      <c r="M384" s="12"/>
      <c r="N384" s="12"/>
      <c r="O384" s="20"/>
      <c r="P384" s="12"/>
      <c r="S384" s="12"/>
      <c r="T384" s="12"/>
      <c r="U384" s="17"/>
      <c r="AF384" s="12"/>
      <c r="AG384" s="12"/>
      <c r="AR384" s="12"/>
      <c r="AS384" s="12"/>
      <c r="BD384" s="12"/>
      <c r="BE384" s="12"/>
      <c r="BF384" s="114"/>
      <c r="BG384" s="12"/>
      <c r="BJ384" s="12"/>
      <c r="BK384" s="12"/>
      <c r="BL384" s="12"/>
      <c r="BM384" s="12"/>
      <c r="BN384" s="12"/>
      <c r="BO384" s="12"/>
      <c r="BP384" s="12"/>
      <c r="BQ384" s="12"/>
      <c r="BR384" s="12"/>
      <c r="BS384" s="12"/>
      <c r="BT384" s="12"/>
      <c r="BU384" s="12"/>
      <c r="BV384" s="12"/>
      <c r="BW384" s="12"/>
      <c r="BX384" s="12"/>
      <c r="BZ384" s="114"/>
    </row>
    <row r="385" spans="1:78" x14ac:dyDescent="0.2">
      <c r="A385" s="107"/>
      <c r="B385" s="12"/>
      <c r="C385" s="12"/>
      <c r="D385" s="12"/>
      <c r="E385" s="12"/>
      <c r="F385" s="12"/>
      <c r="G385" s="12"/>
      <c r="H385" s="12"/>
      <c r="I385" s="114"/>
      <c r="J385" s="13"/>
      <c r="K385" s="12"/>
      <c r="L385" s="12"/>
      <c r="M385" s="12"/>
      <c r="N385" s="12"/>
      <c r="O385" s="20"/>
      <c r="P385" s="12"/>
      <c r="S385" s="12"/>
      <c r="T385" s="12"/>
      <c r="U385" s="17"/>
      <c r="AF385" s="12"/>
      <c r="AG385" s="12"/>
      <c r="AR385" s="12"/>
      <c r="AS385" s="12"/>
      <c r="BD385" s="12"/>
      <c r="BE385" s="12"/>
      <c r="BF385" s="114"/>
      <c r="BG385" s="12"/>
      <c r="BJ385" s="12"/>
      <c r="BK385" s="12"/>
      <c r="BL385" s="12"/>
      <c r="BM385" s="12"/>
      <c r="BN385" s="12"/>
      <c r="BO385" s="12"/>
      <c r="BP385" s="12"/>
      <c r="BQ385" s="12"/>
      <c r="BR385" s="12"/>
      <c r="BS385" s="12"/>
      <c r="BT385" s="12"/>
      <c r="BU385" s="12"/>
      <c r="BV385" s="12"/>
      <c r="BW385" s="12"/>
      <c r="BX385" s="12"/>
      <c r="BZ385" s="114"/>
    </row>
    <row r="386" spans="1:78" x14ac:dyDescent="0.2">
      <c r="A386" s="107"/>
      <c r="B386" s="12"/>
      <c r="C386" s="12"/>
      <c r="D386" s="12"/>
      <c r="E386" s="12"/>
      <c r="F386" s="12"/>
      <c r="G386" s="12"/>
      <c r="H386" s="12"/>
      <c r="I386" s="114"/>
      <c r="J386" s="13"/>
      <c r="K386" s="12"/>
      <c r="L386" s="12"/>
      <c r="M386" s="12"/>
      <c r="N386" s="12"/>
      <c r="O386" s="20"/>
      <c r="P386" s="12"/>
      <c r="S386" s="12"/>
      <c r="T386" s="12"/>
      <c r="U386" s="17"/>
      <c r="AF386" s="12"/>
      <c r="AG386" s="12"/>
      <c r="AR386" s="12"/>
      <c r="AS386" s="12"/>
      <c r="BD386" s="12"/>
      <c r="BE386" s="12"/>
      <c r="BF386" s="114"/>
      <c r="BG386" s="12"/>
      <c r="BJ386" s="12"/>
      <c r="BK386" s="12"/>
      <c r="BL386" s="12"/>
      <c r="BM386" s="12"/>
      <c r="BN386" s="12"/>
      <c r="BO386" s="12"/>
      <c r="BP386" s="12"/>
      <c r="BQ386" s="12"/>
      <c r="BR386" s="12"/>
      <c r="BS386" s="12"/>
      <c r="BT386" s="12"/>
      <c r="BU386" s="12"/>
      <c r="BV386" s="12"/>
      <c r="BW386" s="12"/>
      <c r="BX386" s="12"/>
      <c r="BZ386" s="114"/>
    </row>
    <row r="387" spans="1:78" x14ac:dyDescent="0.2">
      <c r="A387" s="107"/>
      <c r="B387" s="12"/>
      <c r="C387" s="12"/>
      <c r="D387" s="12"/>
      <c r="E387" s="12"/>
      <c r="F387" s="12"/>
      <c r="G387" s="12"/>
      <c r="H387" s="12"/>
      <c r="I387" s="114"/>
      <c r="J387" s="13"/>
      <c r="K387" s="12"/>
      <c r="L387" s="12"/>
      <c r="M387" s="12"/>
      <c r="N387" s="12"/>
      <c r="O387" s="20"/>
      <c r="P387" s="12"/>
      <c r="S387" s="12"/>
      <c r="T387" s="12"/>
      <c r="U387" s="17"/>
      <c r="AF387" s="12"/>
      <c r="AG387" s="12"/>
      <c r="AR387" s="12"/>
      <c r="AS387" s="12"/>
      <c r="BD387" s="12"/>
      <c r="BE387" s="12"/>
      <c r="BF387" s="114"/>
      <c r="BG387" s="12"/>
      <c r="BJ387" s="12"/>
      <c r="BK387" s="12"/>
      <c r="BL387" s="12"/>
      <c r="BM387" s="12"/>
      <c r="BN387" s="12"/>
      <c r="BO387" s="12"/>
      <c r="BP387" s="12"/>
      <c r="BQ387" s="12"/>
      <c r="BR387" s="12"/>
      <c r="BS387" s="12"/>
      <c r="BT387" s="12"/>
      <c r="BU387" s="12"/>
      <c r="BV387" s="12"/>
      <c r="BW387" s="12"/>
      <c r="BX387" s="12"/>
      <c r="BZ387" s="114"/>
    </row>
    <row r="388" spans="1:78" x14ac:dyDescent="0.2">
      <c r="A388" s="107"/>
      <c r="B388" s="12"/>
      <c r="C388" s="12"/>
      <c r="D388" s="12"/>
      <c r="E388" s="12"/>
      <c r="F388" s="12"/>
      <c r="G388" s="12"/>
      <c r="H388" s="12"/>
      <c r="I388" s="114"/>
      <c r="J388" s="13"/>
      <c r="K388" s="12"/>
      <c r="L388" s="12"/>
      <c r="M388" s="12"/>
      <c r="N388" s="12"/>
      <c r="O388" s="20"/>
      <c r="P388" s="12"/>
      <c r="S388" s="12"/>
      <c r="T388" s="12"/>
      <c r="U388" s="17"/>
      <c r="AF388" s="12"/>
      <c r="AG388" s="12"/>
      <c r="AR388" s="12"/>
      <c r="AS388" s="12"/>
      <c r="BD388" s="12"/>
      <c r="BE388" s="12"/>
      <c r="BF388" s="114"/>
      <c r="BG388" s="12"/>
      <c r="BJ388" s="12"/>
      <c r="BK388" s="12"/>
      <c r="BL388" s="12"/>
      <c r="BM388" s="12"/>
      <c r="BN388" s="12"/>
      <c r="BO388" s="12"/>
      <c r="BP388" s="12"/>
      <c r="BQ388" s="12"/>
      <c r="BR388" s="12"/>
      <c r="BS388" s="12"/>
      <c r="BT388" s="12"/>
      <c r="BU388" s="12"/>
      <c r="BV388" s="12"/>
      <c r="BW388" s="12"/>
      <c r="BX388" s="12"/>
      <c r="BZ388" s="114"/>
    </row>
    <row r="389" spans="1:78" x14ac:dyDescent="0.2">
      <c r="A389" s="107"/>
      <c r="B389" s="12"/>
      <c r="C389" s="12"/>
      <c r="D389" s="12"/>
      <c r="E389" s="12"/>
      <c r="F389" s="12"/>
      <c r="G389" s="12"/>
      <c r="H389" s="12"/>
      <c r="I389" s="114"/>
      <c r="J389" s="13"/>
      <c r="K389" s="12"/>
      <c r="L389" s="12"/>
      <c r="M389" s="12"/>
      <c r="N389" s="12"/>
      <c r="O389" s="20"/>
      <c r="P389" s="12"/>
      <c r="S389" s="12"/>
      <c r="T389" s="12"/>
      <c r="U389" s="17"/>
      <c r="AF389" s="12"/>
      <c r="AG389" s="12"/>
      <c r="AR389" s="12"/>
      <c r="AS389" s="12"/>
      <c r="BD389" s="12"/>
      <c r="BE389" s="12"/>
      <c r="BF389" s="114"/>
      <c r="BG389" s="12"/>
      <c r="BJ389" s="12"/>
      <c r="BK389" s="12"/>
      <c r="BL389" s="12"/>
      <c r="BM389" s="12"/>
      <c r="BN389" s="12"/>
      <c r="BO389" s="12"/>
      <c r="BP389" s="12"/>
      <c r="BQ389" s="12"/>
      <c r="BR389" s="12"/>
      <c r="BS389" s="12"/>
      <c r="BT389" s="12"/>
      <c r="BU389" s="12"/>
      <c r="BV389" s="12"/>
      <c r="BW389" s="12"/>
      <c r="BX389" s="12"/>
      <c r="BZ389" s="114"/>
    </row>
    <row r="390" spans="1:78" x14ac:dyDescent="0.2">
      <c r="A390" s="107"/>
      <c r="B390" s="12"/>
      <c r="C390" s="12"/>
      <c r="D390" s="12"/>
      <c r="E390" s="12"/>
      <c r="F390" s="12"/>
      <c r="G390" s="12"/>
      <c r="H390" s="12"/>
      <c r="I390" s="114"/>
      <c r="J390" s="13"/>
      <c r="K390" s="12"/>
      <c r="L390" s="12"/>
      <c r="M390" s="12"/>
      <c r="N390" s="12"/>
      <c r="O390" s="20"/>
      <c r="P390" s="12"/>
      <c r="S390" s="12"/>
      <c r="T390" s="12"/>
      <c r="U390" s="17"/>
      <c r="AF390" s="12"/>
      <c r="AG390" s="12"/>
      <c r="AR390" s="12"/>
      <c r="AS390" s="12"/>
      <c r="BD390" s="12"/>
      <c r="BE390" s="12"/>
      <c r="BF390" s="114"/>
      <c r="BG390" s="12"/>
      <c r="BJ390" s="12"/>
      <c r="BK390" s="12"/>
      <c r="BL390" s="12"/>
      <c r="BM390" s="12"/>
      <c r="BN390" s="12"/>
      <c r="BO390" s="12"/>
      <c r="BP390" s="12"/>
      <c r="BQ390" s="12"/>
      <c r="BR390" s="12"/>
      <c r="BS390" s="12"/>
      <c r="BT390" s="12"/>
      <c r="BU390" s="12"/>
      <c r="BV390" s="12"/>
      <c r="BW390" s="12"/>
      <c r="BX390" s="12"/>
      <c r="BZ390" s="114"/>
    </row>
    <row r="391" spans="1:78" x14ac:dyDescent="0.2">
      <c r="A391" s="107"/>
      <c r="B391" s="12"/>
      <c r="C391" s="12"/>
      <c r="D391" s="12"/>
      <c r="E391" s="12"/>
      <c r="F391" s="12"/>
      <c r="G391" s="12"/>
      <c r="H391" s="12"/>
      <c r="I391" s="114"/>
      <c r="J391" s="13"/>
      <c r="K391" s="12"/>
      <c r="L391" s="12"/>
      <c r="M391" s="12"/>
      <c r="N391" s="12"/>
      <c r="O391" s="20"/>
      <c r="P391" s="12"/>
      <c r="S391" s="12"/>
      <c r="T391" s="12"/>
      <c r="U391" s="17"/>
      <c r="AF391" s="12"/>
      <c r="AG391" s="12"/>
      <c r="AR391" s="12"/>
      <c r="AS391" s="12"/>
      <c r="BD391" s="12"/>
      <c r="BE391" s="12"/>
      <c r="BF391" s="114"/>
      <c r="BG391" s="12"/>
      <c r="BJ391" s="12"/>
      <c r="BK391" s="12"/>
      <c r="BL391" s="12"/>
      <c r="BM391" s="12"/>
      <c r="BN391" s="12"/>
      <c r="BO391" s="12"/>
      <c r="BP391" s="12"/>
      <c r="BQ391" s="12"/>
      <c r="BR391" s="12"/>
      <c r="BS391" s="12"/>
      <c r="BT391" s="12"/>
      <c r="BU391" s="12"/>
      <c r="BV391" s="12"/>
      <c r="BW391" s="12"/>
      <c r="BX391" s="12"/>
      <c r="BZ391" s="114"/>
    </row>
    <row r="392" spans="1:78" x14ac:dyDescent="0.2">
      <c r="A392" s="107"/>
      <c r="B392" s="12"/>
      <c r="C392" s="12"/>
      <c r="D392" s="12"/>
      <c r="E392" s="12"/>
      <c r="F392" s="12"/>
      <c r="G392" s="12"/>
      <c r="H392" s="12"/>
      <c r="I392" s="114"/>
      <c r="J392" s="13"/>
      <c r="K392" s="12"/>
      <c r="L392" s="12"/>
      <c r="M392" s="12"/>
      <c r="N392" s="12"/>
      <c r="O392" s="20"/>
      <c r="P392" s="12"/>
      <c r="S392" s="12"/>
      <c r="T392" s="12"/>
      <c r="U392" s="17"/>
      <c r="AF392" s="12"/>
      <c r="AG392" s="12"/>
      <c r="AR392" s="12"/>
      <c r="AS392" s="12"/>
      <c r="BD392" s="12"/>
      <c r="BE392" s="12"/>
      <c r="BF392" s="114"/>
      <c r="BG392" s="12"/>
      <c r="BJ392" s="12"/>
      <c r="BK392" s="12"/>
      <c r="BL392" s="12"/>
      <c r="BM392" s="12"/>
      <c r="BN392" s="12"/>
      <c r="BO392" s="12"/>
      <c r="BP392" s="12"/>
      <c r="BQ392" s="12"/>
      <c r="BR392" s="12"/>
      <c r="BS392" s="12"/>
      <c r="BT392" s="12"/>
      <c r="BU392" s="12"/>
      <c r="BV392" s="12"/>
      <c r="BW392" s="12"/>
      <c r="BX392" s="12"/>
      <c r="BZ392" s="114"/>
    </row>
    <row r="393" spans="1:78" x14ac:dyDescent="0.2">
      <c r="A393" s="107"/>
      <c r="B393" s="12"/>
      <c r="C393" s="12"/>
      <c r="D393" s="12"/>
      <c r="E393" s="12"/>
      <c r="F393" s="12"/>
      <c r="G393" s="12"/>
      <c r="H393" s="12"/>
      <c r="I393" s="114"/>
      <c r="J393" s="13"/>
      <c r="K393" s="12"/>
      <c r="L393" s="12"/>
      <c r="M393" s="12"/>
      <c r="N393" s="12"/>
      <c r="O393" s="20"/>
      <c r="P393" s="12"/>
      <c r="S393" s="12"/>
      <c r="T393" s="12"/>
      <c r="U393" s="17"/>
      <c r="AF393" s="12"/>
      <c r="AG393" s="12"/>
      <c r="AR393" s="12"/>
      <c r="AS393" s="12"/>
      <c r="BD393" s="12"/>
      <c r="BE393" s="12"/>
      <c r="BF393" s="114"/>
      <c r="BG393" s="12"/>
      <c r="BJ393" s="12"/>
      <c r="BK393" s="12"/>
      <c r="BL393" s="12"/>
      <c r="BM393" s="12"/>
      <c r="BN393" s="12"/>
      <c r="BO393" s="12"/>
      <c r="BP393" s="12"/>
      <c r="BQ393" s="12"/>
      <c r="BR393" s="12"/>
      <c r="BS393" s="12"/>
      <c r="BT393" s="12"/>
      <c r="BU393" s="12"/>
      <c r="BV393" s="12"/>
      <c r="BW393" s="12"/>
      <c r="BX393" s="12"/>
      <c r="BZ393" s="114"/>
    </row>
    <row r="394" spans="1:78" x14ac:dyDescent="0.2">
      <c r="A394" s="107"/>
      <c r="B394" s="12"/>
      <c r="C394" s="12"/>
      <c r="D394" s="12"/>
      <c r="E394" s="12"/>
      <c r="F394" s="12"/>
      <c r="G394" s="12"/>
      <c r="H394" s="12"/>
      <c r="I394" s="114"/>
      <c r="J394" s="13"/>
      <c r="K394" s="12"/>
      <c r="L394" s="12"/>
      <c r="M394" s="12"/>
      <c r="N394" s="12"/>
      <c r="O394" s="20"/>
      <c r="P394" s="12"/>
      <c r="S394" s="12"/>
      <c r="T394" s="12"/>
      <c r="U394" s="17"/>
      <c r="AF394" s="12"/>
      <c r="AG394" s="12"/>
      <c r="AR394" s="12"/>
      <c r="AS394" s="12"/>
      <c r="BD394" s="12"/>
      <c r="BE394" s="12"/>
      <c r="BF394" s="114"/>
      <c r="BG394" s="12"/>
      <c r="BJ394" s="12"/>
      <c r="BK394" s="12"/>
      <c r="BL394" s="12"/>
      <c r="BM394" s="12"/>
      <c r="BN394" s="12"/>
      <c r="BO394" s="12"/>
      <c r="BP394" s="12"/>
      <c r="BQ394" s="12"/>
      <c r="BR394" s="12"/>
      <c r="BS394" s="12"/>
      <c r="BT394" s="12"/>
      <c r="BU394" s="12"/>
      <c r="BV394" s="12"/>
      <c r="BW394" s="12"/>
      <c r="BX394" s="12"/>
      <c r="BZ394" s="114"/>
    </row>
    <row r="395" spans="1:78" x14ac:dyDescent="0.2">
      <c r="A395" s="107"/>
      <c r="B395" s="12"/>
      <c r="C395" s="12"/>
      <c r="D395" s="12"/>
      <c r="E395" s="12"/>
      <c r="F395" s="12"/>
      <c r="G395" s="12"/>
      <c r="H395" s="12"/>
      <c r="I395" s="114"/>
      <c r="J395" s="13"/>
      <c r="K395" s="12"/>
      <c r="L395" s="12"/>
      <c r="M395" s="12"/>
      <c r="N395" s="12"/>
      <c r="O395" s="20"/>
      <c r="P395" s="12"/>
      <c r="S395" s="12"/>
      <c r="T395" s="12"/>
      <c r="U395" s="17"/>
      <c r="AF395" s="12"/>
      <c r="AG395" s="12"/>
      <c r="AR395" s="12"/>
      <c r="AS395" s="12"/>
      <c r="BD395" s="12"/>
      <c r="BE395" s="12"/>
      <c r="BF395" s="114"/>
      <c r="BG395" s="12"/>
      <c r="BJ395" s="12"/>
      <c r="BK395" s="12"/>
      <c r="BL395" s="12"/>
      <c r="BM395" s="12"/>
      <c r="BN395" s="12"/>
      <c r="BO395" s="12"/>
      <c r="BP395" s="12"/>
      <c r="BQ395" s="12"/>
      <c r="BR395" s="12"/>
      <c r="BS395" s="12"/>
      <c r="BT395" s="12"/>
      <c r="BU395" s="12"/>
      <c r="BV395" s="12"/>
      <c r="BW395" s="12"/>
      <c r="BX395" s="12"/>
      <c r="BZ395" s="114"/>
    </row>
    <row r="396" spans="1:78" x14ac:dyDescent="0.2">
      <c r="A396" s="107"/>
      <c r="B396" s="12"/>
      <c r="C396" s="12"/>
      <c r="D396" s="12"/>
      <c r="E396" s="12"/>
      <c r="F396" s="12"/>
      <c r="G396" s="12"/>
      <c r="H396" s="12"/>
      <c r="I396" s="114"/>
      <c r="J396" s="13"/>
      <c r="K396" s="12"/>
      <c r="L396" s="12"/>
      <c r="M396" s="12"/>
      <c r="N396" s="12"/>
      <c r="O396" s="20"/>
      <c r="P396" s="12"/>
      <c r="S396" s="12"/>
      <c r="T396" s="12"/>
      <c r="U396" s="17"/>
      <c r="AF396" s="12"/>
      <c r="AG396" s="12"/>
      <c r="AR396" s="12"/>
      <c r="AS396" s="12"/>
      <c r="BD396" s="12"/>
      <c r="BE396" s="12"/>
      <c r="BF396" s="114"/>
      <c r="BG396" s="12"/>
      <c r="BJ396" s="12"/>
      <c r="BK396" s="12"/>
      <c r="BL396" s="12"/>
      <c r="BM396" s="12"/>
      <c r="BN396" s="12"/>
      <c r="BO396" s="12"/>
      <c r="BP396" s="12"/>
      <c r="BQ396" s="12"/>
      <c r="BR396" s="12"/>
      <c r="BS396" s="12"/>
      <c r="BT396" s="12"/>
      <c r="BU396" s="12"/>
      <c r="BV396" s="12"/>
      <c r="BW396" s="12"/>
      <c r="BX396" s="12"/>
      <c r="BZ396" s="114"/>
    </row>
    <row r="397" spans="1:78" x14ac:dyDescent="0.2">
      <c r="A397" s="107"/>
      <c r="B397" s="12"/>
      <c r="C397" s="12"/>
      <c r="D397" s="12"/>
      <c r="E397" s="12"/>
      <c r="F397" s="12"/>
      <c r="G397" s="12"/>
      <c r="H397" s="12"/>
      <c r="I397" s="114"/>
      <c r="J397" s="13"/>
      <c r="K397" s="12"/>
      <c r="L397" s="12"/>
      <c r="M397" s="12"/>
      <c r="N397" s="12"/>
      <c r="O397" s="20"/>
      <c r="P397" s="12"/>
      <c r="S397" s="12"/>
      <c r="T397" s="12"/>
      <c r="U397" s="17"/>
      <c r="AF397" s="12"/>
      <c r="AG397" s="12"/>
      <c r="AR397" s="12"/>
      <c r="AS397" s="12"/>
      <c r="BD397" s="12"/>
      <c r="BE397" s="12"/>
      <c r="BF397" s="114"/>
      <c r="BG397" s="12"/>
      <c r="BJ397" s="12"/>
      <c r="BK397" s="12"/>
      <c r="BL397" s="12"/>
      <c r="BM397" s="12"/>
      <c r="BN397" s="12"/>
      <c r="BO397" s="12"/>
      <c r="BP397" s="12"/>
      <c r="BQ397" s="12"/>
      <c r="BR397" s="12"/>
      <c r="BS397" s="12"/>
      <c r="BT397" s="12"/>
      <c r="BU397" s="12"/>
      <c r="BV397" s="12"/>
      <c r="BW397" s="12"/>
      <c r="BX397" s="12"/>
      <c r="BZ397" s="114"/>
    </row>
    <row r="398" spans="1:78" x14ac:dyDescent="0.2">
      <c r="A398" s="107"/>
      <c r="B398" s="12"/>
      <c r="C398" s="12"/>
      <c r="D398" s="12"/>
      <c r="E398" s="12"/>
      <c r="F398" s="12"/>
      <c r="G398" s="12"/>
      <c r="H398" s="12"/>
      <c r="I398" s="114"/>
      <c r="J398" s="13"/>
      <c r="K398" s="12"/>
      <c r="L398" s="12"/>
      <c r="M398" s="12"/>
      <c r="N398" s="12"/>
      <c r="O398" s="20"/>
      <c r="P398" s="12"/>
      <c r="S398" s="12"/>
      <c r="T398" s="12"/>
      <c r="U398" s="17"/>
      <c r="AF398" s="12"/>
      <c r="AG398" s="12"/>
      <c r="AR398" s="12"/>
      <c r="AS398" s="12"/>
      <c r="BD398" s="12"/>
      <c r="BE398" s="12"/>
      <c r="BF398" s="114"/>
      <c r="BG398" s="12"/>
      <c r="BJ398" s="12"/>
      <c r="BK398" s="12"/>
      <c r="BL398" s="12"/>
      <c r="BM398" s="12"/>
      <c r="BN398" s="12"/>
      <c r="BO398" s="12"/>
      <c r="BP398" s="12"/>
      <c r="BQ398" s="12"/>
      <c r="BR398" s="12"/>
      <c r="BS398" s="12"/>
      <c r="BT398" s="12"/>
      <c r="BU398" s="12"/>
      <c r="BV398" s="12"/>
      <c r="BW398" s="12"/>
      <c r="BX398" s="12"/>
      <c r="BZ398" s="114"/>
    </row>
    <row r="399" spans="1:78" x14ac:dyDescent="0.2">
      <c r="A399" s="107"/>
      <c r="B399" s="12"/>
      <c r="C399" s="12"/>
      <c r="D399" s="12"/>
      <c r="E399" s="12"/>
      <c r="F399" s="12"/>
      <c r="G399" s="12"/>
      <c r="H399" s="12"/>
      <c r="I399" s="114"/>
      <c r="J399" s="13"/>
      <c r="K399" s="12"/>
      <c r="L399" s="12"/>
      <c r="M399" s="12"/>
      <c r="N399" s="12"/>
      <c r="O399" s="20"/>
      <c r="P399" s="12"/>
      <c r="S399" s="12"/>
      <c r="T399" s="12"/>
      <c r="U399" s="17"/>
      <c r="AF399" s="12"/>
      <c r="AG399" s="12"/>
      <c r="AR399" s="12"/>
      <c r="AS399" s="12"/>
      <c r="BD399" s="12"/>
      <c r="BE399" s="12"/>
      <c r="BF399" s="114"/>
      <c r="BG399" s="12"/>
      <c r="BJ399" s="12"/>
      <c r="BK399" s="12"/>
      <c r="BL399" s="12"/>
      <c r="BM399" s="12"/>
      <c r="BN399" s="12"/>
      <c r="BO399" s="12"/>
      <c r="BP399" s="12"/>
      <c r="BQ399" s="12"/>
      <c r="BR399" s="12"/>
      <c r="BS399" s="12"/>
      <c r="BT399" s="12"/>
      <c r="BU399" s="12"/>
      <c r="BV399" s="12"/>
      <c r="BW399" s="12"/>
      <c r="BX399" s="12"/>
      <c r="BZ399" s="114"/>
    </row>
    <row r="400" spans="1:78" x14ac:dyDescent="0.2">
      <c r="A400" s="107"/>
      <c r="B400" s="12"/>
      <c r="C400" s="12"/>
      <c r="D400" s="12"/>
      <c r="E400" s="12"/>
      <c r="F400" s="12"/>
      <c r="G400" s="12"/>
      <c r="H400" s="12"/>
      <c r="I400" s="114"/>
      <c r="J400" s="13"/>
      <c r="K400" s="12"/>
      <c r="L400" s="12"/>
      <c r="M400" s="12"/>
      <c r="N400" s="12"/>
      <c r="O400" s="20"/>
      <c r="P400" s="12"/>
      <c r="S400" s="12"/>
      <c r="T400" s="12"/>
      <c r="U400" s="17"/>
      <c r="AF400" s="12"/>
      <c r="AG400" s="12"/>
      <c r="AR400" s="12"/>
      <c r="AS400" s="12"/>
      <c r="BD400" s="12"/>
      <c r="BE400" s="12"/>
      <c r="BF400" s="114"/>
      <c r="BG400" s="12"/>
      <c r="BJ400" s="12"/>
      <c r="BK400" s="12"/>
      <c r="BL400" s="12"/>
      <c r="BM400" s="12"/>
      <c r="BN400" s="12"/>
      <c r="BO400" s="12"/>
      <c r="BP400" s="12"/>
      <c r="BQ400" s="12"/>
      <c r="BR400" s="12"/>
      <c r="BS400" s="12"/>
      <c r="BT400" s="12"/>
      <c r="BU400" s="12"/>
      <c r="BV400" s="12"/>
      <c r="BW400" s="12"/>
      <c r="BX400" s="12"/>
      <c r="BZ400" s="114"/>
    </row>
    <row r="401" spans="1:78" x14ac:dyDescent="0.2">
      <c r="A401" s="107"/>
      <c r="B401" s="12"/>
      <c r="C401" s="12"/>
      <c r="D401" s="12"/>
      <c r="E401" s="12"/>
      <c r="F401" s="12"/>
      <c r="G401" s="12"/>
      <c r="H401" s="12"/>
      <c r="I401" s="114"/>
      <c r="J401" s="13"/>
      <c r="K401" s="12"/>
      <c r="L401" s="12"/>
      <c r="M401" s="12"/>
      <c r="N401" s="12"/>
      <c r="O401" s="20"/>
      <c r="P401" s="12"/>
      <c r="S401" s="12"/>
      <c r="T401" s="12"/>
      <c r="U401" s="17"/>
      <c r="AF401" s="12"/>
      <c r="AG401" s="12"/>
      <c r="AR401" s="12"/>
      <c r="AS401" s="12"/>
      <c r="BD401" s="12"/>
      <c r="BE401" s="12"/>
      <c r="BF401" s="114"/>
      <c r="BG401" s="12"/>
      <c r="BJ401" s="12"/>
      <c r="BK401" s="12"/>
      <c r="BL401" s="12"/>
      <c r="BM401" s="12"/>
      <c r="BN401" s="12"/>
      <c r="BO401" s="12"/>
      <c r="BP401" s="12"/>
      <c r="BQ401" s="12"/>
      <c r="BR401" s="12"/>
      <c r="BS401" s="12"/>
      <c r="BT401" s="12"/>
      <c r="BU401" s="12"/>
      <c r="BV401" s="12"/>
      <c r="BW401" s="12"/>
      <c r="BX401" s="12"/>
      <c r="BZ401" s="114"/>
    </row>
    <row r="402" spans="1:78" x14ac:dyDescent="0.2">
      <c r="A402" s="107"/>
      <c r="B402" s="12"/>
      <c r="C402" s="12"/>
      <c r="D402" s="12"/>
      <c r="E402" s="12"/>
      <c r="F402" s="12"/>
      <c r="G402" s="12"/>
      <c r="H402" s="12"/>
      <c r="I402" s="114"/>
      <c r="J402" s="13"/>
      <c r="K402" s="12"/>
      <c r="L402" s="12"/>
      <c r="M402" s="12"/>
      <c r="N402" s="12"/>
      <c r="O402" s="20"/>
      <c r="P402" s="12"/>
      <c r="S402" s="12"/>
      <c r="T402" s="12"/>
      <c r="U402" s="17"/>
      <c r="AF402" s="12"/>
      <c r="AG402" s="12"/>
      <c r="AR402" s="12"/>
      <c r="AS402" s="12"/>
      <c r="BD402" s="12"/>
      <c r="BE402" s="12"/>
      <c r="BF402" s="114"/>
      <c r="BG402" s="12"/>
      <c r="BJ402" s="12"/>
      <c r="BK402" s="12"/>
      <c r="BL402" s="12"/>
      <c r="BM402" s="12"/>
      <c r="BN402" s="12"/>
      <c r="BO402" s="12"/>
      <c r="BP402" s="12"/>
      <c r="BQ402" s="12"/>
      <c r="BR402" s="12"/>
      <c r="BS402" s="12"/>
      <c r="BT402" s="12"/>
      <c r="BU402" s="12"/>
      <c r="BV402" s="12"/>
      <c r="BW402" s="12"/>
      <c r="BX402" s="12"/>
      <c r="BZ402" s="114"/>
    </row>
    <row r="403" spans="1:78" x14ac:dyDescent="0.2">
      <c r="A403" s="107"/>
      <c r="B403" s="12"/>
      <c r="C403" s="12"/>
      <c r="D403" s="12"/>
      <c r="E403" s="12"/>
      <c r="F403" s="12"/>
      <c r="G403" s="12"/>
      <c r="H403" s="12"/>
      <c r="I403" s="114"/>
      <c r="J403" s="13"/>
      <c r="K403" s="12"/>
      <c r="L403" s="12"/>
      <c r="M403" s="12"/>
      <c r="N403" s="12"/>
      <c r="O403" s="20"/>
      <c r="P403" s="12"/>
      <c r="S403" s="12"/>
      <c r="T403" s="12"/>
      <c r="U403" s="17"/>
      <c r="AF403" s="12"/>
      <c r="AG403" s="12"/>
      <c r="AR403" s="12"/>
      <c r="AS403" s="12"/>
      <c r="BD403" s="12"/>
      <c r="BE403" s="12"/>
      <c r="BF403" s="114"/>
      <c r="BG403" s="12"/>
      <c r="BJ403" s="12"/>
      <c r="BK403" s="12"/>
      <c r="BL403" s="12"/>
      <c r="BM403" s="12"/>
      <c r="BN403" s="12"/>
      <c r="BO403" s="12"/>
      <c r="BP403" s="12"/>
      <c r="BQ403" s="12"/>
      <c r="BR403" s="12"/>
      <c r="BS403" s="12"/>
      <c r="BT403" s="12"/>
      <c r="BU403" s="12"/>
      <c r="BV403" s="12"/>
      <c r="BW403" s="12"/>
      <c r="BX403" s="12"/>
      <c r="BZ403" s="114"/>
    </row>
    <row r="404" spans="1:78" x14ac:dyDescent="0.2">
      <c r="A404" s="107"/>
      <c r="B404" s="12"/>
      <c r="C404" s="12"/>
      <c r="D404" s="12"/>
      <c r="E404" s="12"/>
      <c r="F404" s="12"/>
      <c r="G404" s="12"/>
      <c r="H404" s="12"/>
      <c r="I404" s="114"/>
      <c r="J404" s="13"/>
      <c r="K404" s="12"/>
      <c r="L404" s="12"/>
      <c r="M404" s="12"/>
      <c r="N404" s="12"/>
      <c r="O404" s="20"/>
      <c r="P404" s="12"/>
      <c r="S404" s="12"/>
      <c r="T404" s="12"/>
      <c r="U404" s="17"/>
      <c r="AF404" s="12"/>
      <c r="AG404" s="12"/>
      <c r="AR404" s="12"/>
      <c r="AS404" s="12"/>
      <c r="BD404" s="12"/>
      <c r="BE404" s="12"/>
      <c r="BF404" s="114"/>
      <c r="BG404" s="12"/>
      <c r="BJ404" s="12"/>
      <c r="BK404" s="12"/>
      <c r="BL404" s="12"/>
      <c r="BM404" s="12"/>
      <c r="BN404" s="12"/>
      <c r="BO404" s="12"/>
      <c r="BP404" s="12"/>
      <c r="BQ404" s="12"/>
      <c r="BR404" s="12"/>
      <c r="BS404" s="12"/>
      <c r="BT404" s="12"/>
      <c r="BU404" s="12"/>
      <c r="BV404" s="12"/>
      <c r="BW404" s="12"/>
      <c r="BX404" s="12"/>
      <c r="BZ404" s="114"/>
    </row>
    <row r="405" spans="1:78" x14ac:dyDescent="0.2">
      <c r="A405" s="107"/>
      <c r="B405" s="12"/>
      <c r="C405" s="12"/>
      <c r="D405" s="12"/>
      <c r="E405" s="12"/>
      <c r="F405" s="12"/>
      <c r="G405" s="12"/>
      <c r="H405" s="12"/>
      <c r="I405" s="114"/>
      <c r="J405" s="13"/>
      <c r="K405" s="12"/>
      <c r="L405" s="12"/>
      <c r="M405" s="12"/>
      <c r="N405" s="12"/>
      <c r="O405" s="20"/>
      <c r="P405" s="12"/>
      <c r="S405" s="12"/>
      <c r="T405" s="12"/>
      <c r="U405" s="17"/>
      <c r="AF405" s="12"/>
      <c r="AG405" s="12"/>
      <c r="AR405" s="12"/>
      <c r="AS405" s="12"/>
      <c r="BD405" s="12"/>
      <c r="BE405" s="12"/>
      <c r="BF405" s="114"/>
      <c r="BG405" s="12"/>
      <c r="BJ405" s="12"/>
      <c r="BK405" s="12"/>
      <c r="BL405" s="12"/>
      <c r="BM405" s="12"/>
      <c r="BN405" s="12"/>
      <c r="BO405" s="12"/>
      <c r="BP405" s="12"/>
      <c r="BQ405" s="12"/>
      <c r="BR405" s="12"/>
      <c r="BS405" s="12"/>
      <c r="BT405" s="12"/>
      <c r="BU405" s="12"/>
      <c r="BV405" s="12"/>
      <c r="BW405" s="12"/>
      <c r="BX405" s="12"/>
      <c r="BZ405" s="114"/>
    </row>
    <row r="406" spans="1:78" x14ac:dyDescent="0.2">
      <c r="A406" s="107"/>
      <c r="B406" s="12"/>
      <c r="C406" s="12"/>
      <c r="D406" s="12"/>
      <c r="E406" s="12"/>
      <c r="F406" s="12"/>
      <c r="G406" s="12"/>
      <c r="H406" s="12"/>
      <c r="I406" s="114"/>
      <c r="J406" s="13"/>
      <c r="K406" s="12"/>
      <c r="L406" s="12"/>
      <c r="M406" s="12"/>
      <c r="N406" s="12"/>
      <c r="O406" s="20"/>
      <c r="P406" s="12"/>
      <c r="S406" s="12"/>
      <c r="T406" s="12"/>
      <c r="U406" s="17"/>
      <c r="AF406" s="12"/>
      <c r="AG406" s="12"/>
      <c r="AR406" s="12"/>
      <c r="AS406" s="12"/>
      <c r="BD406" s="12"/>
      <c r="BE406" s="12"/>
      <c r="BF406" s="114"/>
      <c r="BG406" s="12"/>
      <c r="BJ406" s="12"/>
      <c r="BK406" s="12"/>
      <c r="BL406" s="12"/>
      <c r="BM406" s="12"/>
      <c r="BN406" s="12"/>
      <c r="BO406" s="12"/>
      <c r="BP406" s="12"/>
      <c r="BQ406" s="12"/>
      <c r="BR406" s="12"/>
      <c r="BS406" s="12"/>
      <c r="BT406" s="12"/>
      <c r="BU406" s="12"/>
      <c r="BV406" s="12"/>
      <c r="BW406" s="12"/>
      <c r="BX406" s="12"/>
      <c r="BZ406" s="114"/>
    </row>
    <row r="407" spans="1:78" x14ac:dyDescent="0.2">
      <c r="A407" s="107"/>
      <c r="B407" s="12"/>
      <c r="C407" s="12"/>
      <c r="D407" s="12"/>
      <c r="E407" s="12"/>
      <c r="F407" s="12"/>
      <c r="G407" s="12"/>
      <c r="H407" s="12"/>
      <c r="I407" s="114"/>
      <c r="J407" s="13"/>
      <c r="K407" s="12"/>
      <c r="L407" s="12"/>
      <c r="M407" s="12"/>
      <c r="N407" s="12"/>
      <c r="O407" s="20"/>
      <c r="P407" s="12"/>
      <c r="S407" s="12"/>
      <c r="T407" s="12"/>
      <c r="U407" s="17"/>
      <c r="AF407" s="12"/>
      <c r="AG407" s="12"/>
      <c r="AR407" s="12"/>
      <c r="AS407" s="12"/>
      <c r="BD407" s="12"/>
      <c r="BE407" s="12"/>
      <c r="BF407" s="114"/>
      <c r="BG407" s="12"/>
      <c r="BJ407" s="12"/>
      <c r="BK407" s="12"/>
      <c r="BL407" s="12"/>
      <c r="BM407" s="12"/>
      <c r="BN407" s="12"/>
      <c r="BO407" s="12"/>
      <c r="BP407" s="12"/>
      <c r="BQ407" s="12"/>
      <c r="BR407" s="12"/>
      <c r="BS407" s="12"/>
      <c r="BT407" s="12"/>
      <c r="BU407" s="12"/>
      <c r="BV407" s="12"/>
      <c r="BW407" s="12"/>
      <c r="BX407" s="12"/>
      <c r="BZ407" s="114"/>
    </row>
    <row r="408" spans="1:78" x14ac:dyDescent="0.2">
      <c r="A408" s="107"/>
      <c r="B408" s="12"/>
      <c r="C408" s="12"/>
      <c r="D408" s="12"/>
      <c r="E408" s="12"/>
      <c r="F408" s="12"/>
      <c r="G408" s="12"/>
      <c r="H408" s="12"/>
      <c r="I408" s="114"/>
      <c r="J408" s="13"/>
      <c r="K408" s="12"/>
      <c r="L408" s="12"/>
      <c r="M408" s="12"/>
      <c r="N408" s="12"/>
      <c r="O408" s="20"/>
      <c r="P408" s="12"/>
      <c r="S408" s="12"/>
      <c r="T408" s="12"/>
      <c r="U408" s="17"/>
      <c r="AF408" s="12"/>
      <c r="AG408" s="12"/>
      <c r="AR408" s="12"/>
      <c r="AS408" s="12"/>
      <c r="BD408" s="12"/>
      <c r="BE408" s="12"/>
      <c r="BF408" s="114"/>
      <c r="BG408" s="12"/>
      <c r="BJ408" s="12"/>
      <c r="BK408" s="12"/>
      <c r="BL408" s="12"/>
      <c r="BM408" s="12"/>
      <c r="BN408" s="12"/>
      <c r="BO408" s="12"/>
      <c r="BP408" s="12"/>
      <c r="BQ408" s="12"/>
      <c r="BR408" s="12"/>
      <c r="BS408" s="12"/>
      <c r="BT408" s="12"/>
      <c r="BU408" s="12"/>
      <c r="BV408" s="12"/>
      <c r="BW408" s="12"/>
      <c r="BX408" s="12"/>
      <c r="BZ408" s="114"/>
    </row>
    <row r="409" spans="1:78" x14ac:dyDescent="0.2">
      <c r="A409" s="107"/>
      <c r="B409" s="12"/>
      <c r="C409" s="12"/>
      <c r="D409" s="12"/>
      <c r="E409" s="12"/>
      <c r="F409" s="12"/>
      <c r="G409" s="12"/>
      <c r="H409" s="12"/>
      <c r="I409" s="114"/>
      <c r="J409" s="13"/>
      <c r="K409" s="12"/>
      <c r="L409" s="12"/>
      <c r="M409" s="12"/>
      <c r="N409" s="12"/>
      <c r="O409" s="20"/>
      <c r="P409" s="12"/>
      <c r="S409" s="12"/>
      <c r="T409" s="12"/>
      <c r="U409" s="17"/>
      <c r="AF409" s="12"/>
      <c r="AG409" s="12"/>
      <c r="AR409" s="12"/>
      <c r="AS409" s="12"/>
      <c r="BD409" s="12"/>
      <c r="BE409" s="12"/>
      <c r="BF409" s="114"/>
      <c r="BG409" s="12"/>
      <c r="BJ409" s="12"/>
      <c r="BK409" s="12"/>
      <c r="BL409" s="12"/>
      <c r="BM409" s="12"/>
      <c r="BN409" s="12"/>
      <c r="BO409" s="12"/>
      <c r="BP409" s="12"/>
      <c r="BQ409" s="12"/>
      <c r="BR409" s="12"/>
      <c r="BS409" s="12"/>
      <c r="BT409" s="12"/>
      <c r="BU409" s="12"/>
      <c r="BV409" s="12"/>
      <c r="BW409" s="12"/>
      <c r="BX409" s="12"/>
      <c r="BZ409" s="114"/>
    </row>
    <row r="410" spans="1:78" x14ac:dyDescent="0.2">
      <c r="A410" s="107"/>
      <c r="B410" s="12"/>
      <c r="C410" s="12"/>
      <c r="D410" s="12"/>
      <c r="E410" s="12"/>
      <c r="F410" s="12"/>
      <c r="G410" s="12"/>
      <c r="H410" s="12"/>
      <c r="I410" s="114"/>
      <c r="J410" s="13"/>
      <c r="K410" s="12"/>
      <c r="L410" s="12"/>
      <c r="M410" s="12"/>
      <c r="N410" s="12"/>
      <c r="O410" s="20"/>
      <c r="P410" s="12"/>
      <c r="S410" s="12"/>
      <c r="T410" s="12"/>
      <c r="U410" s="17"/>
      <c r="AF410" s="12"/>
      <c r="AG410" s="12"/>
      <c r="AR410" s="12"/>
      <c r="AS410" s="12"/>
      <c r="BD410" s="12"/>
      <c r="BE410" s="12"/>
      <c r="BF410" s="114"/>
      <c r="BG410" s="12"/>
      <c r="BJ410" s="12"/>
      <c r="BK410" s="12"/>
      <c r="BL410" s="12"/>
      <c r="BM410" s="12"/>
      <c r="BN410" s="12"/>
      <c r="BO410" s="12"/>
      <c r="BP410" s="12"/>
      <c r="BQ410" s="12"/>
      <c r="BR410" s="12"/>
      <c r="BS410" s="12"/>
      <c r="BT410" s="12"/>
      <c r="BU410" s="12"/>
      <c r="BV410" s="12"/>
      <c r="BW410" s="12"/>
      <c r="BX410" s="12"/>
      <c r="BZ410" s="114"/>
    </row>
    <row r="411" spans="1:78" x14ac:dyDescent="0.2">
      <c r="A411" s="107"/>
      <c r="B411" s="12"/>
      <c r="C411" s="12"/>
      <c r="D411" s="12"/>
      <c r="E411" s="12"/>
      <c r="F411" s="12"/>
      <c r="G411" s="12"/>
      <c r="H411" s="12"/>
      <c r="I411" s="114"/>
      <c r="J411" s="13"/>
      <c r="K411" s="12"/>
      <c r="L411" s="12"/>
      <c r="M411" s="12"/>
      <c r="N411" s="12"/>
      <c r="O411" s="20"/>
      <c r="P411" s="12"/>
      <c r="S411" s="12"/>
      <c r="T411" s="12"/>
      <c r="U411" s="17"/>
      <c r="AF411" s="12"/>
      <c r="AG411" s="12"/>
      <c r="AR411" s="12"/>
      <c r="AS411" s="12"/>
      <c r="BD411" s="12"/>
      <c r="BE411" s="12"/>
      <c r="BF411" s="114"/>
      <c r="BG411" s="12"/>
      <c r="BJ411" s="12"/>
      <c r="BK411" s="12"/>
      <c r="BL411" s="12"/>
      <c r="BM411" s="12"/>
      <c r="BN411" s="12"/>
      <c r="BO411" s="12"/>
      <c r="BP411" s="12"/>
      <c r="BQ411" s="12"/>
      <c r="BR411" s="12"/>
      <c r="BS411" s="12"/>
      <c r="BT411" s="12"/>
      <c r="BU411" s="12"/>
      <c r="BV411" s="12"/>
      <c r="BW411" s="12"/>
      <c r="BX411" s="12"/>
      <c r="BZ411" s="114"/>
    </row>
    <row r="412" spans="1:78" x14ac:dyDescent="0.2">
      <c r="A412" s="107"/>
      <c r="B412" s="12"/>
      <c r="C412" s="12"/>
      <c r="D412" s="12"/>
      <c r="E412" s="12"/>
      <c r="F412" s="12"/>
      <c r="G412" s="12"/>
      <c r="H412" s="12"/>
      <c r="I412" s="114"/>
      <c r="J412" s="13"/>
      <c r="K412" s="12"/>
      <c r="L412" s="12"/>
      <c r="M412" s="12"/>
      <c r="N412" s="12"/>
      <c r="O412" s="20"/>
      <c r="P412" s="12"/>
      <c r="S412" s="12"/>
      <c r="T412" s="12"/>
      <c r="U412" s="17"/>
      <c r="AF412" s="12"/>
      <c r="AG412" s="12"/>
      <c r="AR412" s="12"/>
      <c r="AS412" s="12"/>
      <c r="BD412" s="12"/>
      <c r="BE412" s="12"/>
      <c r="BF412" s="114"/>
      <c r="BG412" s="12"/>
      <c r="BJ412" s="12"/>
      <c r="BK412" s="12"/>
      <c r="BL412" s="12"/>
      <c r="BM412" s="12"/>
      <c r="BN412" s="12"/>
      <c r="BO412" s="12"/>
      <c r="BP412" s="12"/>
      <c r="BQ412" s="12"/>
      <c r="BR412" s="12"/>
      <c r="BS412" s="12"/>
      <c r="BT412" s="12"/>
      <c r="BU412" s="12"/>
      <c r="BV412" s="12"/>
      <c r="BW412" s="12"/>
      <c r="BX412" s="12"/>
      <c r="BZ412" s="114"/>
    </row>
    <row r="413" spans="1:78" x14ac:dyDescent="0.2">
      <c r="A413" s="107"/>
      <c r="B413" s="12"/>
      <c r="C413" s="12"/>
      <c r="D413" s="12"/>
      <c r="E413" s="12"/>
      <c r="F413" s="12"/>
      <c r="G413" s="12"/>
      <c r="H413" s="12"/>
      <c r="I413" s="114"/>
      <c r="J413" s="13"/>
      <c r="K413" s="12"/>
      <c r="L413" s="12"/>
      <c r="M413" s="12"/>
      <c r="N413" s="12"/>
      <c r="O413" s="20"/>
      <c r="P413" s="12"/>
      <c r="S413" s="12"/>
      <c r="T413" s="12"/>
      <c r="U413" s="17"/>
      <c r="AF413" s="12"/>
      <c r="AG413" s="12"/>
      <c r="AR413" s="12"/>
      <c r="AS413" s="12"/>
      <c r="BD413" s="12"/>
      <c r="BE413" s="12"/>
      <c r="BF413" s="114"/>
      <c r="BG413" s="12"/>
      <c r="BJ413" s="12"/>
      <c r="BK413" s="12"/>
      <c r="BL413" s="12"/>
      <c r="BM413" s="12"/>
      <c r="BN413" s="12"/>
      <c r="BO413" s="12"/>
      <c r="BP413" s="12"/>
      <c r="BQ413" s="12"/>
      <c r="BR413" s="12"/>
      <c r="BS413" s="12"/>
      <c r="BT413" s="12"/>
      <c r="BU413" s="12"/>
      <c r="BV413" s="12"/>
      <c r="BW413" s="12"/>
      <c r="BX413" s="12"/>
      <c r="BZ413" s="114"/>
    </row>
    <row r="414" spans="1:78" x14ac:dyDescent="0.2">
      <c r="A414" s="107"/>
      <c r="B414" s="12"/>
      <c r="C414" s="12"/>
      <c r="D414" s="12"/>
      <c r="E414" s="12"/>
      <c r="F414" s="12"/>
      <c r="G414" s="12"/>
      <c r="H414" s="12"/>
      <c r="I414" s="114"/>
      <c r="J414" s="13"/>
      <c r="K414" s="12"/>
      <c r="L414" s="12"/>
      <c r="M414" s="12"/>
      <c r="N414" s="12"/>
      <c r="O414" s="20"/>
      <c r="P414" s="12"/>
      <c r="S414" s="12"/>
      <c r="T414" s="12"/>
      <c r="U414" s="17"/>
      <c r="AF414" s="12"/>
      <c r="AG414" s="12"/>
      <c r="AR414" s="12"/>
      <c r="AS414" s="12"/>
      <c r="BD414" s="12"/>
      <c r="BE414" s="12"/>
      <c r="BF414" s="114"/>
      <c r="BG414" s="12"/>
      <c r="BJ414" s="12"/>
      <c r="BK414" s="12"/>
      <c r="BL414" s="12"/>
      <c r="BM414" s="12"/>
      <c r="BN414" s="12"/>
      <c r="BO414" s="12"/>
      <c r="BP414" s="12"/>
      <c r="BQ414" s="12"/>
      <c r="BR414" s="12"/>
      <c r="BS414" s="12"/>
      <c r="BT414" s="12"/>
      <c r="BU414" s="12"/>
      <c r="BV414" s="12"/>
      <c r="BW414" s="12"/>
      <c r="BX414" s="12"/>
      <c r="BZ414" s="114"/>
    </row>
    <row r="415" spans="1:78" x14ac:dyDescent="0.2">
      <c r="A415" s="107"/>
      <c r="B415" s="12"/>
      <c r="C415" s="12"/>
      <c r="D415" s="12"/>
      <c r="E415" s="12"/>
      <c r="F415" s="12"/>
      <c r="G415" s="12"/>
      <c r="H415" s="12"/>
      <c r="I415" s="114"/>
      <c r="J415" s="13"/>
      <c r="K415" s="12"/>
      <c r="L415" s="12"/>
      <c r="M415" s="12"/>
      <c r="N415" s="12"/>
      <c r="O415" s="20"/>
      <c r="P415" s="12"/>
      <c r="S415" s="12"/>
      <c r="T415" s="12"/>
      <c r="U415" s="17"/>
      <c r="AF415" s="12"/>
      <c r="AG415" s="12"/>
      <c r="AR415" s="12"/>
      <c r="AS415" s="12"/>
      <c r="BD415" s="12"/>
      <c r="BE415" s="12"/>
      <c r="BF415" s="114"/>
      <c r="BG415" s="12"/>
      <c r="BJ415" s="12"/>
      <c r="BK415" s="12"/>
      <c r="BL415" s="12"/>
      <c r="BM415" s="12"/>
      <c r="BN415" s="12"/>
      <c r="BO415" s="12"/>
      <c r="BP415" s="12"/>
      <c r="BQ415" s="12"/>
      <c r="BR415" s="12"/>
      <c r="BS415" s="12"/>
      <c r="BT415" s="12"/>
      <c r="BU415" s="12"/>
      <c r="BV415" s="12"/>
      <c r="BW415" s="12"/>
      <c r="BX415" s="12"/>
      <c r="BZ415" s="114"/>
    </row>
    <row r="416" spans="1:78" x14ac:dyDescent="0.2">
      <c r="A416" s="107"/>
      <c r="B416" s="12"/>
      <c r="C416" s="12"/>
      <c r="D416" s="12"/>
      <c r="E416" s="12"/>
      <c r="F416" s="12"/>
      <c r="G416" s="12"/>
      <c r="H416" s="12"/>
      <c r="I416" s="114"/>
      <c r="J416" s="13"/>
      <c r="K416" s="12"/>
      <c r="L416" s="12"/>
      <c r="M416" s="12"/>
      <c r="N416" s="12"/>
      <c r="O416" s="20"/>
      <c r="P416" s="12"/>
      <c r="S416" s="12"/>
      <c r="T416" s="12"/>
      <c r="U416" s="17"/>
      <c r="AF416" s="12"/>
      <c r="AG416" s="12"/>
      <c r="AR416" s="12"/>
      <c r="AS416" s="12"/>
      <c r="BD416" s="12"/>
      <c r="BE416" s="12"/>
      <c r="BF416" s="114"/>
      <c r="BG416" s="12"/>
      <c r="BJ416" s="12"/>
      <c r="BK416" s="12"/>
      <c r="BL416" s="12"/>
      <c r="BM416" s="12"/>
      <c r="BN416" s="12"/>
      <c r="BO416" s="12"/>
      <c r="BP416" s="12"/>
      <c r="BQ416" s="12"/>
      <c r="BR416" s="12"/>
      <c r="BS416" s="12"/>
      <c r="BT416" s="12"/>
      <c r="BU416" s="12"/>
      <c r="BV416" s="12"/>
      <c r="BW416" s="12"/>
      <c r="BX416" s="12"/>
      <c r="BZ416" s="114"/>
    </row>
    <row r="417" spans="1:78" x14ac:dyDescent="0.2">
      <c r="A417" s="107"/>
      <c r="B417" s="12"/>
      <c r="C417" s="12"/>
      <c r="D417" s="12"/>
      <c r="E417" s="12"/>
      <c r="F417" s="12"/>
      <c r="G417" s="12"/>
      <c r="H417" s="12"/>
      <c r="I417" s="114"/>
      <c r="J417" s="13"/>
      <c r="K417" s="12"/>
      <c r="L417" s="12"/>
      <c r="M417" s="12"/>
      <c r="N417" s="12"/>
      <c r="O417" s="20"/>
      <c r="P417" s="12"/>
      <c r="S417" s="12"/>
      <c r="T417" s="12"/>
      <c r="U417" s="17"/>
      <c r="AF417" s="12"/>
      <c r="AG417" s="12"/>
      <c r="AR417" s="12"/>
      <c r="AS417" s="12"/>
      <c r="BD417" s="12"/>
      <c r="BE417" s="12"/>
      <c r="BF417" s="114"/>
      <c r="BG417" s="12"/>
      <c r="BJ417" s="12"/>
      <c r="BK417" s="12"/>
      <c r="BL417" s="12"/>
      <c r="BM417" s="12"/>
      <c r="BN417" s="12"/>
      <c r="BO417" s="12"/>
      <c r="BP417" s="12"/>
      <c r="BQ417" s="12"/>
      <c r="BR417" s="12"/>
      <c r="BS417" s="12"/>
      <c r="BT417" s="12"/>
      <c r="BU417" s="12"/>
      <c r="BV417" s="12"/>
      <c r="BW417" s="12"/>
      <c r="BX417" s="12"/>
      <c r="BZ417" s="114"/>
    </row>
    <row r="418" spans="1:78" x14ac:dyDescent="0.2">
      <c r="A418" s="107"/>
      <c r="B418" s="12"/>
      <c r="C418" s="12"/>
      <c r="D418" s="12"/>
      <c r="E418" s="12"/>
      <c r="F418" s="12"/>
      <c r="G418" s="12"/>
      <c r="H418" s="12"/>
      <c r="I418" s="114"/>
      <c r="J418" s="13"/>
      <c r="K418" s="12"/>
      <c r="L418" s="12"/>
      <c r="M418" s="12"/>
      <c r="N418" s="12"/>
      <c r="O418" s="20"/>
      <c r="P418" s="12"/>
      <c r="S418" s="12"/>
      <c r="T418" s="12"/>
      <c r="U418" s="17"/>
      <c r="AF418" s="12"/>
      <c r="AG418" s="12"/>
      <c r="AR418" s="12"/>
      <c r="AS418" s="12"/>
      <c r="BD418" s="12"/>
      <c r="BE418" s="12"/>
      <c r="BF418" s="114"/>
      <c r="BG418" s="12"/>
      <c r="BJ418" s="12"/>
      <c r="BK418" s="12"/>
      <c r="BL418" s="12"/>
      <c r="BM418" s="12"/>
      <c r="BN418" s="12"/>
      <c r="BO418" s="12"/>
      <c r="BP418" s="12"/>
      <c r="BQ418" s="12"/>
      <c r="BR418" s="12"/>
      <c r="BS418" s="12"/>
      <c r="BT418" s="12"/>
      <c r="BU418" s="12"/>
      <c r="BV418" s="12"/>
      <c r="BW418" s="12"/>
      <c r="BX418" s="12"/>
      <c r="BZ418" s="114"/>
    </row>
    <row r="419" spans="1:78" x14ac:dyDescent="0.2">
      <c r="A419" s="107"/>
      <c r="B419" s="12"/>
      <c r="C419" s="12"/>
      <c r="D419" s="12"/>
      <c r="E419" s="12"/>
      <c r="F419" s="12"/>
      <c r="G419" s="12"/>
      <c r="H419" s="12"/>
      <c r="I419" s="114"/>
      <c r="J419" s="13"/>
      <c r="K419" s="12"/>
      <c r="L419" s="12"/>
      <c r="M419" s="12"/>
      <c r="N419" s="12"/>
      <c r="O419" s="20"/>
      <c r="P419" s="12"/>
      <c r="S419" s="12"/>
      <c r="T419" s="12"/>
      <c r="U419" s="17"/>
      <c r="AF419" s="12"/>
      <c r="AG419" s="12"/>
      <c r="AR419" s="12"/>
      <c r="AS419" s="12"/>
      <c r="BD419" s="12"/>
      <c r="BE419" s="12"/>
      <c r="BF419" s="114"/>
      <c r="BG419" s="12"/>
      <c r="BJ419" s="12"/>
      <c r="BK419" s="12"/>
      <c r="BL419" s="12"/>
      <c r="BM419" s="12"/>
      <c r="BN419" s="12"/>
      <c r="BO419" s="12"/>
      <c r="BP419" s="12"/>
      <c r="BQ419" s="12"/>
      <c r="BR419" s="12"/>
      <c r="BS419" s="12"/>
      <c r="BT419" s="12"/>
      <c r="BU419" s="12"/>
      <c r="BV419" s="12"/>
      <c r="BW419" s="12"/>
      <c r="BX419" s="12"/>
      <c r="BZ419" s="114"/>
    </row>
    <row r="420" spans="1:78" x14ac:dyDescent="0.2">
      <c r="A420" s="107"/>
      <c r="B420" s="12"/>
      <c r="C420" s="12"/>
      <c r="D420" s="12"/>
      <c r="E420" s="12"/>
      <c r="F420" s="12"/>
      <c r="G420" s="12"/>
      <c r="H420" s="12"/>
      <c r="I420" s="114"/>
      <c r="J420" s="13"/>
      <c r="K420" s="12"/>
      <c r="L420" s="12"/>
      <c r="M420" s="12"/>
      <c r="N420" s="12"/>
      <c r="O420" s="20"/>
      <c r="P420" s="12"/>
      <c r="S420" s="12"/>
      <c r="T420" s="12"/>
      <c r="U420" s="17"/>
      <c r="AF420" s="12"/>
      <c r="AG420" s="12"/>
      <c r="AR420" s="12"/>
      <c r="AS420" s="12"/>
      <c r="BD420" s="12"/>
      <c r="BE420" s="12"/>
      <c r="BF420" s="114"/>
      <c r="BG420" s="12"/>
      <c r="BJ420" s="12"/>
      <c r="BK420" s="12"/>
      <c r="BL420" s="12"/>
      <c r="BM420" s="12"/>
      <c r="BN420" s="12"/>
      <c r="BO420" s="12"/>
      <c r="BP420" s="12"/>
      <c r="BQ420" s="12"/>
      <c r="BR420" s="12"/>
      <c r="BS420" s="12"/>
      <c r="BT420" s="12"/>
      <c r="BU420" s="12"/>
      <c r="BV420" s="12"/>
      <c r="BW420" s="12"/>
      <c r="BX420" s="12"/>
      <c r="BZ420" s="114"/>
    </row>
    <row r="421" spans="1:78" x14ac:dyDescent="0.2">
      <c r="A421" s="107"/>
      <c r="B421" s="12"/>
      <c r="C421" s="12"/>
      <c r="D421" s="12"/>
      <c r="E421" s="12"/>
      <c r="F421" s="12"/>
      <c r="G421" s="12"/>
      <c r="H421" s="12"/>
      <c r="I421" s="114"/>
      <c r="J421" s="13"/>
      <c r="K421" s="12"/>
      <c r="L421" s="12"/>
      <c r="M421" s="12"/>
      <c r="N421" s="12"/>
      <c r="O421" s="20"/>
      <c r="P421" s="12"/>
      <c r="S421" s="12"/>
      <c r="T421" s="12"/>
      <c r="U421" s="17"/>
      <c r="AF421" s="12"/>
      <c r="AG421" s="12"/>
      <c r="AR421" s="12"/>
      <c r="AS421" s="12"/>
      <c r="BD421" s="12"/>
      <c r="BE421" s="12"/>
      <c r="BF421" s="114"/>
      <c r="BG421" s="12"/>
      <c r="BJ421" s="12"/>
      <c r="BK421" s="12"/>
      <c r="BL421" s="12"/>
      <c r="BM421" s="12"/>
      <c r="BN421" s="12"/>
      <c r="BO421" s="12"/>
      <c r="BP421" s="12"/>
      <c r="BQ421" s="12"/>
      <c r="BR421" s="12"/>
      <c r="BS421" s="12"/>
      <c r="BT421" s="12"/>
      <c r="BU421" s="12"/>
      <c r="BV421" s="12"/>
      <c r="BW421" s="12"/>
      <c r="BX421" s="12"/>
      <c r="BZ421" s="114"/>
    </row>
    <row r="422" spans="1:78" x14ac:dyDescent="0.2">
      <c r="A422" s="107"/>
      <c r="B422" s="12"/>
      <c r="C422" s="12"/>
      <c r="D422" s="12"/>
      <c r="E422" s="12"/>
      <c r="F422" s="12"/>
      <c r="G422" s="12"/>
      <c r="H422" s="12"/>
      <c r="I422" s="114"/>
      <c r="J422" s="13"/>
      <c r="K422" s="12"/>
      <c r="L422" s="12"/>
      <c r="M422" s="12"/>
      <c r="N422" s="12"/>
      <c r="O422" s="20"/>
      <c r="P422" s="12"/>
      <c r="S422" s="12"/>
      <c r="T422" s="12"/>
      <c r="U422" s="17"/>
      <c r="AF422" s="12"/>
      <c r="AG422" s="12"/>
      <c r="AR422" s="12"/>
      <c r="AS422" s="12"/>
      <c r="BD422" s="12"/>
      <c r="BE422" s="12"/>
      <c r="BF422" s="114"/>
      <c r="BG422" s="12"/>
      <c r="BJ422" s="12"/>
      <c r="BK422" s="12"/>
      <c r="BL422" s="12"/>
      <c r="BM422" s="12"/>
      <c r="BN422" s="12"/>
      <c r="BO422" s="12"/>
      <c r="BP422" s="12"/>
      <c r="BQ422" s="12"/>
      <c r="BR422" s="12"/>
      <c r="BS422" s="12"/>
      <c r="BT422" s="12"/>
      <c r="BU422" s="12"/>
      <c r="BV422" s="12"/>
      <c r="BW422" s="12"/>
      <c r="BX422" s="12"/>
      <c r="BZ422" s="114"/>
    </row>
    <row r="423" spans="1:78" x14ac:dyDescent="0.2">
      <c r="A423" s="107"/>
      <c r="B423" s="12"/>
      <c r="C423" s="12"/>
      <c r="D423" s="12"/>
      <c r="E423" s="12"/>
      <c r="F423" s="12"/>
      <c r="G423" s="12"/>
      <c r="H423" s="12"/>
      <c r="I423" s="114"/>
      <c r="J423" s="13"/>
      <c r="K423" s="12"/>
      <c r="L423" s="12"/>
      <c r="M423" s="12"/>
      <c r="N423" s="12"/>
      <c r="O423" s="20"/>
      <c r="P423" s="12"/>
      <c r="S423" s="12"/>
      <c r="T423" s="12"/>
      <c r="U423" s="17"/>
      <c r="AF423" s="12"/>
      <c r="AG423" s="12"/>
      <c r="AR423" s="12"/>
      <c r="AS423" s="12"/>
      <c r="BD423" s="12"/>
      <c r="BE423" s="12"/>
      <c r="BF423" s="114"/>
      <c r="BG423" s="12"/>
      <c r="BJ423" s="12"/>
      <c r="BK423" s="12"/>
      <c r="BL423" s="12"/>
      <c r="BM423" s="12"/>
      <c r="BN423" s="12"/>
      <c r="BO423" s="12"/>
      <c r="BP423" s="12"/>
      <c r="BQ423" s="12"/>
      <c r="BR423" s="12"/>
      <c r="BS423" s="12"/>
      <c r="BT423" s="12"/>
      <c r="BU423" s="12"/>
      <c r="BV423" s="12"/>
      <c r="BW423" s="12"/>
      <c r="BX423" s="12"/>
      <c r="BZ423" s="114"/>
    </row>
    <row r="424" spans="1:78" x14ac:dyDescent="0.2">
      <c r="A424" s="107"/>
      <c r="B424" s="12"/>
      <c r="C424" s="12"/>
      <c r="D424" s="12"/>
      <c r="E424" s="12"/>
      <c r="F424" s="12"/>
      <c r="G424" s="12"/>
      <c r="H424" s="12"/>
      <c r="I424" s="114"/>
      <c r="J424" s="13"/>
      <c r="K424" s="12"/>
      <c r="L424" s="12"/>
      <c r="M424" s="12"/>
      <c r="N424" s="12"/>
      <c r="O424" s="20"/>
      <c r="P424" s="12"/>
      <c r="S424" s="12"/>
      <c r="T424" s="12"/>
      <c r="U424" s="17"/>
      <c r="AF424" s="12"/>
      <c r="AG424" s="12"/>
      <c r="AR424" s="12"/>
      <c r="AS424" s="12"/>
      <c r="BD424" s="12"/>
      <c r="BE424" s="12"/>
      <c r="BF424" s="114"/>
      <c r="BG424" s="12"/>
      <c r="BJ424" s="12"/>
      <c r="BK424" s="12"/>
      <c r="BL424" s="12"/>
      <c r="BM424" s="12"/>
      <c r="BN424" s="12"/>
      <c r="BO424" s="12"/>
      <c r="BP424" s="12"/>
      <c r="BQ424" s="12"/>
      <c r="BR424" s="12"/>
      <c r="BS424" s="12"/>
      <c r="BT424" s="12"/>
      <c r="BU424" s="12"/>
      <c r="BV424" s="12"/>
      <c r="BW424" s="12"/>
      <c r="BX424" s="12"/>
      <c r="BZ424" s="114"/>
    </row>
    <row r="425" spans="1:78" x14ac:dyDescent="0.2">
      <c r="A425" s="107"/>
      <c r="B425" s="12"/>
      <c r="C425" s="12"/>
      <c r="D425" s="12"/>
      <c r="E425" s="12"/>
      <c r="F425" s="12"/>
      <c r="G425" s="12"/>
      <c r="H425" s="12"/>
      <c r="I425" s="114"/>
      <c r="J425" s="13"/>
      <c r="K425" s="12"/>
      <c r="L425" s="12"/>
      <c r="M425" s="12"/>
      <c r="N425" s="12"/>
      <c r="O425" s="20"/>
      <c r="P425" s="12"/>
      <c r="S425" s="12"/>
      <c r="T425" s="12"/>
      <c r="U425" s="17"/>
      <c r="AF425" s="12"/>
      <c r="AG425" s="12"/>
      <c r="AR425" s="12"/>
      <c r="AS425" s="12"/>
      <c r="BD425" s="12"/>
      <c r="BE425" s="12"/>
      <c r="BF425" s="114"/>
      <c r="BG425" s="12"/>
      <c r="BJ425" s="12"/>
      <c r="BK425" s="12"/>
      <c r="BL425" s="12"/>
      <c r="BM425" s="12"/>
      <c r="BN425" s="12"/>
      <c r="BO425" s="12"/>
      <c r="BP425" s="12"/>
      <c r="BQ425" s="12"/>
      <c r="BR425" s="12"/>
      <c r="BS425" s="12"/>
      <c r="BT425" s="12"/>
      <c r="BU425" s="12"/>
      <c r="BV425" s="12"/>
      <c r="BW425" s="12"/>
      <c r="BX425" s="12"/>
      <c r="BZ425" s="114"/>
    </row>
    <row r="426" spans="1:78" x14ac:dyDescent="0.2">
      <c r="A426" s="107"/>
      <c r="B426" s="12"/>
      <c r="C426" s="12"/>
      <c r="D426" s="12"/>
      <c r="E426" s="12"/>
      <c r="F426" s="12"/>
      <c r="G426" s="12"/>
      <c r="H426" s="12"/>
      <c r="I426" s="114"/>
      <c r="J426" s="13"/>
      <c r="K426" s="12"/>
      <c r="L426" s="12"/>
      <c r="M426" s="12"/>
      <c r="N426" s="12"/>
      <c r="O426" s="20"/>
      <c r="P426" s="12"/>
      <c r="S426" s="12"/>
      <c r="T426" s="12"/>
      <c r="U426" s="17"/>
      <c r="AF426" s="12"/>
      <c r="AG426" s="12"/>
      <c r="AR426" s="12"/>
      <c r="AS426" s="12"/>
      <c r="BD426" s="12"/>
      <c r="BE426" s="12"/>
      <c r="BF426" s="114"/>
      <c r="BG426" s="12"/>
      <c r="BJ426" s="12"/>
      <c r="BK426" s="12"/>
      <c r="BL426" s="12"/>
      <c r="BM426" s="12"/>
      <c r="BN426" s="12"/>
      <c r="BO426" s="12"/>
      <c r="BP426" s="12"/>
      <c r="BQ426" s="12"/>
      <c r="BR426" s="12"/>
      <c r="BS426" s="12"/>
      <c r="BT426" s="12"/>
      <c r="BU426" s="12"/>
      <c r="BV426" s="12"/>
      <c r="BW426" s="12"/>
      <c r="BX426" s="12"/>
      <c r="BZ426" s="114"/>
    </row>
    <row r="427" spans="1:78" x14ac:dyDescent="0.2">
      <c r="A427" s="107"/>
      <c r="B427" s="12"/>
      <c r="C427" s="12"/>
      <c r="D427" s="12"/>
      <c r="E427" s="12"/>
      <c r="F427" s="12"/>
      <c r="G427" s="12"/>
      <c r="H427" s="12"/>
      <c r="I427" s="114"/>
      <c r="J427" s="13"/>
      <c r="K427" s="12"/>
      <c r="L427" s="12"/>
      <c r="M427" s="12"/>
      <c r="N427" s="12"/>
      <c r="O427" s="20"/>
      <c r="P427" s="12"/>
      <c r="S427" s="12"/>
      <c r="T427" s="12"/>
      <c r="U427" s="17"/>
      <c r="AF427" s="12"/>
      <c r="AG427" s="12"/>
      <c r="AR427" s="12"/>
      <c r="AS427" s="12"/>
      <c r="BD427" s="12"/>
      <c r="BE427" s="12"/>
      <c r="BF427" s="114"/>
      <c r="BG427" s="12"/>
      <c r="BJ427" s="12"/>
      <c r="BK427" s="12"/>
      <c r="BL427" s="12"/>
      <c r="BM427" s="12"/>
      <c r="BN427" s="12"/>
      <c r="BO427" s="12"/>
      <c r="BP427" s="12"/>
      <c r="BQ427" s="12"/>
      <c r="BR427" s="12"/>
      <c r="BS427" s="12"/>
      <c r="BT427" s="12"/>
      <c r="BU427" s="12"/>
      <c r="BV427" s="12"/>
      <c r="BW427" s="12"/>
      <c r="BX427" s="12"/>
      <c r="BZ427" s="114"/>
    </row>
    <row r="428" spans="1:78" x14ac:dyDescent="0.2">
      <c r="A428" s="107"/>
      <c r="B428" s="12"/>
      <c r="C428" s="12"/>
      <c r="D428" s="12"/>
      <c r="E428" s="12"/>
      <c r="F428" s="12"/>
      <c r="G428" s="12"/>
      <c r="H428" s="12"/>
      <c r="I428" s="114"/>
      <c r="J428" s="13"/>
      <c r="K428" s="12"/>
      <c r="L428" s="12"/>
      <c r="M428" s="12"/>
      <c r="N428" s="12"/>
      <c r="O428" s="20"/>
      <c r="P428" s="12"/>
      <c r="S428" s="12"/>
      <c r="T428" s="12"/>
      <c r="U428" s="17"/>
      <c r="AF428" s="12"/>
      <c r="AG428" s="12"/>
      <c r="AR428" s="12"/>
      <c r="AS428" s="12"/>
      <c r="BD428" s="12"/>
      <c r="BE428" s="12"/>
      <c r="BF428" s="114"/>
      <c r="BG428" s="12"/>
      <c r="BJ428" s="12"/>
      <c r="BK428" s="12"/>
      <c r="BL428" s="12"/>
      <c r="BM428" s="12"/>
      <c r="BN428" s="12"/>
      <c r="BO428" s="12"/>
      <c r="BP428" s="12"/>
      <c r="BQ428" s="12"/>
      <c r="BR428" s="12"/>
      <c r="BS428" s="12"/>
      <c r="BT428" s="12"/>
      <c r="BU428" s="12"/>
      <c r="BV428" s="12"/>
      <c r="BW428" s="12"/>
      <c r="BX428" s="12"/>
      <c r="BZ428" s="114"/>
    </row>
    <row r="429" spans="1:78" x14ac:dyDescent="0.2">
      <c r="A429" s="107"/>
      <c r="B429" s="12"/>
      <c r="C429" s="12"/>
      <c r="D429" s="12"/>
      <c r="E429" s="12"/>
      <c r="F429" s="12"/>
      <c r="G429" s="12"/>
      <c r="H429" s="12"/>
      <c r="I429" s="114"/>
      <c r="J429" s="13"/>
      <c r="K429" s="12"/>
      <c r="L429" s="12"/>
      <c r="M429" s="12"/>
      <c r="N429" s="12"/>
      <c r="O429" s="20"/>
      <c r="P429" s="12"/>
      <c r="S429" s="12"/>
      <c r="T429" s="12"/>
      <c r="U429" s="17"/>
      <c r="AF429" s="12"/>
      <c r="AG429" s="12"/>
      <c r="AR429" s="12"/>
      <c r="AS429" s="12"/>
      <c r="BD429" s="12"/>
      <c r="BE429" s="12"/>
      <c r="BF429" s="114"/>
      <c r="BG429" s="12"/>
      <c r="BJ429" s="12"/>
      <c r="BK429" s="12"/>
      <c r="BL429" s="12"/>
      <c r="BM429" s="12"/>
      <c r="BN429" s="12"/>
      <c r="BO429" s="12"/>
      <c r="BP429" s="12"/>
      <c r="BQ429" s="12"/>
      <c r="BR429" s="12"/>
      <c r="BS429" s="12"/>
      <c r="BT429" s="12"/>
      <c r="BU429" s="12"/>
      <c r="BV429" s="12"/>
      <c r="BW429" s="12"/>
      <c r="BX429" s="12"/>
      <c r="BZ429" s="114"/>
    </row>
    <row r="430" spans="1:78" x14ac:dyDescent="0.2">
      <c r="A430" s="107"/>
      <c r="B430" s="12"/>
      <c r="C430" s="12"/>
      <c r="D430" s="12"/>
      <c r="E430" s="12"/>
      <c r="F430" s="12"/>
      <c r="G430" s="12"/>
      <c r="H430" s="12"/>
      <c r="I430" s="114"/>
      <c r="J430" s="13"/>
      <c r="K430" s="12"/>
      <c r="L430" s="12"/>
      <c r="M430" s="12"/>
      <c r="N430" s="12"/>
      <c r="O430" s="20"/>
      <c r="P430" s="12"/>
      <c r="S430" s="12"/>
      <c r="T430" s="12"/>
      <c r="U430" s="17"/>
      <c r="AF430" s="12"/>
      <c r="AG430" s="12"/>
      <c r="AR430" s="12"/>
      <c r="AS430" s="12"/>
      <c r="BD430" s="12"/>
      <c r="BE430" s="12"/>
      <c r="BF430" s="114"/>
      <c r="BG430" s="12"/>
      <c r="BJ430" s="12"/>
      <c r="BK430" s="12"/>
      <c r="BL430" s="12"/>
      <c r="BM430" s="12"/>
      <c r="BN430" s="12"/>
      <c r="BO430" s="12"/>
      <c r="BP430" s="12"/>
      <c r="BQ430" s="12"/>
      <c r="BR430" s="12"/>
      <c r="BS430" s="12"/>
      <c r="BT430" s="12"/>
      <c r="BU430" s="12"/>
      <c r="BV430" s="12"/>
      <c r="BW430" s="12"/>
      <c r="BX430" s="12"/>
      <c r="BZ430" s="114"/>
    </row>
    <row r="431" spans="1:78" x14ac:dyDescent="0.2">
      <c r="A431" s="107"/>
      <c r="B431" s="12"/>
      <c r="C431" s="12"/>
      <c r="D431" s="12"/>
      <c r="E431" s="12"/>
      <c r="F431" s="12"/>
      <c r="G431" s="12"/>
      <c r="H431" s="12"/>
      <c r="I431" s="114"/>
      <c r="J431" s="13"/>
      <c r="K431" s="12"/>
      <c r="L431" s="12"/>
      <c r="M431" s="12"/>
      <c r="N431" s="12"/>
      <c r="O431" s="20"/>
      <c r="P431" s="12"/>
      <c r="S431" s="12"/>
      <c r="T431" s="12"/>
      <c r="U431" s="17"/>
      <c r="AF431" s="12"/>
      <c r="AG431" s="12"/>
      <c r="AR431" s="12"/>
      <c r="AS431" s="12"/>
      <c r="BD431" s="12"/>
      <c r="BE431" s="12"/>
      <c r="BF431" s="114"/>
      <c r="BG431" s="12"/>
      <c r="BJ431" s="12"/>
      <c r="BK431" s="12"/>
      <c r="BL431" s="12"/>
      <c r="BM431" s="12"/>
      <c r="BN431" s="12"/>
      <c r="BO431" s="12"/>
      <c r="BP431" s="12"/>
      <c r="BQ431" s="12"/>
      <c r="BR431" s="12"/>
      <c r="BS431" s="12"/>
      <c r="BT431" s="12"/>
      <c r="BU431" s="12"/>
      <c r="BV431" s="12"/>
      <c r="BW431" s="12"/>
      <c r="BX431" s="12"/>
      <c r="BZ431" s="114"/>
    </row>
    <row r="432" spans="1:78" x14ac:dyDescent="0.2">
      <c r="A432" s="107"/>
      <c r="B432" s="12"/>
      <c r="C432" s="12"/>
      <c r="D432" s="12"/>
      <c r="E432" s="12"/>
      <c r="F432" s="12"/>
      <c r="G432" s="12"/>
      <c r="H432" s="12"/>
      <c r="I432" s="114"/>
      <c r="J432" s="13"/>
      <c r="K432" s="12"/>
      <c r="L432" s="12"/>
      <c r="M432" s="12"/>
      <c r="N432" s="12"/>
      <c r="O432" s="20"/>
      <c r="P432" s="12"/>
      <c r="S432" s="12"/>
      <c r="T432" s="12"/>
      <c r="U432" s="17"/>
      <c r="AF432" s="12"/>
      <c r="AG432" s="12"/>
      <c r="AR432" s="12"/>
      <c r="AS432" s="12"/>
      <c r="BD432" s="12"/>
      <c r="BE432" s="12"/>
      <c r="BF432" s="114"/>
      <c r="BG432" s="12"/>
      <c r="BJ432" s="12"/>
      <c r="BK432" s="12"/>
      <c r="BL432" s="12"/>
      <c r="BM432" s="12"/>
      <c r="BN432" s="12"/>
      <c r="BO432" s="12"/>
      <c r="BP432" s="12"/>
      <c r="BQ432" s="12"/>
      <c r="BR432" s="12"/>
      <c r="BS432" s="12"/>
      <c r="BT432" s="12"/>
      <c r="BU432" s="12"/>
      <c r="BV432" s="12"/>
      <c r="BW432" s="12"/>
      <c r="BX432" s="12"/>
      <c r="BZ432" s="114"/>
    </row>
    <row r="433" spans="1:78" x14ac:dyDescent="0.2">
      <c r="A433" s="107"/>
      <c r="B433" s="12"/>
      <c r="C433" s="12"/>
      <c r="D433" s="12"/>
      <c r="E433" s="12"/>
      <c r="F433" s="12"/>
      <c r="G433" s="12"/>
      <c r="H433" s="12"/>
      <c r="I433" s="114"/>
      <c r="J433" s="13"/>
      <c r="K433" s="12"/>
      <c r="L433" s="12"/>
      <c r="M433" s="12"/>
      <c r="N433" s="12"/>
      <c r="O433" s="20"/>
      <c r="P433" s="12"/>
      <c r="S433" s="12"/>
      <c r="T433" s="12"/>
      <c r="U433" s="17"/>
      <c r="AF433" s="12"/>
      <c r="AG433" s="12"/>
      <c r="AR433" s="12"/>
      <c r="AS433" s="12"/>
      <c r="BD433" s="12"/>
      <c r="BE433" s="12"/>
      <c r="BF433" s="114"/>
      <c r="BG433" s="12"/>
      <c r="BJ433" s="12"/>
      <c r="BK433" s="12"/>
      <c r="BL433" s="12"/>
      <c r="BM433" s="12"/>
      <c r="BN433" s="12"/>
      <c r="BO433" s="12"/>
      <c r="BP433" s="12"/>
      <c r="BQ433" s="12"/>
      <c r="BR433" s="12"/>
      <c r="BS433" s="12"/>
      <c r="BT433" s="12"/>
      <c r="BU433" s="12"/>
      <c r="BV433" s="12"/>
      <c r="BW433" s="12"/>
      <c r="BX433" s="12"/>
      <c r="BZ433" s="114"/>
    </row>
    <row r="434" spans="1:78" x14ac:dyDescent="0.2">
      <c r="A434" s="107"/>
      <c r="B434" s="12"/>
      <c r="C434" s="12"/>
      <c r="D434" s="12"/>
      <c r="E434" s="12"/>
      <c r="F434" s="12"/>
      <c r="G434" s="12"/>
      <c r="H434" s="12"/>
      <c r="I434" s="114"/>
      <c r="J434" s="13"/>
      <c r="K434" s="12"/>
      <c r="L434" s="12"/>
      <c r="M434" s="12"/>
      <c r="N434" s="12"/>
      <c r="O434" s="20"/>
      <c r="P434" s="12"/>
      <c r="S434" s="12"/>
      <c r="T434" s="12"/>
      <c r="U434" s="17"/>
      <c r="AF434" s="12"/>
      <c r="AG434" s="12"/>
      <c r="AR434" s="12"/>
      <c r="AS434" s="12"/>
      <c r="BD434" s="12"/>
      <c r="BE434" s="12"/>
      <c r="BF434" s="114"/>
      <c r="BG434" s="12"/>
      <c r="BJ434" s="12"/>
      <c r="BK434" s="12"/>
      <c r="BL434" s="12"/>
      <c r="BM434" s="12"/>
      <c r="BN434" s="12"/>
      <c r="BO434" s="12"/>
      <c r="BP434" s="12"/>
      <c r="BQ434" s="12"/>
      <c r="BR434" s="12"/>
      <c r="BS434" s="12"/>
      <c r="BT434" s="12"/>
      <c r="BU434" s="12"/>
      <c r="BV434" s="12"/>
      <c r="BW434" s="12"/>
      <c r="BX434" s="12"/>
      <c r="BZ434" s="114"/>
    </row>
    <row r="435" spans="1:78" x14ac:dyDescent="0.2">
      <c r="A435" s="107"/>
      <c r="B435" s="12"/>
      <c r="C435" s="12"/>
      <c r="D435" s="12"/>
      <c r="E435" s="12"/>
      <c r="F435" s="12"/>
      <c r="G435" s="12"/>
      <c r="H435" s="12"/>
      <c r="I435" s="114"/>
      <c r="J435" s="13"/>
      <c r="K435" s="12"/>
      <c r="L435" s="12"/>
      <c r="M435" s="12"/>
      <c r="N435" s="12"/>
      <c r="O435" s="20"/>
      <c r="P435" s="12"/>
      <c r="S435" s="12"/>
      <c r="T435" s="12"/>
      <c r="U435" s="17"/>
      <c r="AF435" s="12"/>
      <c r="AG435" s="12"/>
      <c r="AR435" s="12"/>
      <c r="AS435" s="12"/>
      <c r="BD435" s="12"/>
      <c r="BE435" s="12"/>
      <c r="BF435" s="114"/>
      <c r="BG435" s="12"/>
      <c r="BJ435" s="12"/>
      <c r="BK435" s="12"/>
      <c r="BL435" s="12"/>
      <c r="BM435" s="12"/>
      <c r="BN435" s="12"/>
      <c r="BO435" s="12"/>
      <c r="BP435" s="12"/>
      <c r="BQ435" s="12"/>
      <c r="BR435" s="12"/>
      <c r="BS435" s="12"/>
      <c r="BT435" s="12"/>
      <c r="BU435" s="12"/>
      <c r="BV435" s="12"/>
      <c r="BW435" s="12"/>
      <c r="BX435" s="12"/>
      <c r="BZ435" s="114"/>
    </row>
    <row r="436" spans="1:78" x14ac:dyDescent="0.2">
      <c r="A436" s="107"/>
      <c r="B436" s="12"/>
      <c r="C436" s="12"/>
      <c r="D436" s="12"/>
      <c r="E436" s="12"/>
      <c r="F436" s="12"/>
      <c r="G436" s="12"/>
      <c r="H436" s="12"/>
      <c r="I436" s="114"/>
      <c r="J436" s="13"/>
      <c r="K436" s="12"/>
      <c r="L436" s="12"/>
      <c r="M436" s="12"/>
      <c r="N436" s="12"/>
      <c r="O436" s="20"/>
      <c r="P436" s="12"/>
      <c r="S436" s="12"/>
      <c r="T436" s="12"/>
      <c r="U436" s="17"/>
      <c r="AF436" s="12"/>
      <c r="AG436" s="12"/>
      <c r="AR436" s="12"/>
      <c r="AS436" s="12"/>
      <c r="BD436" s="12"/>
      <c r="BE436" s="12"/>
      <c r="BF436" s="114"/>
      <c r="BG436" s="12"/>
      <c r="BJ436" s="12"/>
      <c r="BK436" s="12"/>
      <c r="BL436" s="12"/>
      <c r="BM436" s="12"/>
      <c r="BN436" s="12"/>
      <c r="BO436" s="12"/>
      <c r="BP436" s="12"/>
      <c r="BQ436" s="12"/>
      <c r="BR436" s="12"/>
      <c r="BS436" s="12"/>
      <c r="BT436" s="12"/>
      <c r="BU436" s="12"/>
      <c r="BV436" s="12"/>
      <c r="BW436" s="12"/>
      <c r="BX436" s="12"/>
      <c r="BZ436" s="114"/>
    </row>
    <row r="437" spans="1:78" x14ac:dyDescent="0.2">
      <c r="A437" s="107"/>
      <c r="B437" s="12"/>
      <c r="C437" s="12"/>
      <c r="D437" s="12"/>
      <c r="E437" s="12"/>
      <c r="F437" s="12"/>
      <c r="G437" s="12"/>
      <c r="H437" s="12"/>
      <c r="I437" s="114"/>
      <c r="J437" s="13"/>
      <c r="K437" s="12"/>
      <c r="L437" s="12"/>
      <c r="M437" s="12"/>
      <c r="N437" s="12"/>
      <c r="O437" s="20"/>
      <c r="P437" s="12"/>
      <c r="S437" s="12"/>
      <c r="T437" s="12"/>
      <c r="U437" s="17"/>
      <c r="AF437" s="12"/>
      <c r="AG437" s="12"/>
      <c r="AR437" s="12"/>
      <c r="AS437" s="12"/>
      <c r="BD437" s="12"/>
      <c r="BE437" s="12"/>
      <c r="BF437" s="114"/>
      <c r="BG437" s="12"/>
      <c r="BJ437" s="12"/>
      <c r="BK437" s="12"/>
      <c r="BL437" s="12"/>
      <c r="BM437" s="12"/>
      <c r="BN437" s="12"/>
      <c r="BO437" s="12"/>
      <c r="BP437" s="12"/>
      <c r="BQ437" s="12"/>
      <c r="BR437" s="12"/>
      <c r="BS437" s="12"/>
      <c r="BT437" s="12"/>
      <c r="BU437" s="12"/>
      <c r="BV437" s="12"/>
      <c r="BW437" s="12"/>
      <c r="BX437" s="12"/>
      <c r="BZ437" s="114"/>
    </row>
    <row r="438" spans="1:78" x14ac:dyDescent="0.2">
      <c r="A438" s="107"/>
      <c r="B438" s="12"/>
      <c r="C438" s="12"/>
      <c r="D438" s="12"/>
      <c r="E438" s="12"/>
      <c r="F438" s="12"/>
      <c r="G438" s="12"/>
      <c r="H438" s="12"/>
      <c r="I438" s="114"/>
      <c r="J438" s="13"/>
      <c r="K438" s="12"/>
      <c r="L438" s="12"/>
      <c r="M438" s="12"/>
      <c r="N438" s="12"/>
      <c r="O438" s="20"/>
      <c r="P438" s="12"/>
      <c r="S438" s="12"/>
      <c r="T438" s="12"/>
      <c r="U438" s="17"/>
      <c r="AF438" s="12"/>
      <c r="AG438" s="12"/>
      <c r="AR438" s="12"/>
      <c r="AS438" s="12"/>
      <c r="BD438" s="12"/>
      <c r="BE438" s="12"/>
      <c r="BF438" s="114"/>
      <c r="BG438" s="12"/>
      <c r="BJ438" s="12"/>
      <c r="BK438" s="12"/>
      <c r="BL438" s="12"/>
      <c r="BM438" s="12"/>
      <c r="BN438" s="12"/>
      <c r="BO438" s="12"/>
      <c r="BP438" s="12"/>
      <c r="BQ438" s="12"/>
      <c r="BR438" s="12"/>
      <c r="BS438" s="12"/>
      <c r="BT438" s="12"/>
      <c r="BU438" s="12"/>
      <c r="BV438" s="12"/>
      <c r="BW438" s="12"/>
      <c r="BX438" s="12"/>
      <c r="BZ438" s="114"/>
    </row>
    <row r="439" spans="1:78" x14ac:dyDescent="0.2">
      <c r="A439" s="107"/>
      <c r="B439" s="12"/>
      <c r="C439" s="12"/>
      <c r="D439" s="12"/>
      <c r="E439" s="12"/>
      <c r="F439" s="12"/>
      <c r="G439" s="12"/>
      <c r="H439" s="12"/>
      <c r="I439" s="114"/>
      <c r="J439" s="13"/>
      <c r="K439" s="12"/>
      <c r="L439" s="12"/>
      <c r="M439" s="12"/>
      <c r="N439" s="12"/>
      <c r="O439" s="20"/>
      <c r="P439" s="12"/>
      <c r="S439" s="12"/>
      <c r="T439" s="12"/>
      <c r="U439" s="17"/>
      <c r="AF439" s="12"/>
      <c r="AG439" s="12"/>
      <c r="AR439" s="12"/>
      <c r="AS439" s="12"/>
      <c r="BD439" s="12"/>
      <c r="BE439" s="12"/>
      <c r="BF439" s="114"/>
      <c r="BG439" s="12"/>
      <c r="BJ439" s="12"/>
      <c r="BK439" s="12"/>
      <c r="BL439" s="12"/>
      <c r="BM439" s="12"/>
      <c r="BN439" s="12"/>
      <c r="BO439" s="12"/>
      <c r="BP439" s="12"/>
      <c r="BQ439" s="12"/>
      <c r="BR439" s="12"/>
      <c r="BS439" s="12"/>
      <c r="BT439" s="12"/>
      <c r="BU439" s="12"/>
      <c r="BV439" s="12"/>
      <c r="BW439" s="12"/>
      <c r="BX439" s="12"/>
      <c r="BZ439" s="114"/>
    </row>
    <row r="440" spans="1:78" x14ac:dyDescent="0.2">
      <c r="A440" s="107"/>
      <c r="B440" s="12"/>
      <c r="C440" s="12"/>
      <c r="D440" s="12"/>
      <c r="E440" s="12"/>
      <c r="F440" s="12"/>
      <c r="G440" s="12"/>
      <c r="H440" s="12"/>
      <c r="I440" s="114"/>
      <c r="J440" s="13"/>
      <c r="K440" s="12"/>
      <c r="L440" s="12"/>
      <c r="M440" s="12"/>
      <c r="N440" s="12"/>
      <c r="O440" s="20"/>
      <c r="P440" s="12"/>
      <c r="S440" s="12"/>
      <c r="T440" s="12"/>
      <c r="U440" s="17"/>
      <c r="AF440" s="12"/>
      <c r="AG440" s="12"/>
      <c r="AR440" s="12"/>
      <c r="AS440" s="12"/>
      <c r="BD440" s="12"/>
      <c r="BE440" s="12"/>
      <c r="BF440" s="114"/>
      <c r="BG440" s="12"/>
      <c r="BJ440" s="12"/>
      <c r="BK440" s="12"/>
      <c r="BL440" s="12"/>
      <c r="BM440" s="12"/>
      <c r="BN440" s="12"/>
      <c r="BO440" s="12"/>
      <c r="BP440" s="12"/>
      <c r="BQ440" s="12"/>
      <c r="BR440" s="12"/>
      <c r="BS440" s="12"/>
      <c r="BT440" s="12"/>
      <c r="BU440" s="12"/>
      <c r="BV440" s="12"/>
      <c r="BW440" s="12"/>
      <c r="BX440" s="12"/>
      <c r="BZ440" s="114"/>
    </row>
    <row r="441" spans="1:78" x14ac:dyDescent="0.2">
      <c r="A441" s="107"/>
      <c r="B441" s="12"/>
      <c r="C441" s="12"/>
      <c r="D441" s="12"/>
      <c r="E441" s="12"/>
      <c r="F441" s="12"/>
      <c r="G441" s="12"/>
      <c r="H441" s="12"/>
      <c r="I441" s="114"/>
      <c r="J441" s="13"/>
      <c r="K441" s="12"/>
      <c r="L441" s="12"/>
      <c r="M441" s="12"/>
      <c r="N441" s="12"/>
      <c r="O441" s="20"/>
      <c r="P441" s="12"/>
      <c r="S441" s="12"/>
      <c r="T441" s="12"/>
      <c r="U441" s="17"/>
      <c r="AF441" s="12"/>
      <c r="AG441" s="12"/>
      <c r="AR441" s="12"/>
      <c r="AS441" s="12"/>
      <c r="BD441" s="12"/>
      <c r="BE441" s="12"/>
      <c r="BF441" s="114"/>
      <c r="BG441" s="12"/>
      <c r="BJ441" s="12"/>
      <c r="BK441" s="12"/>
      <c r="BL441" s="12"/>
      <c r="BM441" s="12"/>
      <c r="BN441" s="12"/>
      <c r="BO441" s="12"/>
      <c r="BP441" s="12"/>
      <c r="BQ441" s="12"/>
      <c r="BR441" s="12"/>
      <c r="BS441" s="12"/>
      <c r="BT441" s="12"/>
      <c r="BU441" s="12"/>
      <c r="BV441" s="12"/>
      <c r="BW441" s="12"/>
      <c r="BX441" s="12"/>
      <c r="BZ441" s="114"/>
    </row>
    <row r="442" spans="1:78" x14ac:dyDescent="0.2">
      <c r="A442" s="107"/>
      <c r="B442" s="12"/>
      <c r="C442" s="12"/>
      <c r="D442" s="12"/>
      <c r="E442" s="12"/>
      <c r="F442" s="12"/>
      <c r="G442" s="12"/>
      <c r="H442" s="12"/>
      <c r="I442" s="114"/>
      <c r="J442" s="13"/>
      <c r="K442" s="12"/>
      <c r="L442" s="12"/>
      <c r="M442" s="12"/>
      <c r="N442" s="12"/>
      <c r="O442" s="20"/>
      <c r="P442" s="12"/>
      <c r="S442" s="12"/>
      <c r="T442" s="12"/>
      <c r="U442" s="17"/>
      <c r="AF442" s="12"/>
      <c r="AG442" s="12"/>
      <c r="AR442" s="12"/>
      <c r="AS442" s="12"/>
      <c r="BD442" s="12"/>
      <c r="BE442" s="12"/>
      <c r="BF442" s="114"/>
      <c r="BG442" s="12"/>
      <c r="BJ442" s="12"/>
      <c r="BK442" s="12"/>
      <c r="BL442" s="12"/>
      <c r="BM442" s="12"/>
      <c r="BN442" s="12"/>
      <c r="BO442" s="12"/>
      <c r="BP442" s="12"/>
      <c r="BQ442" s="12"/>
      <c r="BR442" s="12"/>
      <c r="BS442" s="12"/>
      <c r="BT442" s="12"/>
      <c r="BU442" s="12"/>
      <c r="BV442" s="12"/>
      <c r="BW442" s="12"/>
      <c r="BX442" s="12"/>
      <c r="BZ442" s="114"/>
    </row>
    <row r="443" spans="1:78" x14ac:dyDescent="0.2">
      <c r="A443" s="107"/>
      <c r="B443" s="12"/>
      <c r="C443" s="12"/>
      <c r="D443" s="12"/>
      <c r="E443" s="12"/>
      <c r="F443" s="12"/>
      <c r="G443" s="12"/>
      <c r="H443" s="12"/>
      <c r="I443" s="114"/>
      <c r="J443" s="13"/>
      <c r="K443" s="12"/>
      <c r="L443" s="12"/>
      <c r="M443" s="12"/>
      <c r="N443" s="12"/>
      <c r="O443" s="20"/>
      <c r="P443" s="12"/>
      <c r="S443" s="12"/>
      <c r="T443" s="12"/>
      <c r="U443" s="17"/>
      <c r="AF443" s="12"/>
      <c r="AG443" s="12"/>
      <c r="AR443" s="12"/>
      <c r="AS443" s="12"/>
      <c r="BD443" s="12"/>
      <c r="BE443" s="12"/>
      <c r="BF443" s="114"/>
      <c r="BG443" s="12"/>
      <c r="BJ443" s="12"/>
      <c r="BK443" s="12"/>
      <c r="BL443" s="12"/>
      <c r="BM443" s="12"/>
      <c r="BN443" s="12"/>
      <c r="BO443" s="12"/>
      <c r="BP443" s="12"/>
      <c r="BQ443" s="12"/>
      <c r="BR443" s="12"/>
      <c r="BS443" s="12"/>
      <c r="BT443" s="12"/>
      <c r="BU443" s="12"/>
      <c r="BV443" s="12"/>
      <c r="BW443" s="12"/>
      <c r="BX443" s="12"/>
      <c r="BZ443" s="114"/>
    </row>
    <row r="444" spans="1:78" x14ac:dyDescent="0.2">
      <c r="A444" s="107"/>
      <c r="B444" s="12"/>
      <c r="C444" s="12"/>
      <c r="D444" s="12"/>
      <c r="E444" s="12"/>
      <c r="F444" s="12"/>
      <c r="G444" s="12"/>
      <c r="H444" s="12"/>
      <c r="I444" s="114"/>
      <c r="J444" s="13"/>
      <c r="K444" s="12"/>
      <c r="L444" s="12"/>
      <c r="M444" s="12"/>
      <c r="N444" s="12"/>
      <c r="O444" s="20"/>
      <c r="P444" s="12"/>
      <c r="S444" s="12"/>
      <c r="T444" s="12"/>
      <c r="U444" s="17"/>
      <c r="AF444" s="12"/>
      <c r="AG444" s="12"/>
      <c r="AR444" s="12"/>
      <c r="AS444" s="12"/>
      <c r="BD444" s="12"/>
      <c r="BE444" s="12"/>
      <c r="BF444" s="114"/>
      <c r="BG444" s="12"/>
      <c r="BJ444" s="12"/>
      <c r="BK444" s="12"/>
      <c r="BL444" s="12"/>
      <c r="BM444" s="12"/>
      <c r="BN444" s="12"/>
      <c r="BO444" s="12"/>
      <c r="BP444" s="12"/>
      <c r="BQ444" s="12"/>
      <c r="BR444" s="12"/>
      <c r="BS444" s="12"/>
      <c r="BT444" s="12"/>
      <c r="BU444" s="12"/>
      <c r="BV444" s="12"/>
      <c r="BW444" s="12"/>
      <c r="BX444" s="12"/>
      <c r="BZ444" s="114"/>
    </row>
    <row r="445" spans="1:78" x14ac:dyDescent="0.2">
      <c r="A445" s="107"/>
      <c r="B445" s="12"/>
      <c r="C445" s="12"/>
      <c r="D445" s="12"/>
      <c r="E445" s="12"/>
      <c r="F445" s="12"/>
      <c r="G445" s="12"/>
      <c r="H445" s="12"/>
      <c r="I445" s="114"/>
      <c r="J445" s="13"/>
      <c r="K445" s="12"/>
      <c r="L445" s="12"/>
      <c r="M445" s="12"/>
      <c r="N445" s="12"/>
      <c r="O445" s="20"/>
      <c r="P445" s="12"/>
      <c r="S445" s="12"/>
      <c r="T445" s="12"/>
      <c r="U445" s="17"/>
      <c r="AF445" s="12"/>
      <c r="AG445" s="12"/>
      <c r="AR445" s="12"/>
      <c r="AS445" s="12"/>
      <c r="BD445" s="12"/>
      <c r="BE445" s="12"/>
      <c r="BF445" s="114"/>
      <c r="BG445" s="12"/>
      <c r="BJ445" s="12"/>
      <c r="BK445" s="12"/>
      <c r="BL445" s="12"/>
      <c r="BM445" s="12"/>
      <c r="BN445" s="12"/>
      <c r="BO445" s="12"/>
      <c r="BP445" s="12"/>
      <c r="BQ445" s="12"/>
      <c r="BR445" s="12"/>
      <c r="BS445" s="12"/>
      <c r="BT445" s="12"/>
      <c r="BU445" s="12"/>
      <c r="BV445" s="12"/>
      <c r="BW445" s="12"/>
      <c r="BX445" s="12"/>
      <c r="BZ445" s="114"/>
    </row>
    <row r="446" spans="1:78" x14ac:dyDescent="0.2">
      <c r="A446" s="107"/>
      <c r="B446" s="12"/>
      <c r="C446" s="12"/>
      <c r="D446" s="12"/>
      <c r="E446" s="12"/>
      <c r="F446" s="12"/>
      <c r="G446" s="12"/>
      <c r="H446" s="12"/>
      <c r="I446" s="114"/>
      <c r="J446" s="13"/>
      <c r="K446" s="12"/>
      <c r="L446" s="12"/>
      <c r="M446" s="12"/>
      <c r="N446" s="12"/>
      <c r="O446" s="20"/>
      <c r="P446" s="12"/>
      <c r="S446" s="12"/>
      <c r="T446" s="12"/>
      <c r="U446" s="17"/>
      <c r="AF446" s="12"/>
      <c r="AG446" s="12"/>
      <c r="AR446" s="12"/>
      <c r="AS446" s="12"/>
      <c r="BD446" s="12"/>
      <c r="BE446" s="12"/>
      <c r="BF446" s="114"/>
      <c r="BG446" s="12"/>
      <c r="BJ446" s="12"/>
      <c r="BK446" s="12"/>
      <c r="BL446" s="12"/>
      <c r="BM446" s="12"/>
      <c r="BN446" s="12"/>
      <c r="BO446" s="12"/>
      <c r="BP446" s="12"/>
      <c r="BQ446" s="12"/>
      <c r="BR446" s="12"/>
      <c r="BS446" s="12"/>
      <c r="BT446" s="12"/>
      <c r="BU446" s="12"/>
      <c r="BV446" s="12"/>
      <c r="BW446" s="12"/>
      <c r="BX446" s="12"/>
      <c r="BZ446" s="114"/>
    </row>
    <row r="447" spans="1:78" x14ac:dyDescent="0.2">
      <c r="A447" s="107"/>
      <c r="B447" s="12"/>
      <c r="C447" s="12"/>
      <c r="D447" s="12"/>
      <c r="E447" s="12"/>
      <c r="F447" s="12"/>
      <c r="G447" s="12"/>
      <c r="H447" s="12"/>
      <c r="I447" s="114"/>
      <c r="J447" s="13"/>
      <c r="K447" s="12"/>
      <c r="L447" s="12"/>
      <c r="M447" s="12"/>
      <c r="N447" s="12"/>
      <c r="O447" s="20"/>
      <c r="P447" s="12"/>
      <c r="S447" s="12"/>
      <c r="T447" s="12"/>
      <c r="U447" s="17"/>
      <c r="AF447" s="12"/>
      <c r="AG447" s="12"/>
      <c r="AR447" s="12"/>
      <c r="AS447" s="12"/>
      <c r="BD447" s="12"/>
      <c r="BE447" s="12"/>
      <c r="BF447" s="114"/>
      <c r="BG447" s="12"/>
      <c r="BJ447" s="12"/>
      <c r="BK447" s="12"/>
      <c r="BL447" s="12"/>
      <c r="BM447" s="12"/>
      <c r="BN447" s="12"/>
      <c r="BO447" s="12"/>
      <c r="BP447" s="12"/>
      <c r="BQ447" s="12"/>
      <c r="BR447" s="12"/>
      <c r="BS447" s="12"/>
      <c r="BT447" s="12"/>
      <c r="BU447" s="12"/>
      <c r="BV447" s="12"/>
      <c r="BW447" s="12"/>
      <c r="BX447" s="12"/>
      <c r="BZ447" s="114"/>
    </row>
    <row r="448" spans="1:78" x14ac:dyDescent="0.2">
      <c r="A448" s="107"/>
      <c r="B448" s="12"/>
      <c r="C448" s="12"/>
      <c r="D448" s="12"/>
      <c r="E448" s="12"/>
      <c r="F448" s="12"/>
      <c r="G448" s="12"/>
      <c r="H448" s="12"/>
      <c r="I448" s="114"/>
      <c r="J448" s="13"/>
      <c r="K448" s="12"/>
      <c r="L448" s="12"/>
      <c r="M448" s="12"/>
      <c r="N448" s="12"/>
      <c r="O448" s="20"/>
      <c r="P448" s="12"/>
      <c r="S448" s="12"/>
      <c r="T448" s="12"/>
      <c r="U448" s="17"/>
      <c r="AF448" s="12"/>
      <c r="AG448" s="12"/>
      <c r="AR448" s="12"/>
      <c r="AS448" s="12"/>
      <c r="BD448" s="12"/>
      <c r="BE448" s="12"/>
      <c r="BF448" s="114"/>
      <c r="BG448" s="12"/>
      <c r="BJ448" s="12"/>
      <c r="BK448" s="12"/>
      <c r="BL448" s="12"/>
      <c r="BM448" s="12"/>
      <c r="BN448" s="12"/>
      <c r="BO448" s="12"/>
      <c r="BP448" s="12"/>
      <c r="BQ448" s="12"/>
      <c r="BR448" s="12"/>
      <c r="BS448" s="12"/>
      <c r="BT448" s="12"/>
      <c r="BU448" s="12"/>
      <c r="BV448" s="12"/>
      <c r="BW448" s="12"/>
      <c r="BX448" s="12"/>
      <c r="BZ448" s="114"/>
    </row>
    <row r="449" spans="1:78" x14ac:dyDescent="0.2">
      <c r="A449" s="107"/>
      <c r="B449" s="12"/>
      <c r="C449" s="12"/>
      <c r="D449" s="12"/>
      <c r="E449" s="12"/>
      <c r="F449" s="12"/>
      <c r="G449" s="12"/>
      <c r="H449" s="12"/>
      <c r="I449" s="114"/>
      <c r="J449" s="13"/>
      <c r="K449" s="12"/>
      <c r="L449" s="12"/>
      <c r="M449" s="12"/>
      <c r="N449" s="12"/>
      <c r="O449" s="20"/>
      <c r="P449" s="12"/>
      <c r="S449" s="12"/>
      <c r="T449" s="12"/>
      <c r="U449" s="17"/>
      <c r="AF449" s="12"/>
      <c r="AG449" s="12"/>
      <c r="AR449" s="12"/>
      <c r="AS449" s="12"/>
      <c r="BD449" s="12"/>
      <c r="BE449" s="12"/>
      <c r="BF449" s="114"/>
      <c r="BG449" s="12"/>
      <c r="BJ449" s="12"/>
      <c r="BK449" s="12"/>
      <c r="BL449" s="12"/>
      <c r="BM449" s="12"/>
      <c r="BN449" s="12"/>
      <c r="BO449" s="12"/>
      <c r="BP449" s="12"/>
      <c r="BQ449" s="12"/>
      <c r="BR449" s="12"/>
      <c r="BS449" s="12"/>
      <c r="BT449" s="12"/>
      <c r="BU449" s="12"/>
      <c r="BV449" s="12"/>
      <c r="BW449" s="12"/>
      <c r="BX449" s="12"/>
      <c r="BZ449" s="114"/>
    </row>
    <row r="450" spans="1:78" x14ac:dyDescent="0.2">
      <c r="A450" s="107"/>
      <c r="B450" s="12"/>
      <c r="C450" s="12"/>
      <c r="D450" s="12"/>
      <c r="E450" s="12"/>
      <c r="F450" s="12"/>
      <c r="G450" s="12"/>
      <c r="H450" s="12"/>
      <c r="I450" s="114"/>
      <c r="J450" s="13"/>
      <c r="K450" s="12"/>
      <c r="L450" s="12"/>
      <c r="M450" s="12"/>
      <c r="N450" s="12"/>
      <c r="O450" s="20"/>
      <c r="P450" s="12"/>
      <c r="S450" s="12"/>
      <c r="T450" s="12"/>
      <c r="U450" s="17"/>
      <c r="AF450" s="12"/>
      <c r="AG450" s="12"/>
      <c r="AR450" s="12"/>
      <c r="AS450" s="12"/>
      <c r="BD450" s="12"/>
      <c r="BE450" s="12"/>
      <c r="BF450" s="114"/>
      <c r="BG450" s="12"/>
      <c r="BJ450" s="12"/>
      <c r="BK450" s="12"/>
      <c r="BL450" s="12"/>
      <c r="BM450" s="12"/>
      <c r="BN450" s="12"/>
      <c r="BO450" s="12"/>
      <c r="BP450" s="12"/>
      <c r="BQ450" s="12"/>
      <c r="BR450" s="12"/>
      <c r="BS450" s="12"/>
      <c r="BT450" s="12"/>
      <c r="BU450" s="12"/>
      <c r="BV450" s="12"/>
      <c r="BW450" s="12"/>
      <c r="BX450" s="12"/>
      <c r="BZ450" s="114"/>
    </row>
    <row r="451" spans="1:78" x14ac:dyDescent="0.2">
      <c r="A451" s="107"/>
      <c r="B451" s="12"/>
      <c r="C451" s="12"/>
      <c r="D451" s="12"/>
      <c r="E451" s="12"/>
      <c r="F451" s="12"/>
      <c r="G451" s="12"/>
      <c r="H451" s="12"/>
      <c r="I451" s="114"/>
      <c r="J451" s="13"/>
      <c r="K451" s="12"/>
      <c r="L451" s="12"/>
      <c r="M451" s="12"/>
      <c r="N451" s="12"/>
      <c r="O451" s="20"/>
      <c r="P451" s="12"/>
      <c r="S451" s="12"/>
      <c r="T451" s="12"/>
      <c r="U451" s="17"/>
      <c r="AF451" s="12"/>
      <c r="AG451" s="12"/>
      <c r="AR451" s="12"/>
      <c r="AS451" s="12"/>
      <c r="BD451" s="12"/>
      <c r="BE451" s="12"/>
      <c r="BF451" s="114"/>
      <c r="BG451" s="12"/>
      <c r="BJ451" s="12"/>
      <c r="BK451" s="12"/>
      <c r="BL451" s="12"/>
      <c r="BM451" s="12"/>
      <c r="BN451" s="12"/>
      <c r="BO451" s="12"/>
      <c r="BP451" s="12"/>
      <c r="BQ451" s="12"/>
      <c r="BR451" s="12"/>
      <c r="BS451" s="12"/>
      <c r="BT451" s="12"/>
      <c r="BU451" s="12"/>
      <c r="BV451" s="12"/>
      <c r="BW451" s="12"/>
      <c r="BX451" s="12"/>
      <c r="BZ451" s="114"/>
    </row>
    <row r="452" spans="1:78" x14ac:dyDescent="0.2">
      <c r="A452" s="107"/>
      <c r="B452" s="12"/>
      <c r="C452" s="12"/>
      <c r="D452" s="12"/>
      <c r="E452" s="12"/>
      <c r="F452" s="12"/>
      <c r="G452" s="12"/>
      <c r="H452" s="12"/>
      <c r="I452" s="114"/>
      <c r="J452" s="13"/>
      <c r="K452" s="12"/>
      <c r="L452" s="12"/>
      <c r="M452" s="12"/>
      <c r="N452" s="12"/>
      <c r="O452" s="20"/>
      <c r="P452" s="12"/>
      <c r="S452" s="12"/>
      <c r="T452" s="12"/>
      <c r="U452" s="17"/>
      <c r="AF452" s="12"/>
      <c r="AG452" s="12"/>
      <c r="AR452" s="12"/>
      <c r="AS452" s="12"/>
      <c r="BD452" s="12"/>
      <c r="BE452" s="12"/>
      <c r="BF452" s="114"/>
      <c r="BG452" s="12"/>
      <c r="BJ452" s="12"/>
      <c r="BK452" s="12"/>
      <c r="BL452" s="12"/>
      <c r="BM452" s="12"/>
      <c r="BN452" s="12"/>
      <c r="BO452" s="12"/>
      <c r="BP452" s="12"/>
      <c r="BQ452" s="12"/>
      <c r="BR452" s="12"/>
      <c r="BS452" s="12"/>
      <c r="BT452" s="12"/>
      <c r="BU452" s="12"/>
      <c r="BV452" s="12"/>
      <c r="BW452" s="12"/>
      <c r="BX452" s="12"/>
      <c r="BZ452" s="114"/>
    </row>
    <row r="453" spans="1:78" x14ac:dyDescent="0.2">
      <c r="A453" s="107"/>
      <c r="B453" s="12"/>
      <c r="C453" s="12"/>
      <c r="D453" s="12"/>
      <c r="E453" s="12"/>
      <c r="F453" s="12"/>
      <c r="G453" s="12"/>
      <c r="H453" s="12"/>
      <c r="I453" s="114"/>
      <c r="J453" s="13"/>
      <c r="K453" s="12"/>
      <c r="L453" s="12"/>
      <c r="M453" s="12"/>
      <c r="N453" s="12"/>
      <c r="O453" s="20"/>
      <c r="P453" s="12"/>
      <c r="S453" s="12"/>
      <c r="T453" s="12"/>
      <c r="U453" s="17"/>
      <c r="AF453" s="12"/>
      <c r="AG453" s="12"/>
      <c r="AR453" s="12"/>
      <c r="AS453" s="12"/>
      <c r="BD453" s="12"/>
      <c r="BE453" s="12"/>
      <c r="BF453" s="114"/>
      <c r="BG453" s="12"/>
      <c r="BJ453" s="12"/>
      <c r="BK453" s="12"/>
      <c r="BL453" s="12"/>
      <c r="BM453" s="12"/>
      <c r="BN453" s="12"/>
      <c r="BO453" s="12"/>
      <c r="BP453" s="12"/>
      <c r="BQ453" s="12"/>
      <c r="BR453" s="12"/>
      <c r="BS453" s="12"/>
      <c r="BT453" s="12"/>
      <c r="BU453" s="12"/>
      <c r="BV453" s="12"/>
      <c r="BW453" s="12"/>
      <c r="BX453" s="12"/>
      <c r="BZ453" s="114"/>
    </row>
    <row r="454" spans="1:78" x14ac:dyDescent="0.2">
      <c r="A454" s="107"/>
      <c r="B454" s="12"/>
      <c r="C454" s="12"/>
      <c r="D454" s="12"/>
      <c r="E454" s="12"/>
      <c r="F454" s="12"/>
      <c r="G454" s="12"/>
      <c r="H454" s="12"/>
      <c r="I454" s="114"/>
      <c r="J454" s="13"/>
      <c r="K454" s="12"/>
      <c r="L454" s="12"/>
      <c r="M454" s="12"/>
      <c r="N454" s="12"/>
      <c r="O454" s="20"/>
      <c r="P454" s="12"/>
      <c r="S454" s="12"/>
      <c r="T454" s="12"/>
      <c r="U454" s="17"/>
      <c r="AF454" s="12"/>
      <c r="AG454" s="12"/>
      <c r="AR454" s="12"/>
      <c r="AS454" s="12"/>
      <c r="BD454" s="12"/>
      <c r="BE454" s="12"/>
      <c r="BF454" s="114"/>
      <c r="BG454" s="12"/>
      <c r="BJ454" s="12"/>
      <c r="BK454" s="12"/>
      <c r="BL454" s="12"/>
      <c r="BM454" s="12"/>
      <c r="BN454" s="12"/>
      <c r="BO454" s="12"/>
      <c r="BP454" s="12"/>
      <c r="BQ454" s="12"/>
      <c r="BR454" s="12"/>
      <c r="BS454" s="12"/>
      <c r="BT454" s="12"/>
      <c r="BU454" s="12"/>
      <c r="BV454" s="12"/>
      <c r="BW454" s="12"/>
      <c r="BX454" s="12"/>
      <c r="BZ454" s="114"/>
    </row>
    <row r="455" spans="1:78" x14ac:dyDescent="0.2">
      <c r="A455" s="107"/>
      <c r="B455" s="12"/>
      <c r="C455" s="12"/>
      <c r="D455" s="12"/>
      <c r="E455" s="12"/>
      <c r="F455" s="12"/>
      <c r="G455" s="12"/>
      <c r="H455" s="12"/>
      <c r="I455" s="114"/>
      <c r="J455" s="13"/>
      <c r="K455" s="12"/>
      <c r="L455" s="12"/>
      <c r="M455" s="12"/>
      <c r="N455" s="12"/>
      <c r="O455" s="20"/>
      <c r="P455" s="12"/>
      <c r="S455" s="12"/>
      <c r="T455" s="12"/>
      <c r="U455" s="17"/>
      <c r="AF455" s="12"/>
      <c r="AG455" s="12"/>
      <c r="AR455" s="12"/>
      <c r="AS455" s="12"/>
      <c r="BD455" s="12"/>
      <c r="BE455" s="12"/>
      <c r="BF455" s="114"/>
      <c r="BG455" s="12"/>
      <c r="BJ455" s="12"/>
      <c r="BK455" s="12"/>
      <c r="BL455" s="12"/>
      <c r="BM455" s="12"/>
      <c r="BN455" s="12"/>
      <c r="BO455" s="12"/>
      <c r="BP455" s="12"/>
      <c r="BQ455" s="12"/>
      <c r="BR455" s="12"/>
      <c r="BS455" s="12"/>
      <c r="BT455" s="12"/>
      <c r="BU455" s="12"/>
      <c r="BV455" s="12"/>
      <c r="BW455" s="12"/>
      <c r="BX455" s="12"/>
      <c r="BZ455" s="114"/>
    </row>
    <row r="456" spans="1:78" x14ac:dyDescent="0.2">
      <c r="A456" s="107"/>
      <c r="B456" s="12"/>
      <c r="C456" s="12"/>
      <c r="D456" s="12"/>
      <c r="E456" s="12"/>
      <c r="F456" s="12"/>
      <c r="G456" s="12"/>
      <c r="H456" s="12"/>
      <c r="I456" s="114"/>
      <c r="J456" s="13"/>
      <c r="K456" s="12"/>
      <c r="L456" s="12"/>
      <c r="M456" s="12"/>
      <c r="N456" s="12"/>
      <c r="O456" s="20"/>
      <c r="P456" s="12"/>
      <c r="S456" s="12"/>
      <c r="T456" s="12"/>
      <c r="U456" s="17"/>
      <c r="AF456" s="12"/>
      <c r="AG456" s="12"/>
      <c r="AR456" s="12"/>
      <c r="AS456" s="12"/>
      <c r="BD456" s="12"/>
      <c r="BE456" s="12"/>
      <c r="BF456" s="114"/>
      <c r="BG456" s="12"/>
      <c r="BJ456" s="12"/>
      <c r="BK456" s="12"/>
      <c r="BL456" s="12"/>
      <c r="BM456" s="12"/>
      <c r="BN456" s="12"/>
      <c r="BO456" s="12"/>
      <c r="BP456" s="12"/>
      <c r="BQ456" s="12"/>
      <c r="BR456" s="12"/>
      <c r="BS456" s="12"/>
      <c r="BT456" s="12"/>
      <c r="BU456" s="12"/>
      <c r="BV456" s="12"/>
      <c r="BW456" s="12"/>
      <c r="BX456" s="12"/>
      <c r="BZ456" s="114"/>
    </row>
    <row r="457" spans="1:78" x14ac:dyDescent="0.2">
      <c r="A457" s="107"/>
      <c r="B457" s="12"/>
      <c r="C457" s="12"/>
      <c r="D457" s="12"/>
      <c r="E457" s="12"/>
      <c r="F457" s="12"/>
      <c r="G457" s="12"/>
      <c r="H457" s="12"/>
      <c r="I457" s="114"/>
      <c r="J457" s="13"/>
      <c r="K457" s="12"/>
      <c r="L457" s="12"/>
      <c r="M457" s="12"/>
      <c r="N457" s="12"/>
      <c r="O457" s="20"/>
      <c r="P457" s="12"/>
      <c r="S457" s="12"/>
      <c r="T457" s="12"/>
      <c r="U457" s="17"/>
      <c r="AF457" s="12"/>
      <c r="AG457" s="12"/>
      <c r="AR457" s="12"/>
      <c r="AS457" s="12"/>
      <c r="BD457" s="12"/>
      <c r="BE457" s="12"/>
      <c r="BF457" s="114"/>
      <c r="BG457" s="12"/>
      <c r="BJ457" s="12"/>
      <c r="BK457" s="12"/>
      <c r="BL457" s="12"/>
      <c r="BM457" s="12"/>
      <c r="BN457" s="12"/>
      <c r="BO457" s="12"/>
      <c r="BP457" s="12"/>
      <c r="BQ457" s="12"/>
      <c r="BR457" s="12"/>
      <c r="BS457" s="12"/>
      <c r="BT457" s="12"/>
      <c r="BU457" s="12"/>
      <c r="BV457" s="12"/>
      <c r="BW457" s="12"/>
      <c r="BX457" s="12"/>
      <c r="BZ457" s="114"/>
    </row>
    <row r="458" spans="1:78" x14ac:dyDescent="0.2">
      <c r="A458" s="107"/>
      <c r="B458" s="12"/>
      <c r="C458" s="12"/>
      <c r="D458" s="12"/>
      <c r="E458" s="12"/>
      <c r="F458" s="12"/>
      <c r="G458" s="12"/>
      <c r="H458" s="12"/>
      <c r="I458" s="114"/>
      <c r="J458" s="13"/>
      <c r="K458" s="12"/>
      <c r="L458" s="12"/>
      <c r="M458" s="12"/>
      <c r="N458" s="12"/>
      <c r="O458" s="20"/>
      <c r="P458" s="12"/>
      <c r="S458" s="12"/>
      <c r="T458" s="12"/>
      <c r="U458" s="17"/>
      <c r="AF458" s="12"/>
      <c r="AG458" s="12"/>
      <c r="AR458" s="12"/>
      <c r="AS458" s="12"/>
      <c r="BD458" s="12"/>
      <c r="BE458" s="12"/>
      <c r="BF458" s="114"/>
      <c r="BG458" s="12"/>
      <c r="BJ458" s="12"/>
      <c r="BK458" s="12"/>
      <c r="BL458" s="12"/>
      <c r="BM458" s="12"/>
      <c r="BN458" s="12"/>
      <c r="BO458" s="12"/>
      <c r="BP458" s="12"/>
      <c r="BQ458" s="12"/>
      <c r="BR458" s="12"/>
      <c r="BS458" s="12"/>
      <c r="BT458" s="12"/>
      <c r="BU458" s="12"/>
      <c r="BV458" s="12"/>
      <c r="BW458" s="12"/>
      <c r="BX458" s="12"/>
      <c r="BZ458" s="114"/>
    </row>
    <row r="459" spans="1:78" x14ac:dyDescent="0.2">
      <c r="A459" s="107"/>
      <c r="B459" s="12"/>
      <c r="C459" s="12"/>
      <c r="D459" s="12"/>
      <c r="E459" s="12"/>
      <c r="F459" s="12"/>
      <c r="G459" s="12"/>
      <c r="H459" s="12"/>
      <c r="I459" s="114"/>
      <c r="J459" s="13"/>
      <c r="K459" s="12"/>
      <c r="L459" s="12"/>
      <c r="M459" s="12"/>
      <c r="N459" s="12"/>
      <c r="O459" s="20"/>
      <c r="P459" s="12"/>
      <c r="S459" s="12"/>
      <c r="T459" s="12"/>
      <c r="U459" s="17"/>
      <c r="AF459" s="12"/>
      <c r="AG459" s="12"/>
      <c r="AR459" s="12"/>
      <c r="AS459" s="12"/>
      <c r="BD459" s="12"/>
      <c r="BE459" s="12"/>
      <c r="BF459" s="114"/>
      <c r="BG459" s="12"/>
      <c r="BJ459" s="12"/>
      <c r="BK459" s="12"/>
      <c r="BL459" s="12"/>
      <c r="BM459" s="12"/>
      <c r="BN459" s="12"/>
      <c r="BO459" s="12"/>
      <c r="BP459" s="12"/>
      <c r="BQ459" s="12"/>
      <c r="BR459" s="12"/>
      <c r="BS459" s="12"/>
      <c r="BT459" s="12"/>
      <c r="BU459" s="12"/>
      <c r="BV459" s="12"/>
      <c r="BW459" s="12"/>
      <c r="BX459" s="12"/>
      <c r="BZ459" s="114"/>
    </row>
    <row r="460" spans="1:78" x14ac:dyDescent="0.2">
      <c r="A460" s="107"/>
      <c r="B460" s="12"/>
      <c r="C460" s="12"/>
      <c r="D460" s="12"/>
      <c r="E460" s="12"/>
      <c r="F460" s="12"/>
      <c r="G460" s="12"/>
      <c r="H460" s="12"/>
      <c r="I460" s="114"/>
      <c r="J460" s="13"/>
      <c r="K460" s="12"/>
      <c r="L460" s="12"/>
      <c r="M460" s="12"/>
      <c r="N460" s="12"/>
      <c r="O460" s="20"/>
      <c r="P460" s="12"/>
      <c r="S460" s="12"/>
      <c r="T460" s="12"/>
      <c r="U460" s="17"/>
      <c r="AF460" s="12"/>
      <c r="AG460" s="12"/>
      <c r="AR460" s="12"/>
      <c r="AS460" s="12"/>
      <c r="BD460" s="12"/>
      <c r="BE460" s="12"/>
      <c r="BF460" s="114"/>
      <c r="BG460" s="12"/>
      <c r="BJ460" s="12"/>
      <c r="BK460" s="12"/>
      <c r="BL460" s="12"/>
      <c r="BM460" s="12"/>
      <c r="BN460" s="12"/>
      <c r="BO460" s="12"/>
      <c r="BP460" s="12"/>
      <c r="BQ460" s="12"/>
      <c r="BR460" s="12"/>
      <c r="BS460" s="12"/>
      <c r="BT460" s="12"/>
      <c r="BU460" s="12"/>
      <c r="BV460" s="12"/>
      <c r="BW460" s="12"/>
      <c r="BX460" s="12"/>
      <c r="BZ460" s="114"/>
    </row>
    <row r="461" spans="1:78" x14ac:dyDescent="0.2">
      <c r="A461" s="107"/>
      <c r="B461" s="12"/>
      <c r="C461" s="12"/>
      <c r="D461" s="12"/>
      <c r="E461" s="12"/>
      <c r="F461" s="12"/>
      <c r="G461" s="12"/>
      <c r="H461" s="12"/>
      <c r="I461" s="114"/>
      <c r="J461" s="13"/>
      <c r="K461" s="12"/>
      <c r="L461" s="12"/>
      <c r="M461" s="12"/>
      <c r="N461" s="12"/>
      <c r="O461" s="20"/>
      <c r="P461" s="12"/>
      <c r="S461" s="12"/>
      <c r="T461" s="12"/>
      <c r="U461" s="17"/>
      <c r="AF461" s="12"/>
      <c r="AG461" s="12"/>
      <c r="AR461" s="12"/>
      <c r="AS461" s="12"/>
      <c r="BD461" s="12"/>
      <c r="BE461" s="12"/>
      <c r="BF461" s="114"/>
      <c r="BG461" s="12"/>
      <c r="BJ461" s="12"/>
      <c r="BK461" s="12"/>
      <c r="BL461" s="12"/>
      <c r="BM461" s="12"/>
      <c r="BN461" s="12"/>
      <c r="BO461" s="12"/>
      <c r="BP461" s="12"/>
      <c r="BQ461" s="12"/>
      <c r="BR461" s="12"/>
      <c r="BS461" s="12"/>
      <c r="BT461" s="12"/>
      <c r="BU461" s="12"/>
      <c r="BV461" s="12"/>
      <c r="BW461" s="12"/>
      <c r="BX461" s="12"/>
      <c r="BZ461" s="114"/>
    </row>
    <row r="462" spans="1:78" x14ac:dyDescent="0.2">
      <c r="A462" s="107"/>
      <c r="B462" s="12"/>
      <c r="C462" s="12"/>
      <c r="D462" s="12"/>
      <c r="E462" s="12"/>
      <c r="F462" s="12"/>
      <c r="G462" s="12"/>
      <c r="H462" s="12"/>
      <c r="I462" s="114"/>
      <c r="J462" s="13"/>
      <c r="K462" s="12"/>
      <c r="L462" s="12"/>
      <c r="M462" s="12"/>
      <c r="N462" s="12"/>
      <c r="O462" s="20"/>
      <c r="P462" s="12"/>
      <c r="S462" s="12"/>
      <c r="T462" s="12"/>
      <c r="U462" s="17"/>
      <c r="AF462" s="12"/>
      <c r="AG462" s="12"/>
      <c r="AR462" s="12"/>
      <c r="AS462" s="12"/>
      <c r="BD462" s="12"/>
      <c r="BE462" s="12"/>
      <c r="BF462" s="114"/>
      <c r="BG462" s="12"/>
      <c r="BJ462" s="12"/>
      <c r="BK462" s="12"/>
      <c r="BL462" s="12"/>
      <c r="BM462" s="12"/>
      <c r="BN462" s="12"/>
      <c r="BO462" s="12"/>
      <c r="BP462" s="12"/>
      <c r="BQ462" s="12"/>
      <c r="BR462" s="12"/>
      <c r="BS462" s="12"/>
      <c r="BT462" s="12"/>
      <c r="BU462" s="12"/>
      <c r="BV462" s="12"/>
      <c r="BW462" s="12"/>
      <c r="BX462" s="12"/>
      <c r="BZ462" s="114"/>
    </row>
    <row r="463" spans="1:78" x14ac:dyDescent="0.2">
      <c r="A463" s="107"/>
      <c r="B463" s="12"/>
      <c r="C463" s="12"/>
      <c r="D463" s="12"/>
      <c r="E463" s="12"/>
      <c r="F463" s="12"/>
      <c r="G463" s="12"/>
      <c r="H463" s="12"/>
      <c r="I463" s="114"/>
      <c r="J463" s="13"/>
      <c r="K463" s="12"/>
      <c r="L463" s="12"/>
      <c r="M463" s="12"/>
      <c r="N463" s="12"/>
      <c r="O463" s="20"/>
      <c r="P463" s="12"/>
      <c r="S463" s="12"/>
      <c r="T463" s="12"/>
      <c r="U463" s="17"/>
      <c r="AF463" s="12"/>
      <c r="AG463" s="12"/>
      <c r="AR463" s="12"/>
      <c r="AS463" s="12"/>
      <c r="BD463" s="12"/>
      <c r="BE463" s="12"/>
      <c r="BF463" s="114"/>
      <c r="BG463" s="12"/>
      <c r="BJ463" s="12"/>
      <c r="BK463" s="12"/>
      <c r="BL463" s="12"/>
      <c r="BM463" s="12"/>
      <c r="BN463" s="12"/>
      <c r="BO463" s="12"/>
      <c r="BP463" s="12"/>
      <c r="BQ463" s="12"/>
      <c r="BR463" s="12"/>
      <c r="BS463" s="12"/>
      <c r="BT463" s="12"/>
      <c r="BU463" s="12"/>
      <c r="BV463" s="12"/>
      <c r="BW463" s="12"/>
      <c r="BX463" s="12"/>
      <c r="BZ463" s="114"/>
    </row>
    <row r="464" spans="1:78" x14ac:dyDescent="0.2">
      <c r="A464" s="107"/>
      <c r="B464" s="12"/>
      <c r="C464" s="12"/>
      <c r="D464" s="12"/>
      <c r="E464" s="12"/>
      <c r="F464" s="12"/>
      <c r="G464" s="12"/>
      <c r="H464" s="12"/>
      <c r="I464" s="114"/>
      <c r="J464" s="13"/>
      <c r="K464" s="12"/>
      <c r="L464" s="12"/>
      <c r="M464" s="12"/>
      <c r="N464" s="12"/>
      <c r="O464" s="20"/>
      <c r="P464" s="12"/>
      <c r="S464" s="12"/>
      <c r="T464" s="12"/>
      <c r="U464" s="17"/>
      <c r="AF464" s="12"/>
      <c r="AG464" s="12"/>
      <c r="AR464" s="12"/>
      <c r="AS464" s="12"/>
      <c r="BD464" s="12"/>
      <c r="BE464" s="12"/>
      <c r="BF464" s="114"/>
      <c r="BG464" s="12"/>
      <c r="BJ464" s="12"/>
      <c r="BK464" s="12"/>
      <c r="BL464" s="12"/>
      <c r="BM464" s="12"/>
      <c r="BN464" s="12"/>
      <c r="BO464" s="12"/>
      <c r="BP464" s="12"/>
      <c r="BQ464" s="12"/>
      <c r="BR464" s="12"/>
      <c r="BS464" s="12"/>
      <c r="BT464" s="12"/>
      <c r="BU464" s="12"/>
      <c r="BV464" s="12"/>
      <c r="BW464" s="12"/>
      <c r="BX464" s="12"/>
      <c r="BZ464" s="114"/>
    </row>
    <row r="465" spans="1:78" x14ac:dyDescent="0.2">
      <c r="A465" s="107"/>
      <c r="B465" s="12"/>
      <c r="C465" s="12"/>
      <c r="D465" s="12"/>
      <c r="E465" s="12"/>
      <c r="F465" s="12"/>
      <c r="G465" s="12"/>
      <c r="H465" s="12"/>
      <c r="I465" s="114"/>
      <c r="J465" s="13"/>
      <c r="K465" s="12"/>
      <c r="L465" s="12"/>
      <c r="M465" s="12"/>
      <c r="N465" s="12"/>
      <c r="O465" s="20"/>
      <c r="P465" s="12"/>
      <c r="S465" s="12"/>
      <c r="T465" s="12"/>
      <c r="U465" s="17"/>
      <c r="AF465" s="12"/>
      <c r="AG465" s="12"/>
      <c r="AR465" s="12"/>
      <c r="AS465" s="12"/>
      <c r="BD465" s="12"/>
      <c r="BE465" s="12"/>
      <c r="BF465" s="114"/>
      <c r="BG465" s="12"/>
      <c r="BJ465" s="12"/>
      <c r="BK465" s="12"/>
      <c r="BL465" s="12"/>
      <c r="BM465" s="12"/>
      <c r="BN465" s="12"/>
      <c r="BO465" s="12"/>
      <c r="BP465" s="12"/>
      <c r="BQ465" s="12"/>
      <c r="BR465" s="12"/>
      <c r="BS465" s="12"/>
      <c r="BT465" s="12"/>
      <c r="BU465" s="12"/>
      <c r="BV465" s="12"/>
      <c r="BW465" s="12"/>
      <c r="BX465" s="12"/>
      <c r="BZ465" s="114"/>
    </row>
    <row r="466" spans="1:78" x14ac:dyDescent="0.2">
      <c r="A466" s="107"/>
      <c r="B466" s="12"/>
      <c r="C466" s="12"/>
      <c r="D466" s="12"/>
      <c r="E466" s="12"/>
      <c r="F466" s="12"/>
      <c r="G466" s="12"/>
      <c r="H466" s="12"/>
      <c r="I466" s="114"/>
      <c r="J466" s="13"/>
      <c r="K466" s="12"/>
      <c r="L466" s="12"/>
      <c r="M466" s="12"/>
      <c r="N466" s="12"/>
      <c r="O466" s="20"/>
      <c r="P466" s="12"/>
      <c r="S466" s="12"/>
      <c r="T466" s="12"/>
      <c r="U466" s="17"/>
      <c r="AF466" s="12"/>
      <c r="AG466" s="12"/>
      <c r="AR466" s="12"/>
      <c r="AS466" s="12"/>
      <c r="BD466" s="12"/>
      <c r="BE466" s="12"/>
      <c r="BF466" s="114"/>
      <c r="BG466" s="12"/>
      <c r="BJ466" s="12"/>
      <c r="BK466" s="12"/>
      <c r="BL466" s="12"/>
      <c r="BM466" s="12"/>
      <c r="BN466" s="12"/>
      <c r="BO466" s="12"/>
      <c r="BP466" s="12"/>
      <c r="BQ466" s="12"/>
      <c r="BR466" s="12"/>
      <c r="BS466" s="12"/>
      <c r="BT466" s="12"/>
      <c r="BU466" s="12"/>
      <c r="BV466" s="12"/>
      <c r="BW466" s="12"/>
      <c r="BX466" s="12"/>
      <c r="BZ466" s="114"/>
    </row>
    <row r="467" spans="1:78" x14ac:dyDescent="0.2">
      <c r="A467" s="107"/>
      <c r="B467" s="12"/>
      <c r="C467" s="12"/>
      <c r="D467" s="12"/>
      <c r="E467" s="12"/>
      <c r="F467" s="12"/>
      <c r="G467" s="12"/>
      <c r="H467" s="12"/>
      <c r="I467" s="114"/>
      <c r="J467" s="13"/>
      <c r="K467" s="12"/>
      <c r="L467" s="12"/>
      <c r="M467" s="12"/>
      <c r="N467" s="12"/>
      <c r="O467" s="20"/>
      <c r="P467" s="12"/>
      <c r="S467" s="12"/>
      <c r="T467" s="12"/>
      <c r="U467" s="17"/>
      <c r="AF467" s="12"/>
      <c r="AG467" s="12"/>
      <c r="AR467" s="12"/>
      <c r="AS467" s="12"/>
      <c r="BD467" s="12"/>
      <c r="BE467" s="12"/>
      <c r="BF467" s="114"/>
      <c r="BG467" s="12"/>
      <c r="BJ467" s="12"/>
      <c r="BK467" s="12"/>
      <c r="BL467" s="12"/>
      <c r="BM467" s="12"/>
      <c r="BN467" s="12"/>
      <c r="BO467" s="12"/>
      <c r="BP467" s="12"/>
      <c r="BQ467" s="12"/>
      <c r="BR467" s="12"/>
      <c r="BS467" s="12"/>
      <c r="BT467" s="12"/>
      <c r="BU467" s="12"/>
      <c r="BV467" s="12"/>
      <c r="BW467" s="12"/>
      <c r="BX467" s="12"/>
      <c r="BZ467" s="114"/>
    </row>
    <row r="468" spans="1:78" x14ac:dyDescent="0.2">
      <c r="A468" s="107"/>
      <c r="B468" s="12"/>
      <c r="C468" s="12"/>
      <c r="D468" s="12"/>
      <c r="E468" s="12"/>
      <c r="F468" s="12"/>
      <c r="G468" s="12"/>
      <c r="H468" s="12"/>
      <c r="I468" s="114"/>
      <c r="J468" s="13"/>
      <c r="K468" s="12"/>
      <c r="L468" s="12"/>
      <c r="M468" s="12"/>
      <c r="N468" s="12"/>
      <c r="O468" s="20"/>
      <c r="P468" s="12"/>
      <c r="S468" s="12"/>
      <c r="T468" s="12"/>
      <c r="U468" s="17"/>
      <c r="AF468" s="12"/>
      <c r="AG468" s="12"/>
      <c r="AR468" s="12"/>
      <c r="AS468" s="12"/>
      <c r="BD468" s="12"/>
      <c r="BE468" s="12"/>
      <c r="BF468" s="114"/>
      <c r="BG468" s="12"/>
      <c r="BJ468" s="12"/>
      <c r="BK468" s="12"/>
      <c r="BL468" s="12"/>
      <c r="BM468" s="12"/>
      <c r="BN468" s="12"/>
      <c r="BO468" s="12"/>
      <c r="BP468" s="12"/>
      <c r="BQ468" s="12"/>
      <c r="BR468" s="12"/>
      <c r="BS468" s="12"/>
      <c r="BT468" s="12"/>
      <c r="BU468" s="12"/>
      <c r="BV468" s="12"/>
      <c r="BW468" s="12"/>
      <c r="BX468" s="12"/>
      <c r="BZ468" s="114"/>
    </row>
    <row r="469" spans="1:78" x14ac:dyDescent="0.2">
      <c r="A469" s="107"/>
      <c r="B469" s="12"/>
      <c r="C469" s="12"/>
      <c r="D469" s="12"/>
      <c r="E469" s="12"/>
      <c r="F469" s="12"/>
      <c r="G469" s="12"/>
      <c r="H469" s="12"/>
      <c r="I469" s="114"/>
      <c r="J469" s="13"/>
      <c r="K469" s="12"/>
      <c r="L469" s="12"/>
      <c r="M469" s="12"/>
      <c r="N469" s="12"/>
      <c r="O469" s="20"/>
      <c r="P469" s="12"/>
      <c r="S469" s="12"/>
      <c r="T469" s="12"/>
      <c r="U469" s="17"/>
      <c r="AF469" s="12"/>
      <c r="AG469" s="12"/>
      <c r="AR469" s="12"/>
      <c r="AS469" s="12"/>
      <c r="BD469" s="12"/>
      <c r="BE469" s="12"/>
      <c r="BF469" s="114"/>
      <c r="BG469" s="12"/>
      <c r="BJ469" s="12"/>
      <c r="BK469" s="12"/>
      <c r="BL469" s="12"/>
      <c r="BM469" s="12"/>
      <c r="BN469" s="12"/>
      <c r="BO469" s="12"/>
      <c r="BP469" s="12"/>
      <c r="BQ469" s="12"/>
      <c r="BR469" s="12"/>
      <c r="BS469" s="12"/>
      <c r="BT469" s="12"/>
      <c r="BU469" s="12"/>
      <c r="BV469" s="12"/>
      <c r="BW469" s="12"/>
      <c r="BX469" s="12"/>
      <c r="BZ469" s="114"/>
    </row>
    <row r="470" spans="1:78" x14ac:dyDescent="0.2">
      <c r="A470" s="107"/>
      <c r="B470" s="12"/>
      <c r="C470" s="12"/>
      <c r="D470" s="12"/>
      <c r="E470" s="12"/>
      <c r="F470" s="12"/>
      <c r="G470" s="12"/>
      <c r="H470" s="12"/>
      <c r="I470" s="114"/>
      <c r="J470" s="13"/>
      <c r="K470" s="12"/>
      <c r="L470" s="12"/>
      <c r="M470" s="12"/>
      <c r="N470" s="12"/>
      <c r="O470" s="20"/>
      <c r="P470" s="12"/>
      <c r="S470" s="12"/>
      <c r="T470" s="12"/>
      <c r="U470" s="17"/>
      <c r="AF470" s="12"/>
      <c r="AG470" s="12"/>
      <c r="AR470" s="12"/>
      <c r="AS470" s="12"/>
      <c r="BD470" s="12"/>
      <c r="BE470" s="12"/>
      <c r="BF470" s="114"/>
      <c r="BG470" s="12"/>
      <c r="BJ470" s="12"/>
      <c r="BK470" s="12"/>
      <c r="BL470" s="12"/>
      <c r="BM470" s="12"/>
      <c r="BN470" s="12"/>
      <c r="BO470" s="12"/>
      <c r="BP470" s="12"/>
      <c r="BQ470" s="12"/>
      <c r="BR470" s="12"/>
      <c r="BS470" s="12"/>
      <c r="BT470" s="12"/>
      <c r="BU470" s="12"/>
      <c r="BV470" s="12"/>
      <c r="BW470" s="12"/>
      <c r="BX470" s="12"/>
      <c r="BZ470" s="114"/>
    </row>
    <row r="471" spans="1:78" x14ac:dyDescent="0.2">
      <c r="A471" s="107"/>
      <c r="B471" s="12"/>
      <c r="C471" s="12"/>
      <c r="D471" s="12"/>
      <c r="E471" s="12"/>
      <c r="F471" s="12"/>
      <c r="G471" s="12"/>
      <c r="H471" s="12"/>
      <c r="I471" s="114"/>
      <c r="J471" s="13"/>
      <c r="K471" s="12"/>
      <c r="L471" s="12"/>
      <c r="M471" s="12"/>
      <c r="N471" s="12"/>
      <c r="O471" s="20"/>
      <c r="P471" s="12"/>
      <c r="S471" s="12"/>
      <c r="T471" s="12"/>
      <c r="U471" s="17"/>
      <c r="AF471" s="12"/>
      <c r="AG471" s="12"/>
      <c r="AR471" s="12"/>
      <c r="AS471" s="12"/>
      <c r="BD471" s="12"/>
      <c r="BE471" s="12"/>
      <c r="BF471" s="114"/>
      <c r="BG471" s="12"/>
      <c r="BJ471" s="12"/>
      <c r="BK471" s="12"/>
      <c r="BL471" s="12"/>
      <c r="BM471" s="12"/>
      <c r="BN471" s="12"/>
      <c r="BO471" s="12"/>
      <c r="BP471" s="12"/>
      <c r="BQ471" s="12"/>
      <c r="BR471" s="12"/>
      <c r="BS471" s="12"/>
      <c r="BT471" s="12"/>
      <c r="BU471" s="12"/>
      <c r="BV471" s="12"/>
      <c r="BW471" s="12"/>
      <c r="BX471" s="12"/>
      <c r="BZ471" s="114"/>
    </row>
    <row r="472" spans="1:78" x14ac:dyDescent="0.2">
      <c r="A472" s="107"/>
      <c r="B472" s="12"/>
      <c r="C472" s="12"/>
      <c r="D472" s="12"/>
      <c r="E472" s="12"/>
      <c r="F472" s="12"/>
      <c r="G472" s="12"/>
      <c r="H472" s="12"/>
      <c r="I472" s="114"/>
      <c r="J472" s="13"/>
      <c r="K472" s="12"/>
      <c r="L472" s="12"/>
      <c r="M472" s="12"/>
      <c r="N472" s="12"/>
      <c r="O472" s="20"/>
      <c r="P472" s="12"/>
      <c r="S472" s="12"/>
      <c r="T472" s="12"/>
      <c r="U472" s="17"/>
      <c r="AF472" s="12"/>
      <c r="AG472" s="12"/>
      <c r="AR472" s="12"/>
      <c r="AS472" s="12"/>
      <c r="BD472" s="12"/>
      <c r="BE472" s="12"/>
      <c r="BF472" s="114"/>
      <c r="BG472" s="12"/>
      <c r="BJ472" s="12"/>
      <c r="BK472" s="12"/>
      <c r="BL472" s="12"/>
      <c r="BM472" s="12"/>
      <c r="BN472" s="12"/>
      <c r="BO472" s="12"/>
      <c r="BP472" s="12"/>
      <c r="BQ472" s="12"/>
      <c r="BR472" s="12"/>
      <c r="BS472" s="12"/>
      <c r="BT472" s="12"/>
      <c r="BU472" s="12"/>
      <c r="BV472" s="12"/>
      <c r="BW472" s="12"/>
      <c r="BX472" s="12"/>
      <c r="BZ472" s="114"/>
    </row>
    <row r="473" spans="1:78" x14ac:dyDescent="0.2">
      <c r="A473" s="107"/>
      <c r="B473" s="12"/>
      <c r="C473" s="12"/>
      <c r="D473" s="12"/>
      <c r="E473" s="12"/>
      <c r="F473" s="12"/>
      <c r="G473" s="12"/>
      <c r="H473" s="12"/>
      <c r="I473" s="114"/>
      <c r="J473" s="13"/>
      <c r="K473" s="12"/>
      <c r="L473" s="12"/>
      <c r="M473" s="12"/>
      <c r="N473" s="12"/>
      <c r="O473" s="20"/>
      <c r="P473" s="12"/>
      <c r="S473" s="12"/>
      <c r="T473" s="12"/>
      <c r="U473" s="17"/>
      <c r="AF473" s="12"/>
      <c r="AG473" s="12"/>
      <c r="AR473" s="12"/>
      <c r="AS473" s="12"/>
      <c r="BD473" s="12"/>
      <c r="BE473" s="12"/>
      <c r="BF473" s="114"/>
      <c r="BG473" s="12"/>
      <c r="BJ473" s="12"/>
      <c r="BK473" s="12"/>
      <c r="BL473" s="12"/>
      <c r="BM473" s="12"/>
      <c r="BN473" s="12"/>
      <c r="BO473" s="12"/>
      <c r="BP473" s="12"/>
      <c r="BQ473" s="12"/>
      <c r="BR473" s="12"/>
      <c r="BS473" s="12"/>
      <c r="BT473" s="12"/>
      <c r="BU473" s="12"/>
      <c r="BV473" s="12"/>
      <c r="BW473" s="12"/>
      <c r="BX473" s="12"/>
      <c r="BZ473" s="114"/>
    </row>
    <row r="474" spans="1:78" x14ac:dyDescent="0.2">
      <c r="A474" s="107"/>
      <c r="B474" s="12"/>
      <c r="C474" s="12"/>
      <c r="D474" s="12"/>
      <c r="E474" s="12"/>
      <c r="F474" s="12"/>
      <c r="G474" s="12"/>
      <c r="H474" s="12"/>
      <c r="I474" s="114"/>
      <c r="J474" s="13"/>
      <c r="K474" s="12"/>
      <c r="L474" s="12"/>
      <c r="M474" s="12"/>
      <c r="N474" s="12"/>
      <c r="O474" s="20"/>
      <c r="P474" s="12"/>
      <c r="S474" s="12"/>
      <c r="T474" s="12"/>
      <c r="U474" s="17"/>
      <c r="AF474" s="12"/>
      <c r="AG474" s="12"/>
      <c r="AR474" s="12"/>
      <c r="AS474" s="12"/>
      <c r="BD474" s="12"/>
      <c r="BE474" s="12"/>
      <c r="BF474" s="114"/>
      <c r="BG474" s="12"/>
      <c r="BJ474" s="12"/>
      <c r="BK474" s="12"/>
      <c r="BL474" s="12"/>
      <c r="BM474" s="12"/>
      <c r="BN474" s="12"/>
      <c r="BO474" s="12"/>
      <c r="BP474" s="12"/>
      <c r="BQ474" s="12"/>
      <c r="BR474" s="12"/>
      <c r="BS474" s="12"/>
      <c r="BT474" s="12"/>
      <c r="BU474" s="12"/>
      <c r="BV474" s="12"/>
      <c r="BW474" s="12"/>
      <c r="BX474" s="12"/>
      <c r="BZ474" s="114"/>
    </row>
    <row r="475" spans="1:78" x14ac:dyDescent="0.2">
      <c r="A475" s="107"/>
      <c r="B475" s="12"/>
      <c r="C475" s="12"/>
      <c r="D475" s="12"/>
      <c r="E475" s="12"/>
      <c r="F475" s="12"/>
      <c r="G475" s="12"/>
      <c r="H475" s="12"/>
      <c r="I475" s="114"/>
      <c r="J475" s="13"/>
      <c r="K475" s="12"/>
      <c r="L475" s="12"/>
      <c r="M475" s="12"/>
      <c r="N475" s="12"/>
      <c r="O475" s="20"/>
      <c r="P475" s="12"/>
      <c r="S475" s="12"/>
      <c r="T475" s="12"/>
      <c r="U475" s="17"/>
      <c r="AF475" s="12"/>
      <c r="AG475" s="12"/>
      <c r="AR475" s="12"/>
      <c r="AS475" s="12"/>
      <c r="BD475" s="12"/>
      <c r="BE475" s="12"/>
      <c r="BF475" s="114"/>
      <c r="BG475" s="12"/>
      <c r="BJ475" s="12"/>
      <c r="BK475" s="12"/>
      <c r="BL475" s="12"/>
      <c r="BM475" s="12"/>
      <c r="BN475" s="12"/>
      <c r="BO475" s="12"/>
      <c r="BP475" s="12"/>
      <c r="BQ475" s="12"/>
      <c r="BR475" s="12"/>
      <c r="BS475" s="12"/>
      <c r="BT475" s="12"/>
      <c r="BU475" s="12"/>
      <c r="BV475" s="12"/>
      <c r="BW475" s="12"/>
      <c r="BX475" s="12"/>
      <c r="BZ475" s="114"/>
    </row>
    <row r="476" spans="1:78" x14ac:dyDescent="0.2">
      <c r="A476" s="107"/>
      <c r="B476" s="12"/>
      <c r="C476" s="12"/>
      <c r="D476" s="12"/>
      <c r="E476" s="12"/>
      <c r="F476" s="12"/>
      <c r="G476" s="12"/>
      <c r="H476" s="12"/>
      <c r="I476" s="114"/>
      <c r="J476" s="13"/>
      <c r="K476" s="12"/>
      <c r="L476" s="12"/>
      <c r="M476" s="12"/>
      <c r="N476" s="12"/>
      <c r="O476" s="20"/>
      <c r="P476" s="12"/>
      <c r="S476" s="12"/>
      <c r="T476" s="12"/>
      <c r="U476" s="17"/>
      <c r="AF476" s="12"/>
      <c r="AG476" s="12"/>
      <c r="AR476" s="12"/>
      <c r="AS476" s="12"/>
      <c r="BD476" s="12"/>
      <c r="BE476" s="12"/>
      <c r="BF476" s="114"/>
      <c r="BG476" s="12"/>
      <c r="BJ476" s="12"/>
      <c r="BK476" s="12"/>
      <c r="BL476" s="12"/>
      <c r="BM476" s="12"/>
      <c r="BN476" s="12"/>
      <c r="BO476" s="12"/>
      <c r="BP476" s="12"/>
      <c r="BQ476" s="12"/>
      <c r="BR476" s="12"/>
      <c r="BS476" s="12"/>
      <c r="BT476" s="12"/>
      <c r="BU476" s="12"/>
      <c r="BV476" s="12"/>
      <c r="BW476" s="12"/>
      <c r="BX476" s="12"/>
      <c r="BZ476" s="114"/>
    </row>
    <row r="477" spans="1:78" x14ac:dyDescent="0.2">
      <c r="A477" s="107"/>
      <c r="B477" s="12"/>
      <c r="C477" s="12"/>
      <c r="D477" s="12"/>
      <c r="E477" s="12"/>
      <c r="F477" s="12"/>
      <c r="G477" s="12"/>
      <c r="H477" s="12"/>
      <c r="I477" s="114"/>
      <c r="J477" s="13"/>
      <c r="K477" s="12"/>
      <c r="L477" s="12"/>
      <c r="M477" s="12"/>
      <c r="N477" s="12"/>
      <c r="O477" s="20"/>
      <c r="P477" s="12"/>
      <c r="S477" s="12"/>
      <c r="T477" s="12"/>
      <c r="U477" s="17"/>
      <c r="AF477" s="12"/>
      <c r="AG477" s="12"/>
      <c r="AR477" s="12"/>
      <c r="AS477" s="12"/>
      <c r="BD477" s="12"/>
      <c r="BE477" s="12"/>
      <c r="BF477" s="114"/>
      <c r="BG477" s="12"/>
      <c r="BJ477" s="12"/>
      <c r="BK477" s="12"/>
      <c r="BL477" s="12"/>
      <c r="BM477" s="12"/>
      <c r="BN477" s="12"/>
      <c r="BO477" s="12"/>
      <c r="BP477" s="12"/>
      <c r="BQ477" s="12"/>
      <c r="BR477" s="12"/>
      <c r="BS477" s="12"/>
      <c r="BT477" s="12"/>
      <c r="BU477" s="12"/>
      <c r="BV477" s="12"/>
      <c r="BW477" s="12"/>
      <c r="BX477" s="12"/>
      <c r="BZ477" s="114"/>
    </row>
    <row r="478" spans="1:78" x14ac:dyDescent="0.2">
      <c r="A478" s="107"/>
      <c r="B478" s="12"/>
      <c r="C478" s="12"/>
      <c r="D478" s="12"/>
      <c r="E478" s="12"/>
      <c r="F478" s="12"/>
      <c r="G478" s="12"/>
      <c r="H478" s="12"/>
      <c r="I478" s="114"/>
      <c r="J478" s="13"/>
      <c r="K478" s="12"/>
      <c r="L478" s="12"/>
      <c r="M478" s="12"/>
      <c r="N478" s="12"/>
      <c r="O478" s="20"/>
      <c r="P478" s="12"/>
      <c r="S478" s="12"/>
      <c r="T478" s="12"/>
      <c r="U478" s="17"/>
      <c r="AF478" s="12"/>
      <c r="AG478" s="12"/>
      <c r="AR478" s="12"/>
      <c r="AS478" s="12"/>
      <c r="BD478" s="12"/>
      <c r="BE478" s="12"/>
      <c r="BF478" s="114"/>
      <c r="BG478" s="12"/>
      <c r="BJ478" s="12"/>
      <c r="BK478" s="12"/>
      <c r="BL478" s="12"/>
      <c r="BM478" s="12"/>
      <c r="BN478" s="12"/>
      <c r="BO478" s="12"/>
      <c r="BP478" s="12"/>
      <c r="BQ478" s="12"/>
      <c r="BR478" s="12"/>
      <c r="BS478" s="12"/>
      <c r="BT478" s="12"/>
      <c r="BU478" s="12"/>
      <c r="BV478" s="12"/>
      <c r="BW478" s="12"/>
      <c r="BX478" s="12"/>
      <c r="BZ478" s="114"/>
    </row>
    <row r="479" spans="1:78" x14ac:dyDescent="0.2">
      <c r="A479" s="107"/>
      <c r="B479" s="12"/>
      <c r="C479" s="12"/>
      <c r="D479" s="12"/>
      <c r="E479" s="12"/>
      <c r="F479" s="12"/>
      <c r="G479" s="12"/>
      <c r="H479" s="12"/>
      <c r="I479" s="114"/>
      <c r="J479" s="13"/>
      <c r="K479" s="12"/>
      <c r="L479" s="12"/>
      <c r="M479" s="12"/>
      <c r="N479" s="12"/>
      <c r="O479" s="20"/>
      <c r="P479" s="12"/>
      <c r="S479" s="12"/>
      <c r="T479" s="12"/>
      <c r="U479" s="17"/>
      <c r="AF479" s="12"/>
      <c r="AG479" s="12"/>
      <c r="AR479" s="12"/>
      <c r="AS479" s="12"/>
      <c r="BD479" s="12"/>
      <c r="BE479" s="12"/>
      <c r="BF479" s="114"/>
      <c r="BG479" s="12"/>
      <c r="BJ479" s="12"/>
      <c r="BK479" s="12"/>
      <c r="BL479" s="12"/>
      <c r="BM479" s="12"/>
      <c r="BN479" s="12"/>
      <c r="BO479" s="12"/>
      <c r="BP479" s="12"/>
      <c r="BQ479" s="12"/>
      <c r="BR479" s="12"/>
      <c r="BS479" s="12"/>
      <c r="BT479" s="12"/>
      <c r="BU479" s="12"/>
      <c r="BV479" s="12"/>
      <c r="BW479" s="12"/>
      <c r="BX479" s="12"/>
      <c r="BZ479" s="114"/>
    </row>
    <row r="480" spans="1:78" x14ac:dyDescent="0.2">
      <c r="A480" s="107"/>
      <c r="B480" s="12"/>
      <c r="C480" s="12"/>
      <c r="D480" s="12"/>
      <c r="E480" s="12"/>
      <c r="F480" s="12"/>
      <c r="G480" s="12"/>
      <c r="H480" s="12"/>
      <c r="I480" s="114"/>
      <c r="J480" s="13"/>
      <c r="K480" s="12"/>
      <c r="L480" s="12"/>
      <c r="M480" s="12"/>
      <c r="N480" s="12"/>
      <c r="O480" s="20"/>
      <c r="P480" s="12"/>
      <c r="S480" s="12"/>
      <c r="T480" s="12"/>
      <c r="U480" s="17"/>
      <c r="AF480" s="12"/>
      <c r="AG480" s="12"/>
      <c r="AR480" s="12"/>
      <c r="AS480" s="12"/>
      <c r="BD480" s="12"/>
      <c r="BE480" s="12"/>
      <c r="BF480" s="114"/>
      <c r="BG480" s="12"/>
      <c r="BJ480" s="12"/>
      <c r="BK480" s="12"/>
      <c r="BL480" s="12"/>
      <c r="BM480" s="12"/>
      <c r="BN480" s="12"/>
      <c r="BO480" s="12"/>
      <c r="BP480" s="12"/>
      <c r="BQ480" s="12"/>
      <c r="BR480" s="12"/>
      <c r="BS480" s="12"/>
      <c r="BT480" s="12"/>
      <c r="BU480" s="12"/>
      <c r="BV480" s="12"/>
      <c r="BW480" s="12"/>
      <c r="BX480" s="12"/>
      <c r="BZ480" s="114"/>
    </row>
    <row r="481" spans="1:78" x14ac:dyDescent="0.2">
      <c r="A481" s="107"/>
      <c r="B481" s="12"/>
      <c r="C481" s="12"/>
      <c r="D481" s="12"/>
      <c r="E481" s="12"/>
      <c r="F481" s="12"/>
      <c r="G481" s="12"/>
      <c r="H481" s="12"/>
      <c r="I481" s="114"/>
      <c r="J481" s="13"/>
      <c r="K481" s="12"/>
      <c r="L481" s="12"/>
      <c r="M481" s="12"/>
      <c r="N481" s="12"/>
      <c r="O481" s="20"/>
      <c r="P481" s="12"/>
      <c r="S481" s="12"/>
      <c r="T481" s="12"/>
      <c r="U481" s="17"/>
      <c r="AF481" s="12"/>
      <c r="AG481" s="12"/>
      <c r="AR481" s="12"/>
      <c r="AS481" s="12"/>
      <c r="BD481" s="12"/>
      <c r="BE481" s="12"/>
      <c r="BF481" s="114"/>
      <c r="BG481" s="12"/>
      <c r="BJ481" s="12"/>
      <c r="BK481" s="12"/>
      <c r="BL481" s="12"/>
      <c r="BM481" s="12"/>
      <c r="BN481" s="12"/>
      <c r="BO481" s="12"/>
      <c r="BP481" s="12"/>
      <c r="BQ481" s="12"/>
      <c r="BR481" s="12"/>
      <c r="BS481" s="12"/>
      <c r="BT481" s="12"/>
      <c r="BU481" s="12"/>
      <c r="BV481" s="12"/>
      <c r="BW481" s="12"/>
      <c r="BX481" s="12"/>
      <c r="BZ481" s="114"/>
    </row>
    <row r="482" spans="1:78" x14ac:dyDescent="0.2">
      <c r="A482" s="107"/>
      <c r="B482" s="12"/>
      <c r="C482" s="12"/>
      <c r="D482" s="12"/>
      <c r="E482" s="12"/>
      <c r="F482" s="12"/>
      <c r="G482" s="12"/>
      <c r="H482" s="12"/>
      <c r="I482" s="114"/>
      <c r="J482" s="13"/>
      <c r="K482" s="12"/>
      <c r="L482" s="12"/>
      <c r="M482" s="12"/>
      <c r="N482" s="12"/>
      <c r="O482" s="20"/>
      <c r="P482" s="12"/>
      <c r="S482" s="12"/>
      <c r="T482" s="12"/>
      <c r="U482" s="17"/>
      <c r="AF482" s="12"/>
      <c r="AG482" s="12"/>
      <c r="AR482" s="12"/>
      <c r="AS482" s="12"/>
      <c r="BD482" s="12"/>
      <c r="BE482" s="12"/>
      <c r="BF482" s="114"/>
      <c r="BG482" s="12"/>
      <c r="BJ482" s="12"/>
      <c r="BK482" s="12"/>
      <c r="BL482" s="12"/>
      <c r="BM482" s="12"/>
      <c r="BN482" s="12"/>
      <c r="BO482" s="12"/>
      <c r="BP482" s="12"/>
      <c r="BQ482" s="12"/>
      <c r="BR482" s="12"/>
      <c r="BS482" s="12"/>
      <c r="BT482" s="12"/>
      <c r="BU482" s="12"/>
      <c r="BV482" s="12"/>
      <c r="BW482" s="12"/>
      <c r="BX482" s="12"/>
      <c r="BZ482" s="114"/>
    </row>
    <row r="483" spans="1:78" x14ac:dyDescent="0.2">
      <c r="A483" s="107"/>
      <c r="B483" s="12"/>
      <c r="C483" s="12"/>
      <c r="D483" s="12"/>
      <c r="E483" s="12"/>
      <c r="F483" s="12"/>
      <c r="G483" s="12"/>
      <c r="H483" s="12"/>
      <c r="I483" s="114"/>
      <c r="J483" s="13"/>
      <c r="K483" s="12"/>
      <c r="L483" s="12"/>
      <c r="M483" s="12"/>
      <c r="N483" s="12"/>
      <c r="O483" s="20"/>
      <c r="P483" s="12"/>
      <c r="S483" s="12"/>
      <c r="T483" s="12"/>
      <c r="U483" s="17"/>
      <c r="AF483" s="12"/>
      <c r="AG483" s="12"/>
      <c r="AR483" s="12"/>
      <c r="AS483" s="12"/>
      <c r="BD483" s="12"/>
      <c r="BE483" s="12"/>
      <c r="BF483" s="114"/>
      <c r="BG483" s="12"/>
      <c r="BJ483" s="12"/>
      <c r="BK483" s="12"/>
      <c r="BL483" s="12"/>
      <c r="BM483" s="12"/>
      <c r="BN483" s="12"/>
      <c r="BO483" s="12"/>
      <c r="BP483" s="12"/>
      <c r="BQ483" s="12"/>
      <c r="BR483" s="12"/>
      <c r="BS483" s="12"/>
      <c r="BT483" s="12"/>
      <c r="BU483" s="12"/>
      <c r="BV483" s="12"/>
      <c r="BW483" s="12"/>
      <c r="BX483" s="12"/>
      <c r="BZ483" s="114"/>
    </row>
    <row r="484" spans="1:78" x14ac:dyDescent="0.2">
      <c r="A484" s="107"/>
      <c r="B484" s="12"/>
      <c r="C484" s="12"/>
      <c r="D484" s="12"/>
      <c r="E484" s="12"/>
      <c r="F484" s="12"/>
      <c r="G484" s="12"/>
      <c r="H484" s="12"/>
      <c r="I484" s="114"/>
      <c r="J484" s="13"/>
      <c r="K484" s="12"/>
      <c r="L484" s="12"/>
      <c r="M484" s="12"/>
      <c r="N484" s="12"/>
      <c r="O484" s="20"/>
      <c r="P484" s="12"/>
      <c r="S484" s="12"/>
      <c r="T484" s="12"/>
      <c r="U484" s="17"/>
      <c r="AF484" s="12"/>
      <c r="AG484" s="12"/>
      <c r="AR484" s="12"/>
      <c r="AS484" s="12"/>
      <c r="BD484" s="12"/>
      <c r="BE484" s="12"/>
      <c r="BF484" s="114"/>
      <c r="BG484" s="12"/>
      <c r="BJ484" s="12"/>
      <c r="BK484" s="12"/>
      <c r="BL484" s="12"/>
      <c r="BM484" s="12"/>
      <c r="BN484" s="12"/>
      <c r="BO484" s="12"/>
      <c r="BP484" s="12"/>
      <c r="BQ484" s="12"/>
      <c r="BR484" s="12"/>
      <c r="BS484" s="12"/>
      <c r="BT484" s="12"/>
      <c r="BU484" s="12"/>
      <c r="BV484" s="12"/>
      <c r="BW484" s="12"/>
      <c r="BX484" s="12"/>
      <c r="BZ484" s="114"/>
    </row>
    <row r="485" spans="1:78" x14ac:dyDescent="0.2">
      <c r="A485" s="107"/>
      <c r="B485" s="12"/>
      <c r="C485" s="12"/>
      <c r="D485" s="12"/>
      <c r="E485" s="12"/>
      <c r="F485" s="12"/>
      <c r="G485" s="12"/>
      <c r="H485" s="12"/>
      <c r="I485" s="114"/>
      <c r="J485" s="13"/>
      <c r="K485" s="12"/>
      <c r="L485" s="12"/>
      <c r="M485" s="12"/>
      <c r="N485" s="12"/>
      <c r="O485" s="20"/>
      <c r="P485" s="12"/>
      <c r="S485" s="12"/>
      <c r="T485" s="12"/>
      <c r="U485" s="17"/>
      <c r="AF485" s="12"/>
      <c r="AG485" s="12"/>
      <c r="AR485" s="12"/>
      <c r="AS485" s="12"/>
      <c r="BD485" s="12"/>
      <c r="BE485" s="12"/>
      <c r="BF485" s="114"/>
      <c r="BG485" s="12"/>
      <c r="BJ485" s="12"/>
      <c r="BK485" s="12"/>
      <c r="BL485" s="12"/>
      <c r="BM485" s="12"/>
      <c r="BN485" s="12"/>
      <c r="BO485" s="12"/>
      <c r="BP485" s="12"/>
      <c r="BQ485" s="12"/>
      <c r="BR485" s="12"/>
      <c r="BS485" s="12"/>
      <c r="BT485" s="12"/>
      <c r="BU485" s="12"/>
      <c r="BV485" s="12"/>
      <c r="BW485" s="12"/>
      <c r="BX485" s="12"/>
      <c r="BZ485" s="114"/>
    </row>
    <row r="486" spans="1:78" x14ac:dyDescent="0.2">
      <c r="A486" s="107"/>
      <c r="B486" s="12"/>
      <c r="C486" s="12"/>
      <c r="D486" s="12"/>
      <c r="E486" s="12"/>
      <c r="F486" s="12"/>
      <c r="G486" s="12"/>
      <c r="H486" s="12"/>
      <c r="I486" s="114"/>
      <c r="J486" s="13"/>
      <c r="K486" s="12"/>
      <c r="L486" s="12"/>
      <c r="M486" s="12"/>
      <c r="N486" s="12"/>
      <c r="O486" s="20"/>
      <c r="P486" s="12"/>
      <c r="S486" s="12"/>
      <c r="T486" s="12"/>
      <c r="U486" s="17"/>
      <c r="AF486" s="12"/>
      <c r="AG486" s="12"/>
      <c r="AR486" s="12"/>
      <c r="AS486" s="12"/>
      <c r="BD486" s="12"/>
      <c r="BE486" s="12"/>
      <c r="BF486" s="114"/>
      <c r="BG486" s="12"/>
      <c r="BJ486" s="12"/>
      <c r="BK486" s="12"/>
      <c r="BL486" s="12"/>
      <c r="BM486" s="12"/>
      <c r="BN486" s="12"/>
      <c r="BO486" s="12"/>
      <c r="BP486" s="12"/>
      <c r="BQ486" s="12"/>
      <c r="BR486" s="12"/>
      <c r="BS486" s="12"/>
      <c r="BT486" s="12"/>
      <c r="BU486" s="12"/>
      <c r="BV486" s="12"/>
      <c r="BW486" s="12"/>
      <c r="BX486" s="12"/>
      <c r="BZ486" s="114"/>
    </row>
    <row r="487" spans="1:78" x14ac:dyDescent="0.2">
      <c r="A487" s="107"/>
      <c r="B487" s="12"/>
      <c r="C487" s="12"/>
      <c r="D487" s="12"/>
      <c r="E487" s="12"/>
      <c r="F487" s="12"/>
      <c r="G487" s="12"/>
      <c r="H487" s="12"/>
      <c r="I487" s="114"/>
      <c r="J487" s="13"/>
      <c r="K487" s="12"/>
      <c r="L487" s="12"/>
      <c r="M487" s="12"/>
      <c r="N487" s="12"/>
      <c r="O487" s="20"/>
      <c r="P487" s="12"/>
      <c r="S487" s="12"/>
      <c r="T487" s="12"/>
      <c r="U487" s="17"/>
      <c r="AF487" s="12"/>
      <c r="AG487" s="12"/>
      <c r="AR487" s="12"/>
      <c r="AS487" s="12"/>
      <c r="BD487" s="12"/>
      <c r="BE487" s="12"/>
      <c r="BF487" s="114"/>
      <c r="BG487" s="12"/>
      <c r="BJ487" s="12"/>
      <c r="BK487" s="12"/>
      <c r="BL487" s="12"/>
      <c r="BM487" s="12"/>
      <c r="BN487" s="12"/>
      <c r="BO487" s="12"/>
      <c r="BP487" s="12"/>
      <c r="BQ487" s="12"/>
      <c r="BR487" s="12"/>
      <c r="BS487" s="12"/>
      <c r="BT487" s="12"/>
      <c r="BU487" s="12"/>
      <c r="BV487" s="12"/>
      <c r="BW487" s="12"/>
      <c r="BX487" s="12"/>
      <c r="BZ487" s="114"/>
    </row>
    <row r="488" spans="1:78" x14ac:dyDescent="0.2">
      <c r="A488" s="107"/>
      <c r="B488" s="12"/>
      <c r="C488" s="12"/>
      <c r="D488" s="12"/>
      <c r="E488" s="12"/>
      <c r="F488" s="12"/>
      <c r="G488" s="12"/>
      <c r="H488" s="12"/>
      <c r="I488" s="114"/>
      <c r="J488" s="13"/>
      <c r="K488" s="12"/>
      <c r="L488" s="12"/>
      <c r="M488" s="12"/>
      <c r="N488" s="12"/>
      <c r="O488" s="20"/>
      <c r="P488" s="12"/>
      <c r="S488" s="12"/>
      <c r="T488" s="12"/>
      <c r="U488" s="17"/>
      <c r="AF488" s="12"/>
      <c r="AG488" s="12"/>
      <c r="AR488" s="12"/>
      <c r="AS488" s="12"/>
      <c r="BD488" s="12"/>
      <c r="BE488" s="12"/>
      <c r="BF488" s="114"/>
      <c r="BG488" s="12"/>
      <c r="BJ488" s="12"/>
      <c r="BK488" s="12"/>
      <c r="BL488" s="12"/>
      <c r="BM488" s="12"/>
      <c r="BN488" s="12"/>
      <c r="BO488" s="12"/>
      <c r="BP488" s="12"/>
      <c r="BQ488" s="12"/>
      <c r="BR488" s="12"/>
      <c r="BS488" s="12"/>
      <c r="BT488" s="12"/>
      <c r="BU488" s="12"/>
      <c r="BV488" s="12"/>
      <c r="BW488" s="12"/>
      <c r="BX488" s="12"/>
      <c r="BZ488" s="114"/>
    </row>
    <row r="489" spans="1:78" x14ac:dyDescent="0.2">
      <c r="A489" s="107"/>
      <c r="B489" s="12"/>
      <c r="C489" s="12"/>
      <c r="D489" s="12"/>
      <c r="E489" s="12"/>
      <c r="F489" s="12"/>
      <c r="G489" s="12"/>
      <c r="H489" s="12"/>
      <c r="I489" s="114"/>
      <c r="J489" s="13"/>
      <c r="K489" s="12"/>
      <c r="L489" s="12"/>
      <c r="M489" s="12"/>
      <c r="N489" s="12"/>
      <c r="O489" s="20"/>
      <c r="P489" s="12"/>
      <c r="S489" s="12"/>
      <c r="T489" s="12"/>
      <c r="U489" s="17"/>
      <c r="AF489" s="12"/>
      <c r="AG489" s="12"/>
      <c r="AR489" s="12"/>
      <c r="AS489" s="12"/>
      <c r="BD489" s="12"/>
      <c r="BE489" s="12"/>
      <c r="BF489" s="114"/>
      <c r="BG489" s="12"/>
      <c r="BJ489" s="12"/>
      <c r="BK489" s="12"/>
      <c r="BL489" s="12"/>
      <c r="BM489" s="12"/>
      <c r="BN489" s="12"/>
      <c r="BO489" s="12"/>
      <c r="BP489" s="12"/>
      <c r="BQ489" s="12"/>
      <c r="BR489" s="12"/>
      <c r="BS489" s="12"/>
      <c r="BT489" s="12"/>
      <c r="BU489" s="12"/>
      <c r="BV489" s="12"/>
      <c r="BW489" s="12"/>
      <c r="BX489" s="12"/>
      <c r="BZ489" s="114"/>
    </row>
    <row r="490" spans="1:78" x14ac:dyDescent="0.2">
      <c r="A490" s="107"/>
      <c r="B490" s="12"/>
      <c r="C490" s="12"/>
      <c r="D490" s="12"/>
      <c r="E490" s="12"/>
      <c r="F490" s="12"/>
      <c r="G490" s="12"/>
      <c r="H490" s="12"/>
      <c r="I490" s="114"/>
      <c r="J490" s="13"/>
      <c r="K490" s="12"/>
      <c r="L490" s="12"/>
      <c r="M490" s="12"/>
      <c r="N490" s="12"/>
      <c r="O490" s="20"/>
      <c r="P490" s="12"/>
      <c r="S490" s="12"/>
      <c r="T490" s="12"/>
      <c r="U490" s="17"/>
      <c r="AF490" s="12"/>
      <c r="AG490" s="12"/>
      <c r="AR490" s="12"/>
      <c r="AS490" s="12"/>
      <c r="BD490" s="12"/>
      <c r="BE490" s="12"/>
      <c r="BF490" s="114"/>
      <c r="BG490" s="12"/>
      <c r="BJ490" s="12"/>
      <c r="BK490" s="12"/>
      <c r="BL490" s="12"/>
      <c r="BM490" s="12"/>
      <c r="BN490" s="12"/>
      <c r="BO490" s="12"/>
      <c r="BP490" s="12"/>
      <c r="BQ490" s="12"/>
      <c r="BR490" s="12"/>
      <c r="BS490" s="12"/>
      <c r="BT490" s="12"/>
      <c r="BU490" s="12"/>
      <c r="BV490" s="12"/>
      <c r="BW490" s="12"/>
      <c r="BX490" s="12"/>
      <c r="BZ490" s="114"/>
    </row>
    <row r="491" spans="1:78" x14ac:dyDescent="0.2">
      <c r="A491" s="107"/>
      <c r="B491" s="12"/>
      <c r="C491" s="12"/>
      <c r="D491" s="12"/>
      <c r="E491" s="12"/>
      <c r="F491" s="12"/>
      <c r="G491" s="12"/>
      <c r="H491" s="12"/>
      <c r="I491" s="114"/>
      <c r="J491" s="13"/>
      <c r="K491" s="12"/>
      <c r="L491" s="12"/>
      <c r="M491" s="12"/>
      <c r="N491" s="12"/>
      <c r="O491" s="20"/>
      <c r="P491" s="12"/>
      <c r="S491" s="12"/>
      <c r="T491" s="12"/>
      <c r="U491" s="17"/>
      <c r="AF491" s="12"/>
      <c r="AG491" s="12"/>
      <c r="AR491" s="12"/>
      <c r="AS491" s="12"/>
      <c r="BD491" s="12"/>
      <c r="BE491" s="12"/>
      <c r="BF491" s="114"/>
      <c r="BG491" s="12"/>
      <c r="BJ491" s="12"/>
      <c r="BK491" s="12"/>
      <c r="BL491" s="12"/>
      <c r="BM491" s="12"/>
      <c r="BN491" s="12"/>
      <c r="BO491" s="12"/>
      <c r="BP491" s="12"/>
      <c r="BQ491" s="12"/>
      <c r="BR491" s="12"/>
      <c r="BS491" s="12"/>
      <c r="BT491" s="12"/>
      <c r="BU491" s="12"/>
      <c r="BV491" s="12"/>
      <c r="BW491" s="12"/>
      <c r="BX491" s="12"/>
      <c r="BZ491" s="114"/>
    </row>
    <row r="492" spans="1:78" x14ac:dyDescent="0.2">
      <c r="A492" s="107"/>
      <c r="B492" s="12"/>
      <c r="C492" s="12"/>
      <c r="D492" s="12"/>
      <c r="E492" s="12"/>
      <c r="F492" s="12"/>
      <c r="G492" s="12"/>
      <c r="H492" s="12"/>
      <c r="I492" s="114"/>
      <c r="J492" s="13"/>
      <c r="K492" s="12"/>
      <c r="L492" s="12"/>
      <c r="M492" s="12"/>
      <c r="N492" s="12"/>
      <c r="O492" s="20"/>
      <c r="P492" s="12"/>
      <c r="S492" s="12"/>
      <c r="T492" s="12"/>
      <c r="U492" s="17"/>
      <c r="AF492" s="12"/>
      <c r="AG492" s="12"/>
      <c r="AR492" s="12"/>
      <c r="AS492" s="12"/>
      <c r="BD492" s="12"/>
      <c r="BE492" s="12"/>
      <c r="BF492" s="114"/>
      <c r="BG492" s="12"/>
      <c r="BJ492" s="12"/>
      <c r="BK492" s="12"/>
      <c r="BL492" s="12"/>
      <c r="BM492" s="12"/>
      <c r="BN492" s="12"/>
      <c r="BO492" s="12"/>
      <c r="BP492" s="12"/>
      <c r="BQ492" s="12"/>
      <c r="BR492" s="12"/>
      <c r="BS492" s="12"/>
      <c r="BT492" s="12"/>
      <c r="BU492" s="12"/>
      <c r="BV492" s="12"/>
      <c r="BW492" s="12"/>
      <c r="BX492" s="12"/>
      <c r="BZ492" s="114"/>
    </row>
    <row r="493" spans="1:78" x14ac:dyDescent="0.2">
      <c r="A493" s="107"/>
      <c r="B493" s="12"/>
      <c r="C493" s="12"/>
      <c r="D493" s="12"/>
      <c r="E493" s="12"/>
      <c r="F493" s="12"/>
      <c r="G493" s="12"/>
      <c r="H493" s="12"/>
      <c r="I493" s="114"/>
      <c r="J493" s="13"/>
      <c r="K493" s="12"/>
      <c r="L493" s="12"/>
      <c r="M493" s="12"/>
      <c r="N493" s="12"/>
      <c r="O493" s="20"/>
      <c r="P493" s="12"/>
      <c r="S493" s="12"/>
      <c r="T493" s="12"/>
      <c r="U493" s="17"/>
      <c r="AF493" s="12"/>
      <c r="AG493" s="12"/>
      <c r="AR493" s="12"/>
      <c r="AS493" s="12"/>
      <c r="BD493" s="12"/>
      <c r="BE493" s="12"/>
      <c r="BF493" s="114"/>
      <c r="BG493" s="12"/>
      <c r="BJ493" s="12"/>
      <c r="BK493" s="12"/>
      <c r="BL493" s="12"/>
      <c r="BM493" s="12"/>
      <c r="BN493" s="12"/>
      <c r="BO493" s="12"/>
      <c r="BP493" s="12"/>
      <c r="BQ493" s="12"/>
      <c r="BR493" s="12"/>
      <c r="BS493" s="12"/>
      <c r="BT493" s="12"/>
      <c r="BU493" s="12"/>
      <c r="BV493" s="12"/>
      <c r="BW493" s="12"/>
      <c r="BX493" s="12"/>
      <c r="BZ493" s="114"/>
    </row>
    <row r="494" spans="1:78" x14ac:dyDescent="0.2">
      <c r="A494" s="107"/>
      <c r="B494" s="12"/>
      <c r="C494" s="12"/>
      <c r="D494" s="12"/>
      <c r="E494" s="12"/>
      <c r="F494" s="12"/>
      <c r="G494" s="12"/>
      <c r="H494" s="12"/>
      <c r="I494" s="114"/>
      <c r="J494" s="13"/>
      <c r="K494" s="12"/>
      <c r="L494" s="12"/>
      <c r="M494" s="12"/>
      <c r="N494" s="12"/>
      <c r="O494" s="20"/>
      <c r="P494" s="12"/>
      <c r="S494" s="12"/>
      <c r="T494" s="12"/>
      <c r="U494" s="17"/>
      <c r="AF494" s="12"/>
      <c r="AG494" s="12"/>
      <c r="AR494" s="12"/>
      <c r="AS494" s="12"/>
      <c r="BD494" s="12"/>
      <c r="BE494" s="12"/>
      <c r="BF494" s="114"/>
      <c r="BG494" s="12"/>
      <c r="BJ494" s="12"/>
      <c r="BK494" s="12"/>
      <c r="BL494" s="12"/>
      <c r="BM494" s="12"/>
      <c r="BN494" s="12"/>
      <c r="BO494" s="12"/>
      <c r="BP494" s="12"/>
      <c r="BQ494" s="12"/>
      <c r="BR494" s="12"/>
      <c r="BS494" s="12"/>
      <c r="BT494" s="12"/>
      <c r="BU494" s="12"/>
      <c r="BV494" s="12"/>
      <c r="BW494" s="12"/>
      <c r="BX494" s="12"/>
      <c r="BZ494" s="114"/>
    </row>
    <row r="495" spans="1:78" x14ac:dyDescent="0.2">
      <c r="A495" s="107"/>
      <c r="B495" s="12"/>
      <c r="C495" s="12"/>
      <c r="D495" s="12"/>
      <c r="E495" s="12"/>
      <c r="F495" s="12"/>
      <c r="G495" s="12"/>
      <c r="H495" s="12"/>
      <c r="I495" s="114"/>
      <c r="J495" s="13"/>
      <c r="K495" s="12"/>
      <c r="L495" s="12"/>
      <c r="M495" s="12"/>
      <c r="N495" s="12"/>
      <c r="O495" s="20"/>
      <c r="P495" s="12"/>
      <c r="S495" s="12"/>
      <c r="T495" s="12"/>
      <c r="U495" s="17"/>
      <c r="AF495" s="12"/>
      <c r="AG495" s="12"/>
      <c r="AR495" s="12"/>
      <c r="AS495" s="12"/>
      <c r="BD495" s="12"/>
      <c r="BE495" s="12"/>
      <c r="BF495" s="114"/>
      <c r="BG495" s="12"/>
      <c r="BJ495" s="12"/>
      <c r="BK495" s="12"/>
      <c r="BL495" s="12"/>
      <c r="BM495" s="12"/>
      <c r="BN495" s="12"/>
      <c r="BO495" s="12"/>
      <c r="BP495" s="12"/>
      <c r="BQ495" s="12"/>
      <c r="BR495" s="12"/>
      <c r="BS495" s="12"/>
      <c r="BT495" s="12"/>
      <c r="BU495" s="12"/>
      <c r="BV495" s="12"/>
      <c r="BW495" s="12"/>
      <c r="BX495" s="12"/>
      <c r="BZ495" s="114"/>
    </row>
    <row r="496" spans="1:78" x14ac:dyDescent="0.2">
      <c r="A496" s="107"/>
      <c r="B496" s="12"/>
      <c r="C496" s="12"/>
      <c r="D496" s="12"/>
      <c r="E496" s="12"/>
      <c r="F496" s="12"/>
      <c r="G496" s="12"/>
      <c r="H496" s="12"/>
      <c r="I496" s="114"/>
      <c r="J496" s="13"/>
      <c r="K496" s="12"/>
      <c r="L496" s="12"/>
      <c r="M496" s="12"/>
      <c r="N496" s="12"/>
      <c r="O496" s="20"/>
      <c r="P496" s="12"/>
      <c r="S496" s="12"/>
      <c r="T496" s="12"/>
      <c r="U496" s="17"/>
      <c r="AF496" s="12"/>
      <c r="AG496" s="12"/>
      <c r="AR496" s="12"/>
      <c r="AS496" s="12"/>
      <c r="BD496" s="12"/>
      <c r="BE496" s="12"/>
      <c r="BF496" s="114"/>
      <c r="BG496" s="12"/>
      <c r="BJ496" s="12"/>
      <c r="BK496" s="12"/>
      <c r="BL496" s="12"/>
      <c r="BM496" s="12"/>
      <c r="BN496" s="12"/>
      <c r="BO496" s="12"/>
      <c r="BP496" s="12"/>
      <c r="BQ496" s="12"/>
      <c r="BR496" s="12"/>
      <c r="BS496" s="12"/>
      <c r="BT496" s="12"/>
      <c r="BU496" s="12"/>
      <c r="BV496" s="12"/>
      <c r="BW496" s="12"/>
      <c r="BX496" s="12"/>
      <c r="BZ496" s="114"/>
    </row>
    <row r="497" spans="1:78" x14ac:dyDescent="0.2">
      <c r="A497" s="107"/>
      <c r="B497" s="12"/>
      <c r="C497" s="12"/>
      <c r="D497" s="12"/>
      <c r="E497" s="12"/>
      <c r="F497" s="12"/>
      <c r="G497" s="12"/>
      <c r="H497" s="12"/>
      <c r="I497" s="114"/>
      <c r="J497" s="13"/>
      <c r="K497" s="12"/>
      <c r="L497" s="12"/>
      <c r="M497" s="12"/>
      <c r="N497" s="12"/>
      <c r="O497" s="20"/>
      <c r="P497" s="12"/>
      <c r="S497" s="12"/>
      <c r="T497" s="12"/>
      <c r="U497" s="17"/>
      <c r="AF497" s="12"/>
      <c r="AG497" s="12"/>
      <c r="AR497" s="12"/>
      <c r="AS497" s="12"/>
      <c r="BD497" s="12"/>
      <c r="BE497" s="12"/>
      <c r="BF497" s="114"/>
      <c r="BG497" s="12"/>
      <c r="BJ497" s="12"/>
      <c r="BK497" s="12"/>
      <c r="BL497" s="12"/>
      <c r="BM497" s="12"/>
      <c r="BN497" s="12"/>
      <c r="BO497" s="12"/>
      <c r="BP497" s="12"/>
      <c r="BQ497" s="12"/>
      <c r="BR497" s="12"/>
      <c r="BS497" s="12"/>
      <c r="BT497" s="12"/>
      <c r="BU497" s="12"/>
      <c r="BV497" s="12"/>
      <c r="BW497" s="12"/>
      <c r="BX497" s="12"/>
      <c r="BZ497" s="114"/>
    </row>
    <row r="498" spans="1:78" x14ac:dyDescent="0.2">
      <c r="A498" s="107"/>
      <c r="B498" s="12"/>
      <c r="C498" s="12"/>
      <c r="D498" s="12"/>
      <c r="E498" s="12"/>
      <c r="F498" s="12"/>
      <c r="G498" s="12"/>
      <c r="H498" s="12"/>
      <c r="I498" s="114"/>
      <c r="J498" s="13"/>
      <c r="K498" s="12"/>
      <c r="L498" s="12"/>
      <c r="M498" s="12"/>
      <c r="N498" s="12"/>
      <c r="O498" s="20"/>
      <c r="P498" s="12"/>
      <c r="S498" s="12"/>
      <c r="T498" s="12"/>
      <c r="U498" s="17"/>
      <c r="AF498" s="12"/>
      <c r="AG498" s="12"/>
      <c r="AR498" s="12"/>
      <c r="AS498" s="12"/>
      <c r="BD498" s="12"/>
      <c r="BE498" s="12"/>
      <c r="BF498" s="114"/>
      <c r="BG498" s="12"/>
      <c r="BJ498" s="12"/>
      <c r="BK498" s="12"/>
      <c r="BL498" s="12"/>
      <c r="BM498" s="12"/>
      <c r="BN498" s="12"/>
      <c r="BO498" s="12"/>
      <c r="BP498" s="12"/>
      <c r="BQ498" s="12"/>
      <c r="BR498" s="12"/>
      <c r="BS498" s="12"/>
      <c r="BT498" s="12"/>
      <c r="BU498" s="12"/>
      <c r="BV498" s="12"/>
      <c r="BW498" s="12"/>
      <c r="BX498" s="12"/>
      <c r="BZ498" s="114"/>
    </row>
    <row r="499" spans="1:78" x14ac:dyDescent="0.2">
      <c r="A499" s="107"/>
      <c r="B499" s="12"/>
      <c r="C499" s="12"/>
      <c r="D499" s="12"/>
      <c r="E499" s="12"/>
      <c r="F499" s="12"/>
      <c r="G499" s="12"/>
      <c r="H499" s="12"/>
      <c r="I499" s="114"/>
      <c r="J499" s="13"/>
      <c r="K499" s="12"/>
      <c r="L499" s="12"/>
      <c r="M499" s="12"/>
      <c r="N499" s="12"/>
      <c r="O499" s="20"/>
      <c r="P499" s="12"/>
      <c r="S499" s="12"/>
      <c r="T499" s="12"/>
      <c r="U499" s="17"/>
      <c r="AF499" s="12"/>
      <c r="AG499" s="12"/>
      <c r="AR499" s="12"/>
      <c r="AS499" s="12"/>
      <c r="BD499" s="12"/>
      <c r="BE499" s="12"/>
      <c r="BF499" s="114"/>
      <c r="BG499" s="12"/>
      <c r="BJ499" s="12"/>
      <c r="BK499" s="12"/>
      <c r="BL499" s="12"/>
      <c r="BM499" s="12"/>
      <c r="BN499" s="12"/>
      <c r="BO499" s="12"/>
      <c r="BP499" s="12"/>
      <c r="BQ499" s="12"/>
      <c r="BR499" s="12"/>
      <c r="BS499" s="12"/>
      <c r="BT499" s="12"/>
      <c r="BU499" s="12"/>
      <c r="BV499" s="12"/>
      <c r="BW499" s="12"/>
      <c r="BX499" s="12"/>
      <c r="BZ499" s="114"/>
    </row>
    <row r="500" spans="1:78" x14ac:dyDescent="0.2">
      <c r="A500" s="107"/>
      <c r="B500" s="12"/>
      <c r="C500" s="12"/>
      <c r="D500" s="12"/>
      <c r="E500" s="12"/>
      <c r="F500" s="12"/>
      <c r="G500" s="12"/>
      <c r="H500" s="12"/>
      <c r="I500" s="114"/>
      <c r="J500" s="13"/>
      <c r="K500" s="12"/>
      <c r="L500" s="12"/>
      <c r="M500" s="12"/>
      <c r="N500" s="12"/>
      <c r="O500" s="20"/>
      <c r="P500" s="12"/>
      <c r="S500" s="12"/>
      <c r="T500" s="12"/>
      <c r="U500" s="17"/>
      <c r="AF500" s="12"/>
      <c r="AG500" s="12"/>
      <c r="AR500" s="12"/>
      <c r="AS500" s="12"/>
      <c r="BD500" s="12"/>
      <c r="BE500" s="12"/>
      <c r="BF500" s="114"/>
      <c r="BG500" s="12"/>
      <c r="BJ500" s="12"/>
      <c r="BK500" s="12"/>
      <c r="BL500" s="12"/>
      <c r="BM500" s="12"/>
      <c r="BN500" s="12"/>
      <c r="BO500" s="12"/>
      <c r="BP500" s="12"/>
      <c r="BQ500" s="12"/>
      <c r="BR500" s="12"/>
      <c r="BS500" s="12"/>
      <c r="BT500" s="12"/>
      <c r="BU500" s="12"/>
      <c r="BV500" s="12"/>
      <c r="BW500" s="12"/>
      <c r="BX500" s="12"/>
      <c r="BZ500" s="114"/>
    </row>
    <row r="501" spans="1:78" x14ac:dyDescent="0.2">
      <c r="A501" s="107"/>
      <c r="B501" s="12"/>
      <c r="C501" s="12"/>
      <c r="D501" s="12"/>
      <c r="E501" s="12"/>
      <c r="F501" s="12"/>
      <c r="G501" s="12"/>
      <c r="H501" s="12"/>
      <c r="I501" s="114"/>
      <c r="J501" s="13"/>
      <c r="K501" s="12"/>
      <c r="L501" s="12"/>
      <c r="M501" s="12"/>
      <c r="N501" s="12"/>
      <c r="O501" s="20"/>
      <c r="P501" s="12"/>
      <c r="S501" s="12"/>
      <c r="T501" s="12"/>
      <c r="U501" s="17"/>
      <c r="AF501" s="12"/>
      <c r="AG501" s="12"/>
      <c r="AR501" s="12"/>
      <c r="AS501" s="12"/>
      <c r="BD501" s="12"/>
      <c r="BE501" s="12"/>
      <c r="BF501" s="114"/>
      <c r="BG501" s="12"/>
      <c r="BJ501" s="12"/>
      <c r="BK501" s="12"/>
      <c r="BL501" s="12"/>
      <c r="BM501" s="12"/>
      <c r="BN501" s="12"/>
      <c r="BO501" s="12"/>
      <c r="BP501" s="12"/>
      <c r="BQ501" s="12"/>
      <c r="BR501" s="12"/>
      <c r="BS501" s="12"/>
      <c r="BT501" s="12"/>
      <c r="BU501" s="12"/>
      <c r="BV501" s="12"/>
      <c r="BW501" s="12"/>
      <c r="BX501" s="12"/>
      <c r="BZ501" s="114"/>
    </row>
    <row r="502" spans="1:78" x14ac:dyDescent="0.2">
      <c r="A502" s="107"/>
      <c r="B502" s="12"/>
      <c r="C502" s="12"/>
      <c r="D502" s="12"/>
      <c r="E502" s="12"/>
      <c r="F502" s="12"/>
      <c r="G502" s="12"/>
      <c r="H502" s="12"/>
      <c r="I502" s="114"/>
      <c r="J502" s="13"/>
      <c r="K502" s="12"/>
      <c r="L502" s="12"/>
      <c r="M502" s="12"/>
      <c r="N502" s="12"/>
      <c r="O502" s="20"/>
      <c r="P502" s="12"/>
      <c r="S502" s="12"/>
      <c r="T502" s="12"/>
      <c r="U502" s="17"/>
      <c r="AF502" s="12"/>
      <c r="AG502" s="12"/>
      <c r="AR502" s="12"/>
      <c r="AS502" s="12"/>
      <c r="BD502" s="12"/>
      <c r="BE502" s="12"/>
      <c r="BF502" s="114"/>
      <c r="BG502" s="12"/>
      <c r="BJ502" s="12"/>
      <c r="BK502" s="12"/>
      <c r="BL502" s="12"/>
      <c r="BM502" s="12"/>
      <c r="BN502" s="12"/>
      <c r="BO502" s="12"/>
      <c r="BP502" s="12"/>
      <c r="BQ502" s="12"/>
      <c r="BR502" s="12"/>
      <c r="BS502" s="12"/>
      <c r="BT502" s="12"/>
      <c r="BU502" s="12"/>
      <c r="BV502" s="12"/>
      <c r="BW502" s="12"/>
      <c r="BX502" s="12"/>
      <c r="BZ502" s="114"/>
    </row>
    <row r="503" spans="1:78" x14ac:dyDescent="0.2">
      <c r="A503" s="107"/>
      <c r="B503" s="12"/>
      <c r="C503" s="12"/>
      <c r="D503" s="12"/>
      <c r="E503" s="12"/>
      <c r="F503" s="12"/>
      <c r="G503" s="12"/>
      <c r="H503" s="12"/>
      <c r="I503" s="114"/>
      <c r="J503" s="13"/>
      <c r="K503" s="12"/>
      <c r="L503" s="12"/>
      <c r="M503" s="12"/>
      <c r="N503" s="12"/>
      <c r="O503" s="20"/>
      <c r="P503" s="12"/>
      <c r="S503" s="12"/>
      <c r="T503" s="12"/>
      <c r="U503" s="17"/>
      <c r="AF503" s="12"/>
      <c r="AG503" s="12"/>
      <c r="AR503" s="12"/>
      <c r="AS503" s="12"/>
      <c r="BD503" s="12"/>
      <c r="BE503" s="12"/>
      <c r="BF503" s="114"/>
      <c r="BG503" s="12"/>
      <c r="BJ503" s="12"/>
      <c r="BK503" s="12"/>
      <c r="BL503" s="12"/>
      <c r="BM503" s="12"/>
      <c r="BN503" s="12"/>
      <c r="BO503" s="12"/>
      <c r="BP503" s="12"/>
      <c r="BQ503" s="12"/>
      <c r="BR503" s="12"/>
      <c r="BS503" s="12"/>
      <c r="BT503" s="12"/>
      <c r="BU503" s="12"/>
      <c r="BV503" s="12"/>
      <c r="BW503" s="12"/>
      <c r="BX503" s="12"/>
      <c r="BZ503" s="114"/>
    </row>
    <row r="504" spans="1:78" x14ac:dyDescent="0.2">
      <c r="A504" s="107"/>
      <c r="B504" s="12"/>
      <c r="C504" s="12"/>
      <c r="D504" s="12"/>
      <c r="E504" s="12"/>
      <c r="F504" s="12"/>
      <c r="G504" s="12"/>
      <c r="H504" s="12"/>
      <c r="I504" s="114"/>
      <c r="J504" s="13"/>
      <c r="K504" s="12"/>
      <c r="L504" s="12"/>
      <c r="M504" s="12"/>
      <c r="N504" s="12"/>
      <c r="O504" s="20"/>
      <c r="P504" s="12"/>
      <c r="S504" s="12"/>
      <c r="T504" s="12"/>
      <c r="U504" s="17"/>
      <c r="AF504" s="12"/>
      <c r="AG504" s="12"/>
      <c r="AR504" s="12"/>
      <c r="AS504" s="12"/>
      <c r="BD504" s="12"/>
      <c r="BE504" s="12"/>
      <c r="BF504" s="114"/>
      <c r="BG504" s="12"/>
      <c r="BJ504" s="12"/>
      <c r="BK504" s="12"/>
      <c r="BL504" s="12"/>
      <c r="BM504" s="12"/>
      <c r="BN504" s="12"/>
      <c r="BO504" s="12"/>
      <c r="BP504" s="12"/>
      <c r="BQ504" s="12"/>
      <c r="BR504" s="12"/>
      <c r="BS504" s="12"/>
      <c r="BT504" s="12"/>
      <c r="BU504" s="12"/>
      <c r="BV504" s="12"/>
      <c r="BW504" s="12"/>
      <c r="BX504" s="12"/>
      <c r="BZ504" s="114"/>
    </row>
    <row r="505" spans="1:78" x14ac:dyDescent="0.2">
      <c r="A505" s="107"/>
      <c r="B505" s="12"/>
      <c r="C505" s="12"/>
      <c r="D505" s="12"/>
      <c r="E505" s="12"/>
      <c r="F505" s="12"/>
      <c r="G505" s="12"/>
      <c r="H505" s="12"/>
      <c r="I505" s="114"/>
      <c r="J505" s="13"/>
      <c r="K505" s="12"/>
      <c r="L505" s="12"/>
      <c r="M505" s="12"/>
      <c r="N505" s="12"/>
      <c r="O505" s="20"/>
      <c r="P505" s="12"/>
      <c r="S505" s="12"/>
      <c r="T505" s="12"/>
      <c r="U505" s="17"/>
      <c r="AF505" s="12"/>
      <c r="AG505" s="12"/>
      <c r="AR505" s="12"/>
      <c r="AS505" s="12"/>
      <c r="BD505" s="12"/>
      <c r="BE505" s="12"/>
      <c r="BF505" s="114"/>
      <c r="BG505" s="12"/>
      <c r="BJ505" s="12"/>
      <c r="BK505" s="12"/>
      <c r="BL505" s="12"/>
      <c r="BM505" s="12"/>
      <c r="BN505" s="12"/>
      <c r="BO505" s="12"/>
      <c r="BP505" s="12"/>
      <c r="BQ505" s="12"/>
      <c r="BR505" s="12"/>
      <c r="BS505" s="12"/>
      <c r="BT505" s="12"/>
      <c r="BU505" s="12"/>
      <c r="BV505" s="12"/>
      <c r="BW505" s="12"/>
      <c r="BX505" s="12"/>
      <c r="BZ505" s="114"/>
    </row>
    <row r="506" spans="1:78" x14ac:dyDescent="0.2">
      <c r="A506" s="107"/>
      <c r="B506" s="12"/>
      <c r="C506" s="12"/>
      <c r="D506" s="12"/>
      <c r="E506" s="12"/>
      <c r="F506" s="12"/>
      <c r="G506" s="12"/>
      <c r="H506" s="12"/>
      <c r="I506" s="114"/>
      <c r="J506" s="13"/>
      <c r="K506" s="12"/>
      <c r="L506" s="12"/>
      <c r="M506" s="12"/>
      <c r="N506" s="12"/>
      <c r="O506" s="20"/>
      <c r="P506" s="12"/>
      <c r="S506" s="12"/>
      <c r="T506" s="12"/>
      <c r="U506" s="17"/>
      <c r="AF506" s="12"/>
      <c r="AG506" s="12"/>
      <c r="AR506" s="12"/>
      <c r="AS506" s="12"/>
      <c r="BD506" s="12"/>
      <c r="BE506" s="12"/>
      <c r="BF506" s="114"/>
      <c r="BG506" s="12"/>
      <c r="BJ506" s="12"/>
      <c r="BK506" s="12"/>
      <c r="BL506" s="12"/>
      <c r="BM506" s="12"/>
      <c r="BN506" s="12"/>
      <c r="BO506" s="12"/>
      <c r="BP506" s="12"/>
      <c r="BQ506" s="12"/>
      <c r="BR506" s="12"/>
      <c r="BS506" s="12"/>
      <c r="BT506" s="12"/>
      <c r="BU506" s="12"/>
      <c r="BV506" s="12"/>
      <c r="BW506" s="12"/>
      <c r="BX506" s="12"/>
      <c r="BZ506" s="114"/>
    </row>
    <row r="507" spans="1:78" x14ac:dyDescent="0.2">
      <c r="A507" s="107"/>
      <c r="B507" s="12"/>
      <c r="C507" s="12"/>
      <c r="D507" s="12"/>
      <c r="E507" s="12"/>
      <c r="F507" s="12"/>
      <c r="G507" s="12"/>
      <c r="H507" s="12"/>
      <c r="I507" s="114"/>
      <c r="J507" s="13"/>
      <c r="K507" s="12"/>
      <c r="L507" s="12"/>
      <c r="M507" s="12"/>
      <c r="N507" s="12"/>
      <c r="O507" s="20"/>
      <c r="P507" s="12"/>
      <c r="S507" s="12"/>
      <c r="T507" s="12"/>
      <c r="U507" s="17"/>
      <c r="AF507" s="12"/>
      <c r="AG507" s="12"/>
      <c r="AR507" s="12"/>
      <c r="AS507" s="12"/>
      <c r="BD507" s="12"/>
      <c r="BE507" s="12"/>
      <c r="BF507" s="114"/>
      <c r="BG507" s="12"/>
      <c r="BJ507" s="12"/>
      <c r="BK507" s="12"/>
      <c r="BL507" s="12"/>
      <c r="BM507" s="12"/>
      <c r="BN507" s="12"/>
      <c r="BO507" s="12"/>
      <c r="BP507" s="12"/>
      <c r="BQ507" s="12"/>
      <c r="BR507" s="12"/>
      <c r="BS507" s="12"/>
      <c r="BT507" s="12"/>
      <c r="BU507" s="12"/>
      <c r="BV507" s="12"/>
      <c r="BW507" s="12"/>
      <c r="BX507" s="12"/>
      <c r="BZ507" s="114"/>
    </row>
    <row r="508" spans="1:78" x14ac:dyDescent="0.2">
      <c r="A508" s="107"/>
      <c r="B508" s="12"/>
      <c r="C508" s="12"/>
      <c r="D508" s="12"/>
      <c r="E508" s="12"/>
      <c r="F508" s="12"/>
      <c r="G508" s="12"/>
      <c r="H508" s="12"/>
      <c r="I508" s="114"/>
      <c r="J508" s="13"/>
      <c r="K508" s="12"/>
      <c r="L508" s="12"/>
      <c r="M508" s="12"/>
      <c r="N508" s="12"/>
      <c r="O508" s="20"/>
      <c r="P508" s="12"/>
      <c r="S508" s="12"/>
      <c r="T508" s="12"/>
      <c r="U508" s="17"/>
      <c r="AF508" s="12"/>
      <c r="AG508" s="12"/>
      <c r="AR508" s="12"/>
      <c r="AS508" s="12"/>
      <c r="BD508" s="12"/>
      <c r="BE508" s="12"/>
      <c r="BF508" s="114"/>
      <c r="BG508" s="12"/>
      <c r="BJ508" s="12"/>
      <c r="BK508" s="12"/>
      <c r="BL508" s="12"/>
      <c r="BM508" s="12"/>
      <c r="BN508" s="12"/>
      <c r="BO508" s="12"/>
      <c r="BP508" s="12"/>
      <c r="BQ508" s="12"/>
      <c r="BR508" s="12"/>
      <c r="BS508" s="12"/>
      <c r="BT508" s="12"/>
      <c r="BU508" s="12"/>
      <c r="BV508" s="12"/>
      <c r="BW508" s="12"/>
      <c r="BX508" s="12"/>
      <c r="BZ508" s="114"/>
    </row>
    <row r="509" spans="1:78" x14ac:dyDescent="0.2">
      <c r="A509" s="107"/>
      <c r="B509" s="12"/>
      <c r="C509" s="12"/>
      <c r="D509" s="12"/>
      <c r="E509" s="12"/>
      <c r="F509" s="12"/>
      <c r="G509" s="12"/>
      <c r="H509" s="12"/>
      <c r="I509" s="114"/>
      <c r="J509" s="13"/>
      <c r="K509" s="12"/>
      <c r="L509" s="12"/>
      <c r="M509" s="12"/>
      <c r="N509" s="12"/>
      <c r="O509" s="20"/>
      <c r="P509" s="12"/>
      <c r="S509" s="12"/>
      <c r="T509" s="12"/>
      <c r="U509" s="17"/>
      <c r="AF509" s="12"/>
      <c r="AG509" s="12"/>
      <c r="AR509" s="12"/>
      <c r="AS509" s="12"/>
      <c r="BD509" s="12"/>
      <c r="BE509" s="12"/>
      <c r="BF509" s="114"/>
      <c r="BG509" s="12"/>
      <c r="BJ509" s="12"/>
      <c r="BK509" s="12"/>
      <c r="BL509" s="12"/>
      <c r="BM509" s="12"/>
      <c r="BN509" s="12"/>
      <c r="BO509" s="12"/>
      <c r="BP509" s="12"/>
      <c r="BQ509" s="12"/>
      <c r="BR509" s="12"/>
      <c r="BS509" s="12"/>
      <c r="BT509" s="12"/>
      <c r="BU509" s="12"/>
      <c r="BV509" s="12"/>
      <c r="BW509" s="12"/>
      <c r="BX509" s="12"/>
      <c r="BZ509" s="114"/>
    </row>
    <row r="510" spans="1:78" x14ac:dyDescent="0.2">
      <c r="A510" s="107"/>
      <c r="B510" s="12"/>
      <c r="C510" s="12"/>
      <c r="D510" s="12"/>
      <c r="E510" s="12"/>
      <c r="F510" s="12"/>
      <c r="G510" s="12"/>
      <c r="H510" s="12"/>
      <c r="I510" s="114"/>
      <c r="J510" s="13"/>
      <c r="K510" s="12"/>
      <c r="L510" s="12"/>
      <c r="M510" s="12"/>
      <c r="N510" s="12"/>
      <c r="O510" s="20"/>
      <c r="P510" s="12"/>
      <c r="S510" s="12"/>
      <c r="T510" s="12"/>
      <c r="U510" s="17"/>
      <c r="AF510" s="12"/>
      <c r="AG510" s="12"/>
      <c r="AR510" s="12"/>
      <c r="AS510" s="12"/>
      <c r="BD510" s="12"/>
      <c r="BE510" s="12"/>
      <c r="BF510" s="114"/>
      <c r="BG510" s="12"/>
      <c r="BJ510" s="12"/>
      <c r="BK510" s="12"/>
      <c r="BL510" s="12"/>
      <c r="BM510" s="12"/>
      <c r="BN510" s="12"/>
      <c r="BO510" s="12"/>
      <c r="BP510" s="12"/>
      <c r="BQ510" s="12"/>
      <c r="BR510" s="12"/>
      <c r="BS510" s="12"/>
      <c r="BT510" s="12"/>
      <c r="BU510" s="12"/>
      <c r="BV510" s="12"/>
      <c r="BW510" s="12"/>
      <c r="BX510" s="12"/>
      <c r="BZ510" s="114"/>
    </row>
    <row r="511" spans="1:78" x14ac:dyDescent="0.2">
      <c r="A511" s="107"/>
      <c r="B511" s="12"/>
      <c r="C511" s="12"/>
      <c r="D511" s="12"/>
      <c r="E511" s="12"/>
      <c r="F511" s="12"/>
      <c r="G511" s="12"/>
      <c r="H511" s="12"/>
      <c r="I511" s="114"/>
      <c r="J511" s="13"/>
      <c r="K511" s="12"/>
      <c r="L511" s="12"/>
      <c r="M511" s="12"/>
      <c r="N511" s="12"/>
      <c r="O511" s="20"/>
      <c r="P511" s="12"/>
      <c r="S511" s="12"/>
      <c r="T511" s="12"/>
      <c r="U511" s="17"/>
      <c r="AF511" s="12"/>
      <c r="AG511" s="12"/>
      <c r="AR511" s="12"/>
      <c r="AS511" s="12"/>
      <c r="BD511" s="12"/>
      <c r="BE511" s="12"/>
      <c r="BF511" s="114"/>
      <c r="BG511" s="12"/>
      <c r="BJ511" s="12"/>
      <c r="BK511" s="12"/>
      <c r="BL511" s="12"/>
      <c r="BM511" s="12"/>
      <c r="BN511" s="12"/>
      <c r="BO511" s="12"/>
      <c r="BP511" s="12"/>
      <c r="BQ511" s="12"/>
      <c r="BR511" s="12"/>
      <c r="BS511" s="12"/>
      <c r="BT511" s="12"/>
      <c r="BU511" s="12"/>
      <c r="BV511" s="12"/>
      <c r="BW511" s="12"/>
      <c r="BX511" s="12"/>
      <c r="BZ511" s="114"/>
    </row>
    <row r="512" spans="1:78" x14ac:dyDescent="0.2">
      <c r="A512" s="107"/>
      <c r="B512" s="12"/>
      <c r="C512" s="12"/>
      <c r="D512" s="12"/>
      <c r="E512" s="12"/>
      <c r="F512" s="12"/>
      <c r="G512" s="12"/>
      <c r="H512" s="12"/>
      <c r="I512" s="114"/>
      <c r="J512" s="13"/>
      <c r="K512" s="12"/>
      <c r="L512" s="12"/>
      <c r="M512" s="12"/>
      <c r="N512" s="12"/>
      <c r="O512" s="20"/>
      <c r="P512" s="12"/>
      <c r="S512" s="12"/>
      <c r="T512" s="12"/>
      <c r="U512" s="17"/>
      <c r="AF512" s="12"/>
      <c r="AG512" s="12"/>
      <c r="AR512" s="12"/>
      <c r="AS512" s="12"/>
      <c r="BD512" s="12"/>
      <c r="BE512" s="12"/>
      <c r="BF512" s="114"/>
      <c r="BG512" s="12"/>
      <c r="BJ512" s="12"/>
      <c r="BK512" s="12"/>
      <c r="BL512" s="12"/>
      <c r="BM512" s="12"/>
      <c r="BN512" s="12"/>
      <c r="BO512" s="12"/>
      <c r="BP512" s="12"/>
      <c r="BQ512" s="12"/>
      <c r="BR512" s="12"/>
      <c r="BS512" s="12"/>
      <c r="BT512" s="12"/>
      <c r="BU512" s="12"/>
      <c r="BV512" s="12"/>
      <c r="BW512" s="12"/>
      <c r="BX512" s="12"/>
      <c r="BZ512" s="114"/>
    </row>
    <row r="513" spans="1:78" x14ac:dyDescent="0.2">
      <c r="A513" s="107"/>
      <c r="B513" s="12"/>
      <c r="C513" s="12"/>
      <c r="D513" s="12"/>
      <c r="E513" s="12"/>
      <c r="F513" s="12"/>
      <c r="G513" s="12"/>
      <c r="H513" s="12"/>
      <c r="I513" s="114"/>
      <c r="J513" s="13"/>
      <c r="K513" s="12"/>
      <c r="L513" s="12"/>
      <c r="M513" s="12"/>
      <c r="N513" s="12"/>
      <c r="O513" s="20"/>
      <c r="P513" s="12"/>
      <c r="S513" s="12"/>
      <c r="T513" s="12"/>
      <c r="U513" s="17"/>
      <c r="AF513" s="12"/>
      <c r="AG513" s="12"/>
      <c r="AR513" s="12"/>
      <c r="AS513" s="12"/>
      <c r="BD513" s="12"/>
      <c r="BE513" s="12"/>
      <c r="BF513" s="114"/>
      <c r="BG513" s="12"/>
      <c r="BJ513" s="12"/>
      <c r="BK513" s="12"/>
      <c r="BL513" s="12"/>
      <c r="BM513" s="12"/>
      <c r="BN513" s="12"/>
      <c r="BO513" s="12"/>
      <c r="BP513" s="12"/>
      <c r="BQ513" s="12"/>
      <c r="BR513" s="12"/>
      <c r="BS513" s="12"/>
      <c r="BT513" s="12"/>
      <c r="BU513" s="12"/>
      <c r="BV513" s="12"/>
      <c r="BW513" s="12"/>
      <c r="BX513" s="12"/>
      <c r="BZ513" s="114"/>
    </row>
    <row r="514" spans="1:78" x14ac:dyDescent="0.2">
      <c r="A514" s="107"/>
      <c r="B514" s="12"/>
      <c r="C514" s="12"/>
      <c r="D514" s="12"/>
      <c r="E514" s="12"/>
      <c r="F514" s="12"/>
      <c r="G514" s="12"/>
      <c r="H514" s="12"/>
      <c r="I514" s="114"/>
      <c r="J514" s="13"/>
      <c r="K514" s="12"/>
      <c r="L514" s="12"/>
      <c r="M514" s="12"/>
      <c r="N514" s="12"/>
      <c r="O514" s="20"/>
      <c r="P514" s="12"/>
      <c r="S514" s="12"/>
      <c r="T514" s="12"/>
      <c r="U514" s="17"/>
      <c r="AF514" s="12"/>
      <c r="AG514" s="12"/>
      <c r="AR514" s="12"/>
      <c r="AS514" s="12"/>
      <c r="BD514" s="12"/>
      <c r="BE514" s="12"/>
      <c r="BF514" s="114"/>
      <c r="BG514" s="12"/>
      <c r="BJ514" s="12"/>
      <c r="BK514" s="12"/>
      <c r="BL514" s="12"/>
      <c r="BM514" s="12"/>
      <c r="BN514" s="12"/>
      <c r="BO514" s="12"/>
      <c r="BP514" s="12"/>
      <c r="BQ514" s="12"/>
      <c r="BR514" s="12"/>
      <c r="BS514" s="12"/>
      <c r="BT514" s="12"/>
      <c r="BU514" s="12"/>
      <c r="BV514" s="12"/>
      <c r="BW514" s="12"/>
      <c r="BX514" s="12"/>
      <c r="BZ514" s="114"/>
    </row>
    <row r="515" spans="1:78" x14ac:dyDescent="0.2">
      <c r="A515" s="107"/>
      <c r="B515" s="12"/>
      <c r="C515" s="12"/>
      <c r="D515" s="12"/>
      <c r="E515" s="12"/>
      <c r="F515" s="12"/>
      <c r="G515" s="12"/>
      <c r="H515" s="12"/>
      <c r="I515" s="114"/>
      <c r="J515" s="13"/>
      <c r="K515" s="12"/>
      <c r="L515" s="12"/>
      <c r="M515" s="12"/>
      <c r="N515" s="12"/>
      <c r="O515" s="20"/>
      <c r="P515" s="12"/>
      <c r="S515" s="12"/>
      <c r="T515" s="12"/>
      <c r="U515" s="17"/>
      <c r="AF515" s="12"/>
      <c r="AG515" s="12"/>
      <c r="AR515" s="12"/>
      <c r="AS515" s="12"/>
      <c r="BD515" s="12"/>
      <c r="BE515" s="12"/>
      <c r="BF515" s="114"/>
      <c r="BG515" s="12"/>
      <c r="BJ515" s="12"/>
      <c r="BK515" s="12"/>
      <c r="BL515" s="12"/>
      <c r="BM515" s="12"/>
      <c r="BN515" s="12"/>
      <c r="BO515" s="12"/>
      <c r="BP515" s="12"/>
      <c r="BQ515" s="12"/>
      <c r="BR515" s="12"/>
      <c r="BS515" s="12"/>
      <c r="BT515" s="12"/>
      <c r="BU515" s="12"/>
      <c r="BV515" s="12"/>
      <c r="BW515" s="12"/>
      <c r="BX515" s="12"/>
      <c r="BZ515" s="114"/>
    </row>
    <row r="516" spans="1:78" x14ac:dyDescent="0.2">
      <c r="A516" s="107"/>
      <c r="B516" s="12"/>
      <c r="C516" s="12"/>
      <c r="D516" s="12"/>
      <c r="E516" s="12"/>
      <c r="F516" s="12"/>
      <c r="G516" s="12"/>
      <c r="H516" s="12"/>
      <c r="I516" s="114"/>
      <c r="J516" s="13"/>
      <c r="K516" s="12"/>
      <c r="L516" s="12"/>
      <c r="M516" s="12"/>
      <c r="N516" s="12"/>
      <c r="O516" s="20"/>
      <c r="P516" s="12"/>
      <c r="S516" s="12"/>
      <c r="T516" s="12"/>
      <c r="U516" s="17"/>
      <c r="AF516" s="12"/>
      <c r="AG516" s="12"/>
      <c r="AR516" s="12"/>
      <c r="AS516" s="12"/>
      <c r="BD516" s="12"/>
      <c r="BE516" s="12"/>
      <c r="BF516" s="114"/>
      <c r="BG516" s="12"/>
      <c r="BJ516" s="12"/>
      <c r="BK516" s="12"/>
      <c r="BL516" s="12"/>
      <c r="BM516" s="12"/>
      <c r="BN516" s="12"/>
      <c r="BO516" s="12"/>
      <c r="BP516" s="12"/>
      <c r="BQ516" s="12"/>
      <c r="BR516" s="12"/>
      <c r="BS516" s="12"/>
      <c r="BT516" s="12"/>
      <c r="BU516" s="12"/>
      <c r="BV516" s="12"/>
      <c r="BW516" s="12"/>
      <c r="BX516" s="12"/>
      <c r="BZ516" s="114"/>
    </row>
    <row r="517" spans="1:78" x14ac:dyDescent="0.2">
      <c r="A517" s="107"/>
      <c r="B517" s="12"/>
      <c r="C517" s="12"/>
      <c r="D517" s="12"/>
      <c r="E517" s="12"/>
      <c r="F517" s="12"/>
      <c r="G517" s="12"/>
      <c r="H517" s="12"/>
      <c r="I517" s="114"/>
      <c r="J517" s="13"/>
      <c r="K517" s="12"/>
      <c r="L517" s="12"/>
      <c r="M517" s="12"/>
      <c r="N517" s="12"/>
      <c r="O517" s="20"/>
      <c r="P517" s="12"/>
      <c r="S517" s="12"/>
      <c r="T517" s="12"/>
      <c r="U517" s="17"/>
      <c r="AF517" s="12"/>
      <c r="AG517" s="12"/>
      <c r="AR517" s="12"/>
      <c r="AS517" s="12"/>
      <c r="BD517" s="12"/>
      <c r="BE517" s="12"/>
      <c r="BF517" s="114"/>
      <c r="BG517" s="12"/>
      <c r="BJ517" s="12"/>
      <c r="BK517" s="12"/>
      <c r="BL517" s="12"/>
      <c r="BM517" s="12"/>
      <c r="BN517" s="12"/>
      <c r="BO517" s="12"/>
      <c r="BP517" s="12"/>
      <c r="BQ517" s="12"/>
      <c r="BR517" s="12"/>
      <c r="BS517" s="12"/>
      <c r="BT517" s="12"/>
      <c r="BU517" s="12"/>
      <c r="BV517" s="12"/>
      <c r="BW517" s="12"/>
      <c r="BX517" s="12"/>
      <c r="BZ517" s="114"/>
    </row>
    <row r="518" spans="1:78" x14ac:dyDescent="0.2">
      <c r="A518" s="107"/>
      <c r="B518" s="12"/>
      <c r="C518" s="12"/>
      <c r="D518" s="12"/>
      <c r="E518" s="12"/>
      <c r="F518" s="12"/>
      <c r="G518" s="12"/>
      <c r="H518" s="12"/>
      <c r="I518" s="114"/>
      <c r="J518" s="13"/>
      <c r="K518" s="12"/>
      <c r="L518" s="12"/>
      <c r="M518" s="12"/>
      <c r="N518" s="12"/>
      <c r="O518" s="20"/>
      <c r="P518" s="12"/>
      <c r="S518" s="12"/>
      <c r="T518" s="12"/>
      <c r="U518" s="17"/>
      <c r="AF518" s="12"/>
      <c r="AG518" s="12"/>
      <c r="AR518" s="12"/>
      <c r="AS518" s="12"/>
      <c r="BD518" s="12"/>
      <c r="BE518" s="12"/>
      <c r="BF518" s="114"/>
      <c r="BG518" s="12"/>
      <c r="BJ518" s="12"/>
      <c r="BK518" s="12"/>
      <c r="BL518" s="12"/>
      <c r="BM518" s="12"/>
      <c r="BN518" s="12"/>
      <c r="BO518" s="12"/>
      <c r="BP518" s="12"/>
      <c r="BQ518" s="12"/>
      <c r="BR518" s="12"/>
      <c r="BS518" s="12"/>
      <c r="BT518" s="12"/>
      <c r="BU518" s="12"/>
      <c r="BV518" s="12"/>
      <c r="BW518" s="12"/>
      <c r="BX518" s="12"/>
      <c r="BZ518" s="114"/>
    </row>
    <row r="519" spans="1:78" x14ac:dyDescent="0.2">
      <c r="A519" s="107"/>
      <c r="B519" s="12"/>
      <c r="C519" s="12"/>
      <c r="D519" s="12"/>
      <c r="E519" s="12"/>
      <c r="F519" s="12"/>
      <c r="G519" s="12"/>
      <c r="H519" s="12"/>
      <c r="I519" s="114"/>
      <c r="J519" s="13"/>
      <c r="K519" s="12"/>
      <c r="L519" s="12"/>
      <c r="M519" s="12"/>
      <c r="N519" s="12"/>
      <c r="O519" s="20"/>
      <c r="P519" s="12"/>
      <c r="S519" s="12"/>
      <c r="T519" s="12"/>
      <c r="U519" s="17"/>
      <c r="AF519" s="12"/>
      <c r="AG519" s="12"/>
      <c r="AR519" s="12"/>
      <c r="AS519" s="12"/>
      <c r="BD519" s="12"/>
      <c r="BE519" s="12"/>
      <c r="BF519" s="114"/>
      <c r="BG519" s="12"/>
      <c r="BJ519" s="12"/>
      <c r="BK519" s="12"/>
      <c r="BL519" s="12"/>
      <c r="BM519" s="12"/>
      <c r="BN519" s="12"/>
      <c r="BO519" s="12"/>
      <c r="BP519" s="12"/>
      <c r="BQ519" s="12"/>
      <c r="BR519" s="12"/>
      <c r="BS519" s="12"/>
      <c r="BT519" s="12"/>
      <c r="BU519" s="12"/>
      <c r="BV519" s="12"/>
      <c r="BW519" s="12"/>
      <c r="BX519" s="12"/>
      <c r="BZ519" s="114"/>
    </row>
    <row r="520" spans="1:78" x14ac:dyDescent="0.2">
      <c r="A520" s="107"/>
      <c r="B520" s="12"/>
      <c r="C520" s="12"/>
      <c r="D520" s="12"/>
      <c r="E520" s="12"/>
      <c r="F520" s="12"/>
      <c r="G520" s="12"/>
      <c r="H520" s="12"/>
      <c r="I520" s="114"/>
      <c r="J520" s="13"/>
      <c r="K520" s="12"/>
      <c r="L520" s="12"/>
      <c r="M520" s="12"/>
      <c r="N520" s="12"/>
      <c r="O520" s="20"/>
      <c r="P520" s="12"/>
      <c r="S520" s="12"/>
      <c r="T520" s="12"/>
      <c r="U520" s="17"/>
      <c r="AF520" s="12"/>
      <c r="AG520" s="12"/>
      <c r="AR520" s="12"/>
      <c r="AS520" s="12"/>
      <c r="BD520" s="12"/>
      <c r="BE520" s="12"/>
      <c r="BF520" s="114"/>
      <c r="BG520" s="12"/>
      <c r="BJ520" s="12"/>
      <c r="BK520" s="12"/>
      <c r="BL520" s="12"/>
      <c r="BM520" s="12"/>
      <c r="BN520" s="12"/>
      <c r="BO520" s="12"/>
      <c r="BP520" s="12"/>
      <c r="BQ520" s="12"/>
      <c r="BR520" s="12"/>
      <c r="BS520" s="12"/>
      <c r="BT520" s="12"/>
      <c r="BU520" s="12"/>
      <c r="BV520" s="12"/>
      <c r="BW520" s="12"/>
      <c r="BX520" s="12"/>
      <c r="BZ520" s="114"/>
    </row>
    <row r="521" spans="1:78" x14ac:dyDescent="0.2">
      <c r="A521" s="107"/>
      <c r="B521" s="12"/>
      <c r="C521" s="12"/>
      <c r="D521" s="12"/>
      <c r="E521" s="12"/>
      <c r="F521" s="12"/>
      <c r="G521" s="12"/>
      <c r="H521" s="12"/>
      <c r="I521" s="114"/>
      <c r="J521" s="13"/>
      <c r="K521" s="12"/>
      <c r="L521" s="12"/>
      <c r="M521" s="12"/>
      <c r="N521" s="12"/>
      <c r="O521" s="20"/>
      <c r="P521" s="12"/>
      <c r="S521" s="12"/>
      <c r="T521" s="12"/>
      <c r="U521" s="17"/>
      <c r="AF521" s="12"/>
      <c r="AG521" s="12"/>
      <c r="AR521" s="12"/>
      <c r="AS521" s="12"/>
      <c r="BD521" s="12"/>
      <c r="BE521" s="12"/>
      <c r="BF521" s="114"/>
      <c r="BG521" s="12"/>
      <c r="BJ521" s="12"/>
      <c r="BK521" s="12"/>
      <c r="BL521" s="12"/>
      <c r="BM521" s="12"/>
      <c r="BN521" s="12"/>
      <c r="BO521" s="12"/>
      <c r="BP521" s="12"/>
      <c r="BQ521" s="12"/>
      <c r="BR521" s="12"/>
      <c r="BS521" s="12"/>
      <c r="BT521" s="12"/>
      <c r="BU521" s="12"/>
      <c r="BV521" s="12"/>
      <c r="BW521" s="12"/>
      <c r="BX521" s="12"/>
      <c r="BZ521" s="114"/>
    </row>
    <row r="522" spans="1:78" x14ac:dyDescent="0.2">
      <c r="A522" s="107"/>
      <c r="B522" s="12"/>
      <c r="C522" s="12"/>
      <c r="D522" s="12"/>
      <c r="E522" s="12"/>
      <c r="F522" s="12"/>
      <c r="G522" s="12"/>
      <c r="H522" s="12"/>
      <c r="I522" s="114"/>
      <c r="J522" s="13"/>
      <c r="K522" s="12"/>
      <c r="L522" s="12"/>
      <c r="M522" s="12"/>
      <c r="N522" s="12"/>
      <c r="O522" s="20"/>
      <c r="P522" s="12"/>
      <c r="S522" s="12"/>
      <c r="T522" s="12"/>
      <c r="U522" s="17"/>
      <c r="AF522" s="12"/>
      <c r="AG522" s="12"/>
      <c r="AR522" s="12"/>
      <c r="AS522" s="12"/>
      <c r="BD522" s="12"/>
      <c r="BE522" s="12"/>
      <c r="BF522" s="114"/>
      <c r="BG522" s="12"/>
      <c r="BJ522" s="12"/>
      <c r="BK522" s="12"/>
      <c r="BL522" s="12"/>
      <c r="BM522" s="12"/>
      <c r="BN522" s="12"/>
      <c r="BO522" s="12"/>
      <c r="BP522" s="12"/>
      <c r="BQ522" s="12"/>
      <c r="BR522" s="12"/>
      <c r="BS522" s="12"/>
      <c r="BT522" s="12"/>
      <c r="BU522" s="12"/>
      <c r="BV522" s="12"/>
      <c r="BW522" s="12"/>
      <c r="BX522" s="12"/>
      <c r="BZ522" s="114"/>
    </row>
    <row r="523" spans="1:78" x14ac:dyDescent="0.2">
      <c r="A523" s="107"/>
      <c r="B523" s="12"/>
      <c r="C523" s="12"/>
      <c r="D523" s="12"/>
      <c r="E523" s="12"/>
      <c r="F523" s="12"/>
      <c r="G523" s="12"/>
      <c r="H523" s="12"/>
      <c r="I523" s="114"/>
      <c r="J523" s="13"/>
      <c r="K523" s="12"/>
      <c r="L523" s="12"/>
      <c r="M523" s="12"/>
      <c r="N523" s="12"/>
      <c r="O523" s="20"/>
      <c r="P523" s="12"/>
      <c r="S523" s="12"/>
      <c r="T523" s="12"/>
      <c r="U523" s="17"/>
      <c r="AF523" s="12"/>
      <c r="AG523" s="12"/>
      <c r="AR523" s="12"/>
      <c r="AS523" s="12"/>
      <c r="BD523" s="12"/>
      <c r="BE523" s="12"/>
      <c r="BF523" s="114"/>
      <c r="BG523" s="12"/>
      <c r="BJ523" s="12"/>
      <c r="BK523" s="12"/>
      <c r="BL523" s="12"/>
      <c r="BM523" s="12"/>
      <c r="BN523" s="12"/>
      <c r="BO523" s="12"/>
      <c r="BP523" s="12"/>
      <c r="BQ523" s="12"/>
      <c r="BR523" s="12"/>
      <c r="BS523" s="12"/>
      <c r="BT523" s="12"/>
      <c r="BU523" s="12"/>
      <c r="BV523" s="12"/>
      <c r="BW523" s="12"/>
      <c r="BX523" s="12"/>
      <c r="BZ523" s="114"/>
    </row>
    <row r="524" spans="1:78" x14ac:dyDescent="0.2">
      <c r="A524" s="107"/>
      <c r="B524" s="12"/>
      <c r="C524" s="12"/>
      <c r="D524" s="12"/>
      <c r="E524" s="12"/>
      <c r="F524" s="12"/>
      <c r="G524" s="12"/>
      <c r="H524" s="12"/>
      <c r="I524" s="114"/>
      <c r="J524" s="13"/>
      <c r="K524" s="12"/>
      <c r="L524" s="12"/>
      <c r="M524" s="12"/>
      <c r="N524" s="12"/>
      <c r="O524" s="20"/>
      <c r="P524" s="12"/>
      <c r="S524" s="12"/>
      <c r="T524" s="12"/>
      <c r="U524" s="17"/>
      <c r="AF524" s="12"/>
      <c r="AG524" s="12"/>
      <c r="AR524" s="12"/>
      <c r="AS524" s="12"/>
      <c r="BD524" s="12"/>
      <c r="BE524" s="12"/>
      <c r="BF524" s="114"/>
      <c r="BG524" s="12"/>
      <c r="BJ524" s="12"/>
      <c r="BK524" s="12"/>
      <c r="BL524" s="12"/>
      <c r="BM524" s="12"/>
      <c r="BN524" s="12"/>
      <c r="BO524" s="12"/>
      <c r="BP524" s="12"/>
      <c r="BQ524" s="12"/>
      <c r="BR524" s="12"/>
      <c r="BS524" s="12"/>
      <c r="BT524" s="12"/>
      <c r="BU524" s="12"/>
      <c r="BV524" s="12"/>
      <c r="BW524" s="12"/>
      <c r="BX524" s="12"/>
      <c r="BZ524" s="114"/>
    </row>
    <row r="525" spans="1:78" x14ac:dyDescent="0.2">
      <c r="A525" s="107"/>
      <c r="B525" s="12"/>
      <c r="C525" s="12"/>
      <c r="D525" s="12"/>
      <c r="E525" s="12"/>
      <c r="F525" s="12"/>
      <c r="G525" s="12"/>
      <c r="H525" s="12"/>
      <c r="I525" s="114"/>
      <c r="J525" s="13"/>
      <c r="K525" s="12"/>
      <c r="L525" s="12"/>
      <c r="M525" s="12"/>
      <c r="N525" s="12"/>
      <c r="O525" s="20"/>
      <c r="P525" s="12"/>
      <c r="S525" s="12"/>
      <c r="T525" s="12"/>
      <c r="U525" s="17"/>
      <c r="AF525" s="12"/>
      <c r="AG525" s="12"/>
      <c r="AR525" s="12"/>
      <c r="AS525" s="12"/>
      <c r="BD525" s="12"/>
      <c r="BE525" s="12"/>
      <c r="BF525" s="114"/>
      <c r="BG525" s="12"/>
      <c r="BJ525" s="12"/>
      <c r="BK525" s="12"/>
      <c r="BL525" s="12"/>
      <c r="BM525" s="12"/>
      <c r="BN525" s="12"/>
      <c r="BO525" s="12"/>
      <c r="BP525" s="12"/>
      <c r="BQ525" s="12"/>
      <c r="BR525" s="12"/>
      <c r="BS525" s="12"/>
      <c r="BT525" s="12"/>
      <c r="BU525" s="12"/>
      <c r="BV525" s="12"/>
      <c r="BW525" s="12"/>
      <c r="BX525" s="12"/>
      <c r="BZ525" s="114"/>
    </row>
    <row r="526" spans="1:78" x14ac:dyDescent="0.2">
      <c r="A526" s="107"/>
      <c r="B526" s="12"/>
      <c r="C526" s="12"/>
      <c r="D526" s="12"/>
      <c r="E526" s="12"/>
      <c r="F526" s="12"/>
      <c r="G526" s="12"/>
      <c r="H526" s="12"/>
      <c r="I526" s="114"/>
      <c r="J526" s="13"/>
      <c r="K526" s="12"/>
      <c r="L526" s="12"/>
      <c r="M526" s="12"/>
      <c r="N526" s="12"/>
      <c r="O526" s="20"/>
      <c r="P526" s="12"/>
      <c r="S526" s="12"/>
      <c r="T526" s="12"/>
      <c r="U526" s="17"/>
      <c r="AF526" s="12"/>
      <c r="AG526" s="12"/>
      <c r="AR526" s="12"/>
      <c r="AS526" s="12"/>
      <c r="BD526" s="12"/>
      <c r="BE526" s="12"/>
      <c r="BF526" s="114"/>
      <c r="BG526" s="12"/>
      <c r="BJ526" s="12"/>
      <c r="BK526" s="12"/>
      <c r="BL526" s="12"/>
      <c r="BM526" s="12"/>
      <c r="BN526" s="12"/>
      <c r="BO526" s="12"/>
      <c r="BP526" s="12"/>
      <c r="BQ526" s="12"/>
      <c r="BR526" s="12"/>
      <c r="BS526" s="12"/>
      <c r="BT526" s="12"/>
      <c r="BU526" s="12"/>
      <c r="BV526" s="12"/>
      <c r="BW526" s="12"/>
      <c r="BX526" s="12"/>
      <c r="BZ526" s="114"/>
    </row>
    <row r="527" spans="1:78" x14ac:dyDescent="0.2">
      <c r="A527" s="107"/>
      <c r="B527" s="12"/>
      <c r="C527" s="12"/>
      <c r="D527" s="12"/>
      <c r="E527" s="12"/>
      <c r="F527" s="12"/>
      <c r="G527" s="12"/>
      <c r="H527" s="12"/>
      <c r="I527" s="114"/>
      <c r="J527" s="13"/>
      <c r="K527" s="12"/>
      <c r="L527" s="12"/>
      <c r="M527" s="12"/>
      <c r="N527" s="12"/>
      <c r="O527" s="20"/>
      <c r="P527" s="12"/>
      <c r="S527" s="12"/>
      <c r="T527" s="12"/>
      <c r="U527" s="17"/>
      <c r="AF527" s="12"/>
      <c r="AG527" s="12"/>
      <c r="AR527" s="12"/>
      <c r="AS527" s="12"/>
      <c r="BD527" s="12"/>
      <c r="BE527" s="12"/>
      <c r="BF527" s="114"/>
      <c r="BG527" s="12"/>
      <c r="BJ527" s="12"/>
      <c r="BK527" s="12"/>
      <c r="BL527" s="12"/>
      <c r="BM527" s="12"/>
      <c r="BN527" s="12"/>
      <c r="BO527" s="12"/>
      <c r="BP527" s="12"/>
      <c r="BQ527" s="12"/>
      <c r="BR527" s="12"/>
      <c r="BS527" s="12"/>
      <c r="BT527" s="12"/>
      <c r="BU527" s="12"/>
      <c r="BV527" s="12"/>
      <c r="BW527" s="12"/>
      <c r="BX527" s="12"/>
      <c r="BZ527" s="114"/>
    </row>
    <row r="528" spans="1:78" x14ac:dyDescent="0.2">
      <c r="A528" s="107"/>
      <c r="B528" s="12"/>
      <c r="C528" s="12"/>
      <c r="D528" s="12"/>
      <c r="E528" s="12"/>
      <c r="F528" s="12"/>
      <c r="G528" s="12"/>
      <c r="H528" s="12"/>
      <c r="I528" s="114"/>
      <c r="J528" s="13"/>
      <c r="K528" s="12"/>
      <c r="L528" s="12"/>
      <c r="M528" s="12"/>
      <c r="N528" s="12"/>
      <c r="O528" s="20"/>
      <c r="P528" s="12"/>
      <c r="S528" s="12"/>
      <c r="T528" s="12"/>
      <c r="U528" s="17"/>
      <c r="AF528" s="12"/>
      <c r="AG528" s="12"/>
      <c r="AR528" s="12"/>
      <c r="AS528" s="12"/>
      <c r="BD528" s="12"/>
      <c r="BE528" s="12"/>
      <c r="BF528" s="114"/>
      <c r="BG528" s="12"/>
      <c r="BJ528" s="12"/>
      <c r="BK528" s="12"/>
      <c r="BL528" s="12"/>
      <c r="BM528" s="12"/>
      <c r="BN528" s="12"/>
      <c r="BO528" s="12"/>
      <c r="BP528" s="12"/>
      <c r="BQ528" s="12"/>
      <c r="BR528" s="12"/>
      <c r="BS528" s="12"/>
      <c r="BT528" s="12"/>
      <c r="BU528" s="12"/>
      <c r="BV528" s="12"/>
      <c r="BW528" s="12"/>
      <c r="BX528" s="12"/>
      <c r="BZ528" s="114"/>
    </row>
    <row r="529" spans="1:78" x14ac:dyDescent="0.2">
      <c r="A529" s="107"/>
      <c r="B529" s="12"/>
      <c r="C529" s="12"/>
      <c r="D529" s="12"/>
      <c r="E529" s="12"/>
      <c r="F529" s="12"/>
      <c r="G529" s="12"/>
      <c r="H529" s="12"/>
      <c r="I529" s="114"/>
      <c r="J529" s="13"/>
      <c r="K529" s="12"/>
      <c r="L529" s="12"/>
      <c r="M529" s="12"/>
      <c r="N529" s="12"/>
      <c r="O529" s="20"/>
      <c r="P529" s="12"/>
      <c r="S529" s="12"/>
      <c r="T529" s="12"/>
      <c r="U529" s="17"/>
      <c r="AF529" s="12"/>
      <c r="AG529" s="12"/>
      <c r="AR529" s="12"/>
      <c r="AS529" s="12"/>
      <c r="BD529" s="12"/>
      <c r="BE529" s="12"/>
      <c r="BF529" s="114"/>
      <c r="BG529" s="12"/>
      <c r="BJ529" s="12"/>
      <c r="BK529" s="12"/>
      <c r="BL529" s="12"/>
      <c r="BM529" s="12"/>
      <c r="BN529" s="12"/>
      <c r="BO529" s="12"/>
      <c r="BP529" s="12"/>
      <c r="BQ529" s="12"/>
      <c r="BR529" s="12"/>
      <c r="BS529" s="12"/>
      <c r="BT529" s="12"/>
      <c r="BU529" s="12"/>
      <c r="BV529" s="12"/>
      <c r="BW529" s="12"/>
      <c r="BX529" s="12"/>
      <c r="BZ529" s="114"/>
    </row>
    <row r="530" spans="1:78" x14ac:dyDescent="0.2">
      <c r="A530" s="107"/>
      <c r="B530" s="12"/>
      <c r="C530" s="12"/>
      <c r="D530" s="12"/>
      <c r="E530" s="12"/>
      <c r="F530" s="12"/>
      <c r="G530" s="12"/>
      <c r="H530" s="12"/>
      <c r="I530" s="114"/>
      <c r="J530" s="13"/>
      <c r="K530" s="12"/>
      <c r="L530" s="12"/>
      <c r="M530" s="12"/>
      <c r="N530" s="12"/>
      <c r="O530" s="20"/>
      <c r="P530" s="12"/>
      <c r="S530" s="12"/>
      <c r="T530" s="12"/>
      <c r="U530" s="17"/>
      <c r="AF530" s="12"/>
      <c r="AG530" s="12"/>
      <c r="AR530" s="12"/>
      <c r="AS530" s="12"/>
      <c r="BD530" s="12"/>
      <c r="BE530" s="12"/>
      <c r="BF530" s="114"/>
      <c r="BG530" s="12"/>
      <c r="BJ530" s="12"/>
      <c r="BK530" s="12"/>
      <c r="BL530" s="12"/>
      <c r="BM530" s="12"/>
      <c r="BN530" s="12"/>
      <c r="BO530" s="12"/>
      <c r="BP530" s="12"/>
      <c r="BQ530" s="12"/>
      <c r="BR530" s="12"/>
      <c r="BS530" s="12"/>
      <c r="BT530" s="12"/>
      <c r="BU530" s="12"/>
      <c r="BV530" s="12"/>
      <c r="BW530" s="12"/>
      <c r="BX530" s="12"/>
      <c r="BZ530" s="114"/>
    </row>
    <row r="531" spans="1:78" x14ac:dyDescent="0.2">
      <c r="A531" s="107"/>
      <c r="B531" s="12"/>
      <c r="C531" s="12"/>
      <c r="D531" s="12"/>
      <c r="E531" s="12"/>
      <c r="F531" s="12"/>
      <c r="G531" s="12"/>
      <c r="H531" s="12"/>
      <c r="I531" s="114"/>
      <c r="J531" s="13"/>
      <c r="K531" s="12"/>
      <c r="L531" s="12"/>
      <c r="M531" s="12"/>
      <c r="N531" s="12"/>
      <c r="O531" s="20"/>
      <c r="P531" s="12"/>
      <c r="S531" s="12"/>
      <c r="T531" s="12"/>
      <c r="U531" s="17"/>
      <c r="AF531" s="12"/>
      <c r="AG531" s="12"/>
      <c r="AR531" s="12"/>
      <c r="AS531" s="12"/>
      <c r="BD531" s="12"/>
      <c r="BE531" s="12"/>
      <c r="BF531" s="114"/>
      <c r="BG531" s="12"/>
      <c r="BJ531" s="12"/>
      <c r="BK531" s="12"/>
      <c r="BL531" s="12"/>
      <c r="BM531" s="12"/>
      <c r="BN531" s="12"/>
      <c r="BO531" s="12"/>
      <c r="BP531" s="12"/>
      <c r="BQ531" s="12"/>
      <c r="BR531" s="12"/>
      <c r="BS531" s="12"/>
      <c r="BT531" s="12"/>
      <c r="BU531" s="12"/>
      <c r="BV531" s="12"/>
      <c r="BW531" s="12"/>
      <c r="BX531" s="12"/>
      <c r="BZ531" s="114"/>
    </row>
    <row r="532" spans="1:78" x14ac:dyDescent="0.2">
      <c r="A532" s="107"/>
      <c r="B532" s="12"/>
      <c r="C532" s="12"/>
      <c r="D532" s="12"/>
      <c r="E532" s="12"/>
      <c r="F532" s="12"/>
      <c r="G532" s="12"/>
      <c r="H532" s="12"/>
      <c r="I532" s="114"/>
      <c r="J532" s="13"/>
      <c r="K532" s="12"/>
      <c r="L532" s="12"/>
      <c r="M532" s="12"/>
      <c r="N532" s="12"/>
      <c r="O532" s="20"/>
      <c r="P532" s="12"/>
      <c r="S532" s="12"/>
      <c r="T532" s="12"/>
      <c r="U532" s="17"/>
      <c r="AF532" s="12"/>
      <c r="AG532" s="12"/>
      <c r="AR532" s="12"/>
      <c r="AS532" s="12"/>
      <c r="BD532" s="12"/>
      <c r="BE532" s="12"/>
      <c r="BF532" s="114"/>
      <c r="BG532" s="12"/>
      <c r="BJ532" s="12"/>
      <c r="BK532" s="12"/>
      <c r="BL532" s="12"/>
      <c r="BM532" s="12"/>
      <c r="BN532" s="12"/>
      <c r="BO532" s="12"/>
      <c r="BP532" s="12"/>
      <c r="BQ532" s="12"/>
      <c r="BR532" s="12"/>
      <c r="BS532" s="12"/>
      <c r="BT532" s="12"/>
      <c r="BU532" s="12"/>
      <c r="BV532" s="12"/>
      <c r="BW532" s="12"/>
      <c r="BX532" s="12"/>
      <c r="BZ532" s="114"/>
    </row>
    <row r="533" spans="1:78" x14ac:dyDescent="0.2">
      <c r="A533" s="107"/>
      <c r="B533" s="12"/>
      <c r="C533" s="12"/>
      <c r="D533" s="12"/>
      <c r="E533" s="12"/>
      <c r="F533" s="12"/>
      <c r="G533" s="12"/>
      <c r="H533" s="12"/>
      <c r="I533" s="114"/>
      <c r="J533" s="13"/>
      <c r="K533" s="12"/>
      <c r="L533" s="12"/>
      <c r="M533" s="12"/>
      <c r="N533" s="12"/>
      <c r="O533" s="20"/>
      <c r="P533" s="12"/>
      <c r="S533" s="12"/>
      <c r="T533" s="12"/>
      <c r="U533" s="17"/>
      <c r="AF533" s="12"/>
      <c r="AG533" s="12"/>
      <c r="AR533" s="12"/>
      <c r="AS533" s="12"/>
      <c r="BD533" s="12"/>
      <c r="BE533" s="12"/>
      <c r="BF533" s="114"/>
      <c r="BG533" s="12"/>
      <c r="BJ533" s="12"/>
      <c r="BK533" s="12"/>
      <c r="BL533" s="12"/>
      <c r="BM533" s="12"/>
      <c r="BN533" s="12"/>
      <c r="BO533" s="12"/>
      <c r="BP533" s="12"/>
      <c r="BQ533" s="12"/>
      <c r="BR533" s="12"/>
      <c r="BS533" s="12"/>
      <c r="BT533" s="12"/>
      <c r="BU533" s="12"/>
      <c r="BV533" s="12"/>
      <c r="BW533" s="12"/>
      <c r="BX533" s="12"/>
      <c r="BZ533" s="114"/>
    </row>
    <row r="534" spans="1:78" x14ac:dyDescent="0.2">
      <c r="A534" s="107"/>
      <c r="B534" s="12"/>
      <c r="C534" s="12"/>
      <c r="D534" s="12"/>
      <c r="E534" s="12"/>
      <c r="F534" s="12"/>
      <c r="G534" s="12"/>
      <c r="H534" s="12"/>
      <c r="I534" s="114"/>
      <c r="J534" s="13"/>
      <c r="K534" s="12"/>
      <c r="L534" s="12"/>
      <c r="M534" s="12"/>
      <c r="N534" s="12"/>
      <c r="O534" s="20"/>
      <c r="P534" s="12"/>
      <c r="S534" s="12"/>
      <c r="T534" s="12"/>
      <c r="U534" s="17"/>
      <c r="AF534" s="12"/>
      <c r="AG534" s="12"/>
      <c r="AR534" s="12"/>
      <c r="AS534" s="12"/>
      <c r="BD534" s="12"/>
      <c r="BE534" s="12"/>
      <c r="BF534" s="114"/>
      <c r="BG534" s="12"/>
      <c r="BJ534" s="12"/>
      <c r="BK534" s="12"/>
      <c r="BL534" s="12"/>
      <c r="BM534" s="12"/>
      <c r="BN534" s="12"/>
      <c r="BO534" s="12"/>
      <c r="BP534" s="12"/>
      <c r="BQ534" s="12"/>
      <c r="BR534" s="12"/>
      <c r="BS534" s="12"/>
      <c r="BT534" s="12"/>
      <c r="BU534" s="12"/>
      <c r="BV534" s="12"/>
      <c r="BW534" s="12"/>
      <c r="BX534" s="12"/>
      <c r="BZ534" s="114"/>
    </row>
    <row r="535" spans="1:78" x14ac:dyDescent="0.2">
      <c r="A535" s="107"/>
      <c r="B535" s="12"/>
      <c r="C535" s="12"/>
      <c r="D535" s="12"/>
      <c r="E535" s="12"/>
      <c r="F535" s="12"/>
      <c r="G535" s="12"/>
      <c r="H535" s="12"/>
      <c r="I535" s="114"/>
      <c r="J535" s="13"/>
      <c r="K535" s="12"/>
      <c r="L535" s="12"/>
      <c r="M535" s="12"/>
      <c r="N535" s="12"/>
      <c r="O535" s="20"/>
      <c r="P535" s="12"/>
      <c r="S535" s="12"/>
      <c r="T535" s="12"/>
      <c r="U535" s="17"/>
      <c r="AF535" s="12"/>
      <c r="AG535" s="12"/>
      <c r="AR535" s="12"/>
      <c r="AS535" s="12"/>
      <c r="BD535" s="12"/>
      <c r="BE535" s="12"/>
      <c r="BF535" s="114"/>
      <c r="BG535" s="12"/>
      <c r="BJ535" s="12"/>
      <c r="BK535" s="12"/>
      <c r="BL535" s="12"/>
      <c r="BM535" s="12"/>
      <c r="BN535" s="12"/>
      <c r="BO535" s="12"/>
      <c r="BP535" s="12"/>
      <c r="BQ535" s="12"/>
      <c r="BR535" s="12"/>
      <c r="BS535" s="12"/>
      <c r="BT535" s="12"/>
      <c r="BU535" s="12"/>
      <c r="BV535" s="12"/>
      <c r="BW535" s="12"/>
      <c r="BX535" s="12"/>
      <c r="BZ535" s="114"/>
    </row>
    <row r="536" spans="1:78" x14ac:dyDescent="0.2">
      <c r="A536" s="107"/>
      <c r="B536" s="12"/>
      <c r="C536" s="12"/>
      <c r="D536" s="12"/>
      <c r="E536" s="12"/>
      <c r="F536" s="12"/>
      <c r="G536" s="12"/>
      <c r="H536" s="12"/>
      <c r="I536" s="114"/>
      <c r="J536" s="13"/>
      <c r="K536" s="12"/>
      <c r="L536" s="12"/>
      <c r="M536" s="12"/>
      <c r="N536" s="12"/>
      <c r="O536" s="20"/>
      <c r="P536" s="12"/>
      <c r="S536" s="12"/>
      <c r="T536" s="12"/>
      <c r="U536" s="17"/>
      <c r="AF536" s="12"/>
      <c r="AG536" s="12"/>
      <c r="AR536" s="12"/>
      <c r="AS536" s="12"/>
      <c r="BD536" s="12"/>
      <c r="BE536" s="12"/>
      <c r="BF536" s="114"/>
      <c r="BG536" s="12"/>
      <c r="BJ536" s="12"/>
      <c r="BK536" s="12"/>
      <c r="BL536" s="12"/>
      <c r="BM536" s="12"/>
      <c r="BN536" s="12"/>
      <c r="BO536" s="12"/>
      <c r="BP536" s="12"/>
      <c r="BQ536" s="12"/>
      <c r="BR536" s="12"/>
      <c r="BS536" s="12"/>
      <c r="BT536" s="12"/>
      <c r="BU536" s="12"/>
      <c r="BV536" s="12"/>
      <c r="BW536" s="12"/>
      <c r="BX536" s="12"/>
      <c r="BZ536" s="114"/>
    </row>
    <row r="537" spans="1:78" x14ac:dyDescent="0.2">
      <c r="A537" s="107"/>
      <c r="B537" s="12"/>
      <c r="C537" s="12"/>
      <c r="D537" s="12"/>
      <c r="E537" s="12"/>
      <c r="F537" s="12"/>
      <c r="G537" s="12"/>
      <c r="H537" s="12"/>
      <c r="I537" s="114"/>
      <c r="J537" s="13"/>
      <c r="K537" s="12"/>
      <c r="L537" s="12"/>
      <c r="M537" s="12"/>
      <c r="N537" s="12"/>
      <c r="O537" s="20"/>
      <c r="P537" s="12"/>
      <c r="S537" s="12"/>
      <c r="T537" s="12"/>
      <c r="U537" s="17"/>
      <c r="AF537" s="12"/>
      <c r="AG537" s="12"/>
      <c r="AR537" s="12"/>
      <c r="AS537" s="12"/>
      <c r="BD537" s="12"/>
      <c r="BE537" s="12"/>
      <c r="BF537" s="114"/>
      <c r="BG537" s="12"/>
      <c r="BJ537" s="12"/>
      <c r="BK537" s="12"/>
      <c r="BL537" s="12"/>
      <c r="BM537" s="12"/>
      <c r="BN537" s="12"/>
      <c r="BO537" s="12"/>
      <c r="BP537" s="12"/>
      <c r="BQ537" s="12"/>
      <c r="BR537" s="12"/>
      <c r="BS537" s="12"/>
      <c r="BT537" s="12"/>
      <c r="BU537" s="12"/>
      <c r="BV537" s="12"/>
      <c r="BW537" s="12"/>
      <c r="BX537" s="12"/>
      <c r="BZ537" s="114"/>
    </row>
    <row r="538" spans="1:78" x14ac:dyDescent="0.2">
      <c r="A538" s="107"/>
      <c r="B538" s="12"/>
      <c r="C538" s="12"/>
      <c r="D538" s="12"/>
      <c r="E538" s="12"/>
      <c r="F538" s="12"/>
      <c r="G538" s="12"/>
      <c r="H538" s="12"/>
      <c r="I538" s="114"/>
      <c r="J538" s="13"/>
      <c r="K538" s="12"/>
      <c r="L538" s="12"/>
      <c r="M538" s="12"/>
      <c r="N538" s="12"/>
      <c r="O538" s="20"/>
      <c r="P538" s="12"/>
      <c r="S538" s="12"/>
      <c r="T538" s="12"/>
      <c r="U538" s="17"/>
      <c r="AF538" s="12"/>
      <c r="AG538" s="12"/>
      <c r="AR538" s="12"/>
      <c r="AS538" s="12"/>
      <c r="BD538" s="12"/>
      <c r="BE538" s="12"/>
      <c r="BF538" s="114"/>
      <c r="BG538" s="12"/>
      <c r="BJ538" s="12"/>
      <c r="BK538" s="12"/>
      <c r="BL538" s="12"/>
      <c r="BM538" s="12"/>
      <c r="BN538" s="12"/>
      <c r="BO538" s="12"/>
      <c r="BP538" s="12"/>
      <c r="BQ538" s="12"/>
      <c r="BR538" s="12"/>
      <c r="BS538" s="12"/>
      <c r="BT538" s="12"/>
      <c r="BU538" s="12"/>
      <c r="BV538" s="12"/>
      <c r="BW538" s="12"/>
      <c r="BX538" s="12"/>
      <c r="BZ538" s="114"/>
    </row>
    <row r="539" spans="1:78" x14ac:dyDescent="0.2">
      <c r="A539" s="107"/>
      <c r="B539" s="12"/>
      <c r="C539" s="12"/>
      <c r="D539" s="12"/>
      <c r="E539" s="12"/>
      <c r="F539" s="12"/>
      <c r="G539" s="12"/>
      <c r="H539" s="12"/>
      <c r="I539" s="114"/>
      <c r="J539" s="13"/>
      <c r="K539" s="12"/>
      <c r="L539" s="12"/>
      <c r="M539" s="12"/>
      <c r="N539" s="12"/>
      <c r="O539" s="20"/>
      <c r="P539" s="12"/>
      <c r="S539" s="12"/>
      <c r="T539" s="12"/>
      <c r="U539" s="17"/>
      <c r="AF539" s="12"/>
      <c r="AG539" s="12"/>
      <c r="AR539" s="12"/>
      <c r="AS539" s="12"/>
      <c r="BD539" s="12"/>
      <c r="BE539" s="12"/>
      <c r="BF539" s="114"/>
      <c r="BG539" s="12"/>
      <c r="BJ539" s="12"/>
      <c r="BK539" s="12"/>
      <c r="BL539" s="12"/>
      <c r="BM539" s="12"/>
      <c r="BN539" s="12"/>
      <c r="BO539" s="12"/>
      <c r="BP539" s="12"/>
      <c r="BQ539" s="12"/>
      <c r="BR539" s="12"/>
      <c r="BS539" s="12"/>
      <c r="BT539" s="12"/>
      <c r="BU539" s="12"/>
      <c r="BV539" s="12"/>
      <c r="BW539" s="12"/>
      <c r="BX539" s="12"/>
      <c r="BZ539" s="114"/>
    </row>
    <row r="540" spans="1:78" x14ac:dyDescent="0.2">
      <c r="A540" s="107"/>
      <c r="B540" s="12"/>
      <c r="C540" s="12"/>
      <c r="D540" s="12"/>
      <c r="E540" s="12"/>
      <c r="F540" s="12"/>
      <c r="G540" s="12"/>
      <c r="H540" s="12"/>
      <c r="I540" s="114"/>
      <c r="J540" s="13"/>
      <c r="K540" s="12"/>
      <c r="L540" s="12"/>
      <c r="M540" s="12"/>
      <c r="N540" s="12"/>
      <c r="O540" s="20"/>
      <c r="P540" s="12"/>
      <c r="S540" s="12"/>
      <c r="T540" s="12"/>
      <c r="U540" s="17"/>
      <c r="AF540" s="12"/>
      <c r="AG540" s="12"/>
      <c r="AR540" s="12"/>
      <c r="AS540" s="12"/>
      <c r="BD540" s="12"/>
      <c r="BE540" s="12"/>
      <c r="BF540" s="114"/>
      <c r="BG540" s="12"/>
      <c r="BJ540" s="12"/>
      <c r="BK540" s="12"/>
      <c r="BL540" s="12"/>
      <c r="BM540" s="12"/>
      <c r="BN540" s="12"/>
      <c r="BO540" s="12"/>
      <c r="BP540" s="12"/>
      <c r="BQ540" s="12"/>
      <c r="BR540" s="12"/>
      <c r="BS540" s="12"/>
      <c r="BT540" s="12"/>
      <c r="BU540" s="12"/>
      <c r="BV540" s="12"/>
      <c r="BW540" s="12"/>
      <c r="BX540" s="12"/>
      <c r="BZ540" s="114"/>
    </row>
    <row r="541" spans="1:78" x14ac:dyDescent="0.2">
      <c r="A541" s="107"/>
      <c r="B541" s="12"/>
      <c r="C541" s="12"/>
      <c r="D541" s="12"/>
      <c r="E541" s="12"/>
      <c r="F541" s="12"/>
      <c r="G541" s="12"/>
      <c r="H541" s="12"/>
      <c r="I541" s="114"/>
      <c r="J541" s="13"/>
      <c r="K541" s="12"/>
      <c r="L541" s="12"/>
      <c r="M541" s="12"/>
      <c r="N541" s="12"/>
      <c r="O541" s="20"/>
      <c r="P541" s="12"/>
      <c r="S541" s="12"/>
      <c r="T541" s="12"/>
      <c r="U541" s="17"/>
      <c r="AF541" s="12"/>
      <c r="AG541" s="12"/>
      <c r="AR541" s="12"/>
      <c r="AS541" s="12"/>
      <c r="BD541" s="12"/>
      <c r="BE541" s="12"/>
      <c r="BF541" s="114"/>
      <c r="BG541" s="12"/>
      <c r="BJ541" s="12"/>
      <c r="BK541" s="12"/>
      <c r="BL541" s="12"/>
      <c r="BM541" s="12"/>
      <c r="BN541" s="12"/>
      <c r="BO541" s="12"/>
      <c r="BP541" s="12"/>
      <c r="BQ541" s="12"/>
      <c r="BR541" s="12"/>
      <c r="BS541" s="12"/>
      <c r="BT541" s="12"/>
      <c r="BU541" s="12"/>
      <c r="BV541" s="12"/>
      <c r="BW541" s="12"/>
      <c r="BX541" s="12"/>
      <c r="BZ541" s="114"/>
    </row>
    <row r="542" spans="1:78" x14ac:dyDescent="0.2">
      <c r="A542" s="107"/>
      <c r="B542" s="12"/>
      <c r="C542" s="12"/>
      <c r="D542" s="12"/>
      <c r="E542" s="12"/>
      <c r="F542" s="12"/>
      <c r="G542" s="12"/>
      <c r="H542" s="12"/>
      <c r="I542" s="114"/>
      <c r="J542" s="13"/>
      <c r="K542" s="12"/>
      <c r="L542" s="12"/>
      <c r="M542" s="12"/>
      <c r="N542" s="12"/>
      <c r="O542" s="20"/>
      <c r="P542" s="12"/>
      <c r="S542" s="12"/>
      <c r="T542" s="12"/>
      <c r="U542" s="17"/>
      <c r="AF542" s="12"/>
      <c r="AG542" s="12"/>
      <c r="AR542" s="12"/>
      <c r="AS542" s="12"/>
      <c r="BD542" s="12"/>
      <c r="BE542" s="12"/>
      <c r="BF542" s="114"/>
      <c r="BG542" s="12"/>
      <c r="BJ542" s="12"/>
      <c r="BK542" s="12"/>
      <c r="BL542" s="12"/>
      <c r="BM542" s="12"/>
      <c r="BN542" s="12"/>
      <c r="BO542" s="12"/>
      <c r="BP542" s="12"/>
      <c r="BQ542" s="12"/>
      <c r="BR542" s="12"/>
      <c r="BS542" s="12"/>
      <c r="BT542" s="12"/>
      <c r="BU542" s="12"/>
      <c r="BV542" s="12"/>
      <c r="BW542" s="12"/>
      <c r="BX542" s="12"/>
      <c r="BZ542" s="114"/>
    </row>
    <row r="543" spans="1:78" x14ac:dyDescent="0.2">
      <c r="A543" s="107"/>
      <c r="B543" s="12"/>
      <c r="C543" s="12"/>
      <c r="D543" s="12"/>
      <c r="E543" s="12"/>
      <c r="F543" s="12"/>
      <c r="G543" s="12"/>
      <c r="H543" s="12"/>
      <c r="I543" s="114"/>
      <c r="J543" s="13"/>
      <c r="K543" s="12"/>
      <c r="L543" s="12"/>
      <c r="M543" s="12"/>
      <c r="N543" s="12"/>
      <c r="O543" s="20"/>
      <c r="P543" s="12"/>
      <c r="S543" s="12"/>
      <c r="T543" s="12"/>
      <c r="U543" s="17"/>
      <c r="AF543" s="12"/>
      <c r="AG543" s="12"/>
      <c r="AR543" s="12"/>
      <c r="AS543" s="12"/>
      <c r="BD543" s="12"/>
      <c r="BE543" s="12"/>
      <c r="BF543" s="114"/>
      <c r="BG543" s="12"/>
      <c r="BJ543" s="12"/>
      <c r="BK543" s="12"/>
      <c r="BL543" s="12"/>
      <c r="BM543" s="12"/>
      <c r="BN543" s="12"/>
      <c r="BO543" s="12"/>
      <c r="BP543" s="12"/>
      <c r="BQ543" s="12"/>
      <c r="BR543" s="12"/>
      <c r="BS543" s="12"/>
      <c r="BT543" s="12"/>
      <c r="BU543" s="12"/>
      <c r="BV543" s="12"/>
      <c r="BW543" s="12"/>
      <c r="BX543" s="12"/>
      <c r="BZ543" s="114"/>
    </row>
    <row r="544" spans="1:78" x14ac:dyDescent="0.2">
      <c r="A544" s="107"/>
      <c r="B544" s="12"/>
      <c r="C544" s="12"/>
      <c r="D544" s="12"/>
      <c r="E544" s="12"/>
      <c r="F544" s="12"/>
      <c r="G544" s="12"/>
      <c r="H544" s="12"/>
      <c r="I544" s="114"/>
      <c r="J544" s="13"/>
      <c r="K544" s="12"/>
      <c r="L544" s="12"/>
      <c r="M544" s="12"/>
      <c r="N544" s="12"/>
      <c r="O544" s="20"/>
      <c r="P544" s="12"/>
      <c r="S544" s="12"/>
      <c r="T544" s="12"/>
      <c r="U544" s="17"/>
      <c r="AF544" s="12"/>
      <c r="AG544" s="12"/>
      <c r="AR544" s="12"/>
      <c r="AS544" s="12"/>
      <c r="BD544" s="12"/>
      <c r="BE544" s="12"/>
      <c r="BF544" s="114"/>
      <c r="BG544" s="12"/>
      <c r="BJ544" s="12"/>
      <c r="BK544" s="12"/>
      <c r="BL544" s="12"/>
      <c r="BM544" s="12"/>
      <c r="BN544" s="12"/>
      <c r="BO544" s="12"/>
      <c r="BP544" s="12"/>
      <c r="BQ544" s="12"/>
      <c r="BR544" s="12"/>
      <c r="BS544" s="12"/>
      <c r="BT544" s="12"/>
      <c r="BU544" s="12"/>
      <c r="BV544" s="12"/>
      <c r="BW544" s="12"/>
      <c r="BX544" s="12"/>
      <c r="BZ544" s="114"/>
    </row>
    <row r="545" spans="1:78" x14ac:dyDescent="0.2">
      <c r="A545" s="107"/>
      <c r="B545" s="12"/>
      <c r="C545" s="12"/>
      <c r="D545" s="12"/>
      <c r="E545" s="12"/>
      <c r="F545" s="12"/>
      <c r="G545" s="12"/>
      <c r="H545" s="12"/>
      <c r="I545" s="114"/>
      <c r="J545" s="13"/>
      <c r="K545" s="12"/>
      <c r="L545" s="12"/>
      <c r="M545" s="12"/>
      <c r="N545" s="12"/>
      <c r="O545" s="20"/>
      <c r="P545" s="12"/>
      <c r="S545" s="12"/>
      <c r="T545" s="12"/>
      <c r="U545" s="17"/>
      <c r="AF545" s="12"/>
      <c r="AG545" s="12"/>
      <c r="AR545" s="12"/>
      <c r="AS545" s="12"/>
      <c r="BD545" s="12"/>
      <c r="BE545" s="12"/>
      <c r="BF545" s="114"/>
      <c r="BG545" s="12"/>
      <c r="BJ545" s="12"/>
      <c r="BK545" s="12"/>
      <c r="BL545" s="12"/>
      <c r="BM545" s="12"/>
      <c r="BN545" s="12"/>
      <c r="BO545" s="12"/>
      <c r="BP545" s="12"/>
      <c r="BQ545" s="12"/>
      <c r="BR545" s="12"/>
      <c r="BS545" s="12"/>
      <c r="BT545" s="12"/>
      <c r="BU545" s="12"/>
      <c r="BV545" s="12"/>
      <c r="BW545" s="12"/>
      <c r="BX545" s="12"/>
      <c r="BZ545" s="114"/>
    </row>
    <row r="546" spans="1:78" x14ac:dyDescent="0.2">
      <c r="A546" s="107"/>
      <c r="B546" s="12"/>
      <c r="C546" s="12"/>
      <c r="D546" s="12"/>
      <c r="E546" s="12"/>
      <c r="F546" s="12"/>
      <c r="G546" s="12"/>
      <c r="H546" s="12"/>
      <c r="I546" s="114"/>
      <c r="J546" s="13"/>
      <c r="K546" s="12"/>
      <c r="L546" s="12"/>
      <c r="M546" s="12"/>
      <c r="N546" s="12"/>
      <c r="O546" s="20"/>
      <c r="P546" s="12"/>
      <c r="S546" s="12"/>
      <c r="T546" s="12"/>
      <c r="U546" s="17"/>
      <c r="AF546" s="12"/>
      <c r="AG546" s="12"/>
      <c r="AR546" s="12"/>
      <c r="AS546" s="12"/>
      <c r="BD546" s="12"/>
      <c r="BE546" s="12"/>
      <c r="BF546" s="114"/>
      <c r="BG546" s="12"/>
      <c r="BJ546" s="12"/>
      <c r="BK546" s="12"/>
      <c r="BL546" s="12"/>
      <c r="BM546" s="12"/>
      <c r="BN546" s="12"/>
      <c r="BO546" s="12"/>
      <c r="BP546" s="12"/>
      <c r="BQ546" s="12"/>
      <c r="BR546" s="12"/>
      <c r="BS546" s="12"/>
      <c r="BT546" s="12"/>
      <c r="BU546" s="12"/>
      <c r="BV546" s="12"/>
      <c r="BW546" s="12"/>
      <c r="BX546" s="12"/>
      <c r="BZ546" s="114"/>
    </row>
    <row r="547" spans="1:78" x14ac:dyDescent="0.2">
      <c r="A547" s="107"/>
      <c r="B547" s="12"/>
      <c r="C547" s="12"/>
      <c r="D547" s="12"/>
      <c r="E547" s="12"/>
      <c r="F547" s="12"/>
      <c r="G547" s="12"/>
      <c r="H547" s="12"/>
      <c r="I547" s="114"/>
      <c r="J547" s="13"/>
      <c r="K547" s="12"/>
      <c r="L547" s="12"/>
      <c r="M547" s="12"/>
      <c r="N547" s="12"/>
      <c r="O547" s="20"/>
      <c r="P547" s="12"/>
      <c r="S547" s="12"/>
      <c r="T547" s="12"/>
      <c r="U547" s="17"/>
      <c r="AF547" s="12"/>
      <c r="AG547" s="12"/>
      <c r="AR547" s="12"/>
      <c r="AS547" s="12"/>
      <c r="BD547" s="12"/>
      <c r="BE547" s="12"/>
      <c r="BF547" s="114"/>
      <c r="BG547" s="12"/>
      <c r="BJ547" s="12"/>
      <c r="BK547" s="12"/>
      <c r="BL547" s="12"/>
      <c r="BM547" s="12"/>
      <c r="BN547" s="12"/>
      <c r="BO547" s="12"/>
      <c r="BP547" s="12"/>
      <c r="BQ547" s="12"/>
      <c r="BR547" s="12"/>
      <c r="BS547" s="12"/>
      <c r="BT547" s="12"/>
      <c r="BU547" s="12"/>
      <c r="BV547" s="12"/>
      <c r="BW547" s="12"/>
      <c r="BX547" s="12"/>
      <c r="BZ547" s="114"/>
    </row>
    <row r="548" spans="1:78" x14ac:dyDescent="0.2">
      <c r="A548" s="107"/>
      <c r="B548" s="12"/>
      <c r="C548" s="12"/>
      <c r="D548" s="12"/>
      <c r="E548" s="12"/>
      <c r="F548" s="12"/>
      <c r="G548" s="12"/>
      <c r="H548" s="12"/>
      <c r="I548" s="114"/>
      <c r="J548" s="13"/>
      <c r="K548" s="12"/>
      <c r="L548" s="12"/>
      <c r="M548" s="12"/>
      <c r="N548" s="12"/>
      <c r="O548" s="20"/>
      <c r="P548" s="12"/>
      <c r="S548" s="12"/>
      <c r="T548" s="12"/>
      <c r="U548" s="17"/>
      <c r="AF548" s="12"/>
      <c r="AG548" s="12"/>
      <c r="AR548" s="12"/>
      <c r="AS548" s="12"/>
      <c r="BD548" s="12"/>
      <c r="BE548" s="12"/>
      <c r="BF548" s="114"/>
      <c r="BG548" s="12"/>
      <c r="BJ548" s="12"/>
      <c r="BK548" s="12"/>
      <c r="BL548" s="12"/>
      <c r="BM548" s="12"/>
      <c r="BN548" s="12"/>
      <c r="BO548" s="12"/>
      <c r="BP548" s="12"/>
      <c r="BQ548" s="12"/>
      <c r="BR548" s="12"/>
      <c r="BS548" s="12"/>
      <c r="BT548" s="12"/>
      <c r="BU548" s="12"/>
      <c r="BV548" s="12"/>
      <c r="BW548" s="12"/>
      <c r="BX548" s="12"/>
      <c r="BZ548" s="114"/>
    </row>
    <row r="549" spans="1:78" x14ac:dyDescent="0.2">
      <c r="A549" s="107"/>
      <c r="B549" s="12"/>
      <c r="C549" s="12"/>
      <c r="D549" s="12"/>
      <c r="E549" s="12"/>
      <c r="F549" s="12"/>
      <c r="G549" s="12"/>
      <c r="H549" s="12"/>
      <c r="I549" s="114"/>
      <c r="J549" s="13"/>
      <c r="K549" s="12"/>
      <c r="L549" s="12"/>
      <c r="M549" s="12"/>
      <c r="N549" s="12"/>
      <c r="O549" s="20"/>
      <c r="P549" s="12"/>
      <c r="S549" s="12"/>
      <c r="T549" s="12"/>
      <c r="U549" s="17"/>
      <c r="AF549" s="12"/>
      <c r="AG549" s="12"/>
      <c r="AR549" s="12"/>
      <c r="AS549" s="12"/>
      <c r="BD549" s="12"/>
      <c r="BE549" s="12"/>
      <c r="BF549" s="114"/>
      <c r="BG549" s="12"/>
      <c r="BJ549" s="12"/>
      <c r="BK549" s="12"/>
      <c r="BL549" s="12"/>
      <c r="BM549" s="12"/>
      <c r="BN549" s="12"/>
      <c r="BO549" s="12"/>
      <c r="BP549" s="12"/>
      <c r="BQ549" s="12"/>
      <c r="BR549" s="12"/>
      <c r="BS549" s="12"/>
      <c r="BT549" s="12"/>
      <c r="BU549" s="12"/>
      <c r="BV549" s="12"/>
      <c r="BW549" s="12"/>
      <c r="BX549" s="12"/>
      <c r="BZ549" s="114"/>
    </row>
    <row r="550" spans="1:78" x14ac:dyDescent="0.2">
      <c r="A550" s="107"/>
      <c r="B550" s="12"/>
      <c r="C550" s="12"/>
      <c r="D550" s="12"/>
      <c r="E550" s="12"/>
      <c r="F550" s="12"/>
      <c r="G550" s="12"/>
      <c r="H550" s="12"/>
      <c r="I550" s="114"/>
      <c r="J550" s="13"/>
      <c r="K550" s="12"/>
      <c r="L550" s="12"/>
      <c r="M550" s="12"/>
      <c r="N550" s="12"/>
      <c r="O550" s="20"/>
      <c r="P550" s="12"/>
      <c r="S550" s="12"/>
      <c r="T550" s="12"/>
      <c r="U550" s="17"/>
      <c r="AF550" s="12"/>
      <c r="AG550" s="12"/>
      <c r="AR550" s="12"/>
      <c r="AS550" s="12"/>
      <c r="BD550" s="12"/>
      <c r="BE550" s="12"/>
      <c r="BF550" s="114"/>
      <c r="BG550" s="12"/>
      <c r="BJ550" s="12"/>
      <c r="BK550" s="12"/>
      <c r="BL550" s="12"/>
      <c r="BM550" s="12"/>
      <c r="BN550" s="12"/>
      <c r="BO550" s="12"/>
      <c r="BP550" s="12"/>
      <c r="BQ550" s="12"/>
      <c r="BR550" s="12"/>
      <c r="BS550" s="12"/>
      <c r="BT550" s="12"/>
      <c r="BU550" s="12"/>
      <c r="BV550" s="12"/>
      <c r="BW550" s="12"/>
      <c r="BX550" s="12"/>
      <c r="BZ550" s="114"/>
    </row>
    <row r="551" spans="1:78" x14ac:dyDescent="0.2">
      <c r="A551" s="107"/>
      <c r="B551" s="12"/>
      <c r="C551" s="12"/>
      <c r="D551" s="12"/>
      <c r="E551" s="12"/>
      <c r="F551" s="12"/>
      <c r="G551" s="12"/>
      <c r="H551" s="12"/>
      <c r="I551" s="114"/>
      <c r="J551" s="13"/>
      <c r="K551" s="12"/>
      <c r="L551" s="12"/>
      <c r="M551" s="12"/>
      <c r="N551" s="12"/>
      <c r="O551" s="20"/>
      <c r="P551" s="12"/>
      <c r="S551" s="12"/>
      <c r="T551" s="12"/>
      <c r="U551" s="17"/>
      <c r="AF551" s="12"/>
      <c r="AG551" s="12"/>
      <c r="AR551" s="12"/>
      <c r="AS551" s="12"/>
      <c r="BD551" s="12"/>
      <c r="BE551" s="12"/>
      <c r="BF551" s="114"/>
      <c r="BG551" s="12"/>
      <c r="BJ551" s="12"/>
      <c r="BK551" s="12"/>
      <c r="BL551" s="12"/>
      <c r="BM551" s="12"/>
      <c r="BN551" s="12"/>
      <c r="BO551" s="12"/>
      <c r="BP551" s="12"/>
      <c r="BQ551" s="12"/>
      <c r="BR551" s="12"/>
      <c r="BS551" s="12"/>
      <c r="BT551" s="12"/>
      <c r="BU551" s="12"/>
      <c r="BV551" s="12"/>
      <c r="BW551" s="12"/>
      <c r="BX551" s="12"/>
      <c r="BZ551" s="114"/>
    </row>
    <row r="552" spans="1:78" x14ac:dyDescent="0.2">
      <c r="A552" s="107"/>
      <c r="B552" s="12"/>
      <c r="C552" s="12"/>
      <c r="D552" s="12"/>
      <c r="E552" s="12"/>
      <c r="F552" s="12"/>
      <c r="G552" s="12"/>
      <c r="H552" s="12"/>
      <c r="I552" s="114"/>
      <c r="J552" s="13"/>
      <c r="K552" s="12"/>
      <c r="L552" s="12"/>
      <c r="M552" s="12"/>
      <c r="N552" s="12"/>
      <c r="O552" s="20"/>
      <c r="P552" s="12"/>
      <c r="S552" s="12"/>
      <c r="T552" s="12"/>
      <c r="U552" s="17"/>
      <c r="AF552" s="12"/>
      <c r="AG552" s="12"/>
      <c r="AR552" s="12"/>
      <c r="AS552" s="12"/>
      <c r="BD552" s="12"/>
      <c r="BE552" s="12"/>
      <c r="BF552" s="114"/>
      <c r="BG552" s="12"/>
      <c r="BJ552" s="12"/>
      <c r="BK552" s="12"/>
      <c r="BL552" s="12"/>
      <c r="BM552" s="12"/>
      <c r="BN552" s="12"/>
      <c r="BO552" s="12"/>
      <c r="BP552" s="12"/>
      <c r="BQ552" s="12"/>
      <c r="BR552" s="12"/>
      <c r="BS552" s="12"/>
      <c r="BT552" s="12"/>
      <c r="BU552" s="12"/>
      <c r="BV552" s="12"/>
      <c r="BW552" s="12"/>
      <c r="BX552" s="12"/>
      <c r="BZ552" s="114"/>
    </row>
    <row r="553" spans="1:78" x14ac:dyDescent="0.2">
      <c r="A553" s="107"/>
      <c r="B553" s="12"/>
      <c r="C553" s="12"/>
      <c r="D553" s="12"/>
      <c r="E553" s="12"/>
      <c r="F553" s="12"/>
      <c r="G553" s="12"/>
      <c r="H553" s="12"/>
      <c r="I553" s="114"/>
      <c r="J553" s="13"/>
      <c r="K553" s="12"/>
      <c r="L553" s="12"/>
      <c r="M553" s="12"/>
      <c r="N553" s="12"/>
      <c r="O553" s="20"/>
      <c r="P553" s="12"/>
      <c r="S553" s="12"/>
      <c r="T553" s="12"/>
      <c r="U553" s="17"/>
      <c r="AF553" s="12"/>
      <c r="AG553" s="12"/>
      <c r="AR553" s="12"/>
      <c r="AS553" s="12"/>
      <c r="BD553" s="12"/>
      <c r="BE553" s="12"/>
      <c r="BF553" s="114"/>
      <c r="BG553" s="12"/>
      <c r="BJ553" s="12"/>
      <c r="BK553" s="12"/>
      <c r="BL553" s="12"/>
      <c r="BM553" s="12"/>
      <c r="BN553" s="12"/>
      <c r="BO553" s="12"/>
      <c r="BP553" s="12"/>
      <c r="BQ553" s="12"/>
      <c r="BR553" s="12"/>
      <c r="BS553" s="12"/>
      <c r="BT553" s="12"/>
      <c r="BU553" s="12"/>
      <c r="BV553" s="12"/>
      <c r="BW553" s="12"/>
      <c r="BX553" s="12"/>
      <c r="BZ553" s="114"/>
    </row>
    <row r="554" spans="1:78" x14ac:dyDescent="0.2">
      <c r="A554" s="107"/>
      <c r="B554" s="12"/>
      <c r="C554" s="12"/>
      <c r="D554" s="12"/>
      <c r="E554" s="12"/>
      <c r="F554" s="12"/>
      <c r="G554" s="12"/>
      <c r="H554" s="12"/>
      <c r="I554" s="114"/>
      <c r="J554" s="13"/>
      <c r="K554" s="12"/>
      <c r="L554" s="12"/>
      <c r="M554" s="12"/>
      <c r="N554" s="12"/>
      <c r="O554" s="20"/>
      <c r="P554" s="12"/>
      <c r="S554" s="12"/>
      <c r="T554" s="12"/>
      <c r="U554" s="17"/>
      <c r="AF554" s="12"/>
      <c r="AG554" s="12"/>
      <c r="AR554" s="12"/>
      <c r="AS554" s="12"/>
      <c r="BD554" s="12"/>
      <c r="BE554" s="12"/>
      <c r="BF554" s="114"/>
      <c r="BG554" s="12"/>
      <c r="BJ554" s="12"/>
      <c r="BK554" s="12"/>
      <c r="BL554" s="12"/>
      <c r="BM554" s="12"/>
      <c r="BN554" s="12"/>
      <c r="BO554" s="12"/>
      <c r="BP554" s="12"/>
      <c r="BQ554" s="12"/>
      <c r="BR554" s="12"/>
      <c r="BS554" s="12"/>
      <c r="BT554" s="12"/>
      <c r="BU554" s="12"/>
      <c r="BV554" s="12"/>
      <c r="BW554" s="12"/>
      <c r="BX554" s="12"/>
      <c r="BZ554" s="114"/>
    </row>
    <row r="555" spans="1:78" x14ac:dyDescent="0.2">
      <c r="A555" s="107"/>
      <c r="B555" s="12"/>
      <c r="C555" s="12"/>
      <c r="D555" s="12"/>
      <c r="E555" s="12"/>
      <c r="F555" s="12"/>
      <c r="G555" s="12"/>
      <c r="H555" s="12"/>
      <c r="I555" s="114"/>
      <c r="J555" s="13"/>
      <c r="K555" s="12"/>
      <c r="L555" s="12"/>
      <c r="M555" s="12"/>
      <c r="N555" s="12"/>
      <c r="O555" s="20"/>
      <c r="P555" s="12"/>
      <c r="S555" s="12"/>
      <c r="T555" s="12"/>
      <c r="U555" s="17"/>
      <c r="AF555" s="12"/>
      <c r="AG555" s="12"/>
      <c r="AR555" s="12"/>
      <c r="AS555" s="12"/>
      <c r="BD555" s="12"/>
      <c r="BE555" s="12"/>
      <c r="BF555" s="114"/>
      <c r="BG555" s="12"/>
      <c r="BJ555" s="12"/>
      <c r="BK555" s="12"/>
      <c r="BL555" s="12"/>
      <c r="BM555" s="12"/>
      <c r="BN555" s="12"/>
      <c r="BO555" s="12"/>
      <c r="BP555" s="12"/>
      <c r="BQ555" s="12"/>
      <c r="BR555" s="12"/>
      <c r="BS555" s="12"/>
      <c r="BT555" s="12"/>
      <c r="BU555" s="12"/>
      <c r="BV555" s="12"/>
      <c r="BW555" s="12"/>
      <c r="BX555" s="12"/>
      <c r="BZ555" s="114"/>
    </row>
    <row r="556" spans="1:78" x14ac:dyDescent="0.2">
      <c r="A556" s="107"/>
      <c r="B556" s="12"/>
      <c r="C556" s="12"/>
      <c r="D556" s="12"/>
      <c r="E556" s="12"/>
      <c r="F556" s="12"/>
      <c r="G556" s="12"/>
      <c r="H556" s="12"/>
      <c r="I556" s="114"/>
      <c r="J556" s="13"/>
      <c r="K556" s="12"/>
      <c r="L556" s="12"/>
      <c r="M556" s="12"/>
      <c r="N556" s="12"/>
      <c r="O556" s="20"/>
      <c r="P556" s="12"/>
      <c r="S556" s="12"/>
      <c r="T556" s="12"/>
      <c r="U556" s="17"/>
      <c r="AF556" s="12"/>
      <c r="AG556" s="12"/>
      <c r="AR556" s="12"/>
      <c r="AS556" s="12"/>
      <c r="BD556" s="12"/>
      <c r="BE556" s="12"/>
      <c r="BF556" s="114"/>
      <c r="BG556" s="12"/>
      <c r="BJ556" s="12"/>
      <c r="BK556" s="12"/>
      <c r="BL556" s="12"/>
      <c r="BM556" s="12"/>
      <c r="BN556" s="12"/>
      <c r="BO556" s="12"/>
      <c r="BP556" s="12"/>
      <c r="BQ556" s="12"/>
      <c r="BR556" s="12"/>
      <c r="BS556" s="12"/>
      <c r="BT556" s="12"/>
      <c r="BU556" s="12"/>
      <c r="BV556" s="12"/>
      <c r="BW556" s="12"/>
      <c r="BX556" s="12"/>
      <c r="BZ556" s="114"/>
    </row>
    <row r="557" spans="1:78" x14ac:dyDescent="0.2">
      <c r="A557" s="107"/>
      <c r="B557" s="12"/>
      <c r="C557" s="12"/>
      <c r="D557" s="12"/>
      <c r="E557" s="12"/>
      <c r="F557" s="12"/>
      <c r="G557" s="12"/>
      <c r="H557" s="12"/>
      <c r="I557" s="114"/>
      <c r="J557" s="13"/>
      <c r="K557" s="12"/>
      <c r="L557" s="12"/>
      <c r="M557" s="12"/>
      <c r="N557" s="12"/>
      <c r="O557" s="20"/>
      <c r="P557" s="12"/>
      <c r="S557" s="12"/>
      <c r="T557" s="12"/>
      <c r="U557" s="17"/>
      <c r="AF557" s="12"/>
      <c r="AG557" s="12"/>
      <c r="AR557" s="12"/>
      <c r="AS557" s="12"/>
      <c r="BD557" s="12"/>
      <c r="BE557" s="12"/>
      <c r="BF557" s="114"/>
      <c r="BG557" s="12"/>
      <c r="BJ557" s="12"/>
      <c r="BK557" s="12"/>
      <c r="BL557" s="12"/>
      <c r="BM557" s="12"/>
      <c r="BN557" s="12"/>
      <c r="BO557" s="12"/>
      <c r="BP557" s="12"/>
      <c r="BQ557" s="12"/>
      <c r="BR557" s="12"/>
      <c r="BS557" s="12"/>
      <c r="BT557" s="12"/>
      <c r="BU557" s="12"/>
      <c r="BV557" s="12"/>
      <c r="BW557" s="12"/>
      <c r="BX557" s="12"/>
      <c r="BZ557" s="114"/>
    </row>
    <row r="558" spans="1:78" x14ac:dyDescent="0.2">
      <c r="A558" s="107"/>
      <c r="B558" s="12"/>
      <c r="C558" s="12"/>
      <c r="D558" s="12"/>
      <c r="E558" s="12"/>
      <c r="F558" s="12"/>
      <c r="G558" s="12"/>
      <c r="H558" s="12"/>
      <c r="I558" s="114"/>
      <c r="J558" s="13"/>
      <c r="K558" s="12"/>
      <c r="L558" s="12"/>
      <c r="M558" s="12"/>
      <c r="N558" s="12"/>
      <c r="O558" s="20"/>
      <c r="P558" s="12"/>
      <c r="S558" s="12"/>
      <c r="T558" s="12"/>
      <c r="U558" s="17"/>
      <c r="AF558" s="12"/>
      <c r="AG558" s="12"/>
      <c r="AR558" s="12"/>
      <c r="AS558" s="12"/>
      <c r="BD558" s="12"/>
      <c r="BE558" s="12"/>
      <c r="BF558" s="114"/>
      <c r="BG558" s="12"/>
      <c r="BJ558" s="12"/>
      <c r="BK558" s="12"/>
      <c r="BL558" s="12"/>
      <c r="BM558" s="12"/>
      <c r="BN558" s="12"/>
      <c r="BO558" s="12"/>
      <c r="BP558" s="12"/>
      <c r="BQ558" s="12"/>
      <c r="BR558" s="12"/>
      <c r="BS558" s="12"/>
      <c r="BT558" s="12"/>
      <c r="BU558" s="12"/>
      <c r="BV558" s="12"/>
      <c r="BW558" s="12"/>
      <c r="BX558" s="12"/>
      <c r="BZ558" s="114"/>
    </row>
    <row r="559" spans="1:78" x14ac:dyDescent="0.2">
      <c r="A559" s="107"/>
      <c r="B559" s="12"/>
      <c r="C559" s="12"/>
      <c r="D559" s="12"/>
      <c r="E559" s="12"/>
      <c r="F559" s="12"/>
      <c r="G559" s="12"/>
      <c r="H559" s="12"/>
      <c r="I559" s="114"/>
      <c r="J559" s="13"/>
      <c r="K559" s="12"/>
      <c r="L559" s="12"/>
      <c r="M559" s="12"/>
      <c r="N559" s="12"/>
      <c r="O559" s="20"/>
      <c r="P559" s="12"/>
      <c r="S559" s="12"/>
      <c r="T559" s="12"/>
      <c r="U559" s="17"/>
      <c r="AF559" s="12"/>
      <c r="AG559" s="12"/>
      <c r="AR559" s="12"/>
      <c r="AS559" s="12"/>
      <c r="BD559" s="12"/>
      <c r="BE559" s="12"/>
      <c r="BF559" s="114"/>
      <c r="BG559" s="12"/>
      <c r="BJ559" s="12"/>
      <c r="BK559" s="12"/>
      <c r="BL559" s="12"/>
      <c r="BM559" s="12"/>
      <c r="BN559" s="12"/>
      <c r="BO559" s="12"/>
      <c r="BP559" s="12"/>
      <c r="BQ559" s="12"/>
      <c r="BR559" s="12"/>
      <c r="BS559" s="12"/>
      <c r="BT559" s="12"/>
      <c r="BU559" s="12"/>
      <c r="BV559" s="12"/>
      <c r="BW559" s="12"/>
      <c r="BX559" s="12"/>
      <c r="BZ559" s="114"/>
    </row>
    <row r="560" spans="1:78" x14ac:dyDescent="0.2">
      <c r="A560" s="107"/>
      <c r="B560" s="12"/>
      <c r="C560" s="12"/>
      <c r="D560" s="12"/>
      <c r="E560" s="12"/>
      <c r="F560" s="12"/>
      <c r="G560" s="12"/>
      <c r="H560" s="12"/>
      <c r="I560" s="114"/>
      <c r="J560" s="13"/>
      <c r="K560" s="12"/>
      <c r="L560" s="12"/>
      <c r="M560" s="12"/>
      <c r="N560" s="12"/>
      <c r="O560" s="20"/>
      <c r="P560" s="12"/>
      <c r="S560" s="12"/>
      <c r="T560" s="12"/>
      <c r="U560" s="17"/>
      <c r="AF560" s="12"/>
      <c r="AG560" s="12"/>
      <c r="AR560" s="12"/>
      <c r="AS560" s="12"/>
      <c r="BD560" s="12"/>
      <c r="BE560" s="12"/>
      <c r="BF560" s="114"/>
      <c r="BG560" s="12"/>
      <c r="BJ560" s="12"/>
      <c r="BK560" s="12"/>
      <c r="BL560" s="12"/>
      <c r="BM560" s="12"/>
      <c r="BN560" s="12"/>
      <c r="BO560" s="12"/>
      <c r="BP560" s="12"/>
      <c r="BQ560" s="12"/>
      <c r="BR560" s="12"/>
      <c r="BS560" s="12"/>
      <c r="BT560" s="12"/>
      <c r="BU560" s="12"/>
      <c r="BV560" s="12"/>
      <c r="BW560" s="12"/>
      <c r="BX560" s="12"/>
      <c r="BZ560" s="114"/>
    </row>
    <row r="561" spans="1:78" x14ac:dyDescent="0.2">
      <c r="A561" s="107"/>
      <c r="B561" s="12"/>
      <c r="C561" s="12"/>
      <c r="D561" s="12"/>
      <c r="E561" s="12"/>
      <c r="F561" s="12"/>
      <c r="G561" s="12"/>
      <c r="H561" s="12"/>
      <c r="I561" s="114"/>
      <c r="J561" s="13"/>
      <c r="K561" s="12"/>
      <c r="L561" s="12"/>
      <c r="M561" s="12"/>
      <c r="N561" s="12"/>
      <c r="O561" s="20"/>
      <c r="P561" s="12"/>
      <c r="S561" s="12"/>
      <c r="T561" s="12"/>
      <c r="U561" s="17"/>
      <c r="AF561" s="12"/>
      <c r="AG561" s="12"/>
      <c r="AR561" s="12"/>
      <c r="AS561" s="12"/>
      <c r="BD561" s="12"/>
      <c r="BE561" s="12"/>
      <c r="BF561" s="114"/>
      <c r="BG561" s="12"/>
      <c r="BJ561" s="12"/>
      <c r="BK561" s="12"/>
      <c r="BL561" s="12"/>
      <c r="BM561" s="12"/>
      <c r="BN561" s="12"/>
      <c r="BO561" s="12"/>
      <c r="BP561" s="12"/>
      <c r="BQ561" s="12"/>
      <c r="BR561" s="12"/>
      <c r="BS561" s="12"/>
      <c r="BT561" s="12"/>
      <c r="BU561" s="12"/>
      <c r="BV561" s="12"/>
      <c r="BW561" s="12"/>
      <c r="BX561" s="12"/>
      <c r="BZ561" s="114"/>
    </row>
    <row r="562" spans="1:78" x14ac:dyDescent="0.2">
      <c r="A562" s="107"/>
      <c r="B562" s="12"/>
      <c r="C562" s="12"/>
      <c r="D562" s="12"/>
      <c r="E562" s="12"/>
      <c r="F562" s="12"/>
      <c r="G562" s="12"/>
      <c r="H562" s="12"/>
      <c r="I562" s="114"/>
      <c r="J562" s="13"/>
      <c r="K562" s="12"/>
      <c r="L562" s="12"/>
      <c r="M562" s="12"/>
      <c r="N562" s="12"/>
      <c r="O562" s="20"/>
      <c r="P562" s="12"/>
      <c r="S562" s="12"/>
      <c r="T562" s="12"/>
      <c r="U562" s="17"/>
      <c r="AF562" s="12"/>
      <c r="AG562" s="12"/>
      <c r="AR562" s="12"/>
      <c r="AS562" s="12"/>
      <c r="BD562" s="12"/>
      <c r="BE562" s="12"/>
      <c r="BF562" s="114"/>
      <c r="BG562" s="12"/>
      <c r="BJ562" s="12"/>
      <c r="BK562" s="12"/>
      <c r="BL562" s="12"/>
      <c r="BM562" s="12"/>
      <c r="BN562" s="12"/>
      <c r="BO562" s="12"/>
      <c r="BP562" s="12"/>
      <c r="BQ562" s="12"/>
      <c r="BR562" s="12"/>
      <c r="BS562" s="12"/>
      <c r="BT562" s="12"/>
      <c r="BU562" s="12"/>
      <c r="BV562" s="12"/>
      <c r="BW562" s="12"/>
      <c r="BX562" s="12"/>
      <c r="BZ562" s="114"/>
    </row>
    <row r="563" spans="1:78" x14ac:dyDescent="0.2">
      <c r="A563" s="107"/>
      <c r="B563" s="12"/>
      <c r="C563" s="12"/>
      <c r="D563" s="12"/>
      <c r="E563" s="12"/>
      <c r="F563" s="12"/>
      <c r="G563" s="12"/>
      <c r="H563" s="12"/>
      <c r="I563" s="114"/>
      <c r="J563" s="13"/>
      <c r="K563" s="12"/>
      <c r="L563" s="12"/>
      <c r="M563" s="12"/>
      <c r="N563" s="12"/>
      <c r="O563" s="20"/>
      <c r="P563" s="12"/>
      <c r="S563" s="12"/>
      <c r="T563" s="12"/>
      <c r="U563" s="17"/>
      <c r="AF563" s="12"/>
      <c r="AG563" s="12"/>
      <c r="AR563" s="12"/>
      <c r="AS563" s="12"/>
      <c r="BD563" s="12"/>
      <c r="BE563" s="12"/>
      <c r="BF563" s="114"/>
      <c r="BG563" s="12"/>
      <c r="BJ563" s="12"/>
      <c r="BK563" s="12"/>
      <c r="BL563" s="12"/>
      <c r="BM563" s="12"/>
      <c r="BN563" s="12"/>
      <c r="BO563" s="12"/>
      <c r="BP563" s="12"/>
      <c r="BQ563" s="12"/>
      <c r="BR563" s="12"/>
      <c r="BS563" s="12"/>
      <c r="BT563" s="12"/>
      <c r="BU563" s="12"/>
      <c r="BV563" s="12"/>
      <c r="BW563" s="12"/>
      <c r="BX563" s="12"/>
      <c r="BZ563" s="114"/>
    </row>
    <row r="564" spans="1:78" x14ac:dyDescent="0.2">
      <c r="A564" s="107"/>
      <c r="B564" s="12"/>
      <c r="C564" s="12"/>
      <c r="D564" s="12"/>
      <c r="E564" s="12"/>
      <c r="F564" s="12"/>
      <c r="G564" s="12"/>
      <c r="H564" s="12"/>
      <c r="I564" s="114"/>
      <c r="J564" s="13"/>
      <c r="K564" s="12"/>
      <c r="L564" s="12"/>
      <c r="M564" s="12"/>
      <c r="N564" s="12"/>
      <c r="O564" s="20"/>
      <c r="P564" s="12"/>
      <c r="S564" s="12"/>
      <c r="T564" s="12"/>
      <c r="U564" s="17"/>
      <c r="AF564" s="12"/>
      <c r="AG564" s="12"/>
      <c r="AR564" s="12"/>
      <c r="AS564" s="12"/>
      <c r="BD564" s="12"/>
      <c r="BE564" s="12"/>
      <c r="BF564" s="114"/>
      <c r="BG564" s="12"/>
      <c r="BJ564" s="12"/>
      <c r="BK564" s="12"/>
      <c r="BL564" s="12"/>
      <c r="BM564" s="12"/>
      <c r="BN564" s="12"/>
      <c r="BO564" s="12"/>
      <c r="BP564" s="12"/>
      <c r="BQ564" s="12"/>
      <c r="BR564" s="12"/>
      <c r="BS564" s="12"/>
      <c r="BT564" s="12"/>
      <c r="BU564" s="12"/>
      <c r="BV564" s="12"/>
      <c r="BW564" s="12"/>
      <c r="BX564" s="12"/>
      <c r="BZ564" s="114"/>
    </row>
    <row r="565" spans="1:78" x14ac:dyDescent="0.2">
      <c r="A565" s="107"/>
      <c r="B565" s="12"/>
      <c r="C565" s="12"/>
      <c r="D565" s="12"/>
      <c r="E565" s="12"/>
      <c r="F565" s="12"/>
      <c r="G565" s="12"/>
      <c r="H565" s="12"/>
      <c r="I565" s="114"/>
      <c r="J565" s="13"/>
      <c r="K565" s="12"/>
      <c r="L565" s="12"/>
      <c r="M565" s="12"/>
      <c r="N565" s="12"/>
      <c r="O565" s="20"/>
      <c r="P565" s="12"/>
      <c r="S565" s="12"/>
      <c r="T565" s="12"/>
      <c r="U565" s="17"/>
      <c r="AF565" s="12"/>
      <c r="AG565" s="12"/>
      <c r="AR565" s="12"/>
      <c r="AS565" s="12"/>
      <c r="BD565" s="12"/>
      <c r="BE565" s="12"/>
      <c r="BF565" s="114"/>
      <c r="BG565" s="12"/>
      <c r="BJ565" s="12"/>
      <c r="BK565" s="12"/>
      <c r="BL565" s="12"/>
      <c r="BM565" s="12"/>
      <c r="BN565" s="12"/>
      <c r="BO565" s="12"/>
      <c r="BP565" s="12"/>
      <c r="BQ565" s="12"/>
      <c r="BR565" s="12"/>
      <c r="BS565" s="12"/>
      <c r="BT565" s="12"/>
      <c r="BU565" s="12"/>
      <c r="BV565" s="12"/>
      <c r="BW565" s="12"/>
      <c r="BX565" s="12"/>
      <c r="BZ565" s="114"/>
    </row>
    <row r="566" spans="1:78" x14ac:dyDescent="0.2">
      <c r="A566" s="107"/>
      <c r="B566" s="12"/>
      <c r="C566" s="12"/>
      <c r="D566" s="12"/>
      <c r="E566" s="12"/>
      <c r="F566" s="12"/>
      <c r="G566" s="12"/>
      <c r="H566" s="12"/>
      <c r="I566" s="114"/>
      <c r="J566" s="13"/>
      <c r="K566" s="12"/>
      <c r="L566" s="12"/>
      <c r="M566" s="12"/>
      <c r="N566" s="12"/>
      <c r="O566" s="20"/>
      <c r="P566" s="12"/>
      <c r="S566" s="12"/>
      <c r="T566" s="12"/>
      <c r="U566" s="17"/>
      <c r="AF566" s="12"/>
      <c r="AG566" s="12"/>
      <c r="AR566" s="12"/>
      <c r="AS566" s="12"/>
      <c r="BD566" s="12"/>
      <c r="BE566" s="12"/>
      <c r="BF566" s="114"/>
      <c r="BG566" s="12"/>
      <c r="BJ566" s="12"/>
      <c r="BK566" s="12"/>
      <c r="BL566" s="12"/>
      <c r="BM566" s="12"/>
      <c r="BN566" s="12"/>
      <c r="BO566" s="12"/>
      <c r="BP566" s="12"/>
      <c r="BQ566" s="12"/>
      <c r="BR566" s="12"/>
      <c r="BS566" s="12"/>
      <c r="BT566" s="12"/>
      <c r="BU566" s="12"/>
      <c r="BV566" s="12"/>
      <c r="BW566" s="12"/>
      <c r="BX566" s="12"/>
      <c r="BZ566" s="114"/>
    </row>
    <row r="567" spans="1:78" x14ac:dyDescent="0.2">
      <c r="A567" s="107"/>
      <c r="B567" s="12"/>
      <c r="C567" s="12"/>
      <c r="D567" s="12"/>
      <c r="E567" s="12"/>
      <c r="F567" s="12"/>
      <c r="G567" s="12"/>
      <c r="H567" s="12"/>
      <c r="I567" s="114"/>
      <c r="J567" s="13"/>
      <c r="K567" s="12"/>
      <c r="L567" s="12"/>
      <c r="M567" s="12"/>
      <c r="N567" s="12"/>
      <c r="O567" s="20"/>
      <c r="P567" s="12"/>
      <c r="S567" s="12"/>
      <c r="T567" s="12"/>
      <c r="U567" s="17"/>
      <c r="AF567" s="12"/>
      <c r="AG567" s="12"/>
      <c r="AR567" s="12"/>
      <c r="AS567" s="12"/>
      <c r="BD567" s="12"/>
      <c r="BE567" s="12"/>
      <c r="BF567" s="114"/>
      <c r="BG567" s="12"/>
      <c r="BJ567" s="12"/>
      <c r="BK567" s="12"/>
      <c r="BL567" s="12"/>
      <c r="BM567" s="12"/>
      <c r="BN567" s="12"/>
      <c r="BO567" s="12"/>
      <c r="BP567" s="12"/>
      <c r="BQ567" s="12"/>
      <c r="BR567" s="12"/>
      <c r="BS567" s="12"/>
      <c r="BT567" s="12"/>
      <c r="BU567" s="12"/>
      <c r="BV567" s="12"/>
      <c r="BW567" s="12"/>
      <c r="BX567" s="12"/>
      <c r="BZ567" s="114"/>
    </row>
    <row r="568" spans="1:78" x14ac:dyDescent="0.2">
      <c r="A568" s="107"/>
      <c r="B568" s="12"/>
      <c r="C568" s="12"/>
      <c r="D568" s="12"/>
      <c r="E568" s="12"/>
      <c r="F568" s="12"/>
      <c r="G568" s="12"/>
      <c r="H568" s="12"/>
      <c r="I568" s="114"/>
      <c r="J568" s="13"/>
      <c r="K568" s="12"/>
      <c r="L568" s="12"/>
      <c r="M568" s="12"/>
      <c r="N568" s="12"/>
      <c r="O568" s="20"/>
      <c r="P568" s="12"/>
      <c r="S568" s="12"/>
      <c r="T568" s="12"/>
      <c r="U568" s="17"/>
      <c r="AF568" s="12"/>
      <c r="AG568" s="12"/>
      <c r="AR568" s="12"/>
      <c r="AS568" s="12"/>
      <c r="BD568" s="12"/>
      <c r="BE568" s="12"/>
      <c r="BF568" s="114"/>
      <c r="BG568" s="12"/>
      <c r="BJ568" s="12"/>
      <c r="BK568" s="12"/>
      <c r="BL568" s="12"/>
      <c r="BM568" s="12"/>
      <c r="BN568" s="12"/>
      <c r="BO568" s="12"/>
      <c r="BP568" s="12"/>
      <c r="BQ568" s="12"/>
      <c r="BR568" s="12"/>
      <c r="BS568" s="12"/>
      <c r="BT568" s="12"/>
      <c r="BU568" s="12"/>
      <c r="BV568" s="12"/>
      <c r="BW568" s="12"/>
      <c r="BX568" s="12"/>
      <c r="BZ568" s="114"/>
    </row>
    <row r="569" spans="1:78" x14ac:dyDescent="0.2">
      <c r="A569" s="107"/>
      <c r="B569" s="12"/>
      <c r="C569" s="12"/>
      <c r="D569" s="12"/>
      <c r="E569" s="12"/>
      <c r="F569" s="12"/>
      <c r="G569" s="12"/>
      <c r="H569" s="12"/>
      <c r="I569" s="114"/>
      <c r="J569" s="13"/>
      <c r="K569" s="12"/>
      <c r="L569" s="12"/>
      <c r="M569" s="12"/>
      <c r="N569" s="12"/>
      <c r="O569" s="20"/>
      <c r="P569" s="12"/>
      <c r="S569" s="12"/>
      <c r="T569" s="12"/>
      <c r="U569" s="17"/>
      <c r="AF569" s="12"/>
      <c r="AG569" s="12"/>
      <c r="AR569" s="12"/>
      <c r="AS569" s="12"/>
      <c r="BD569" s="12"/>
      <c r="BE569" s="12"/>
      <c r="BF569" s="114"/>
      <c r="BG569" s="12"/>
      <c r="BJ569" s="12"/>
      <c r="BK569" s="12"/>
      <c r="BL569" s="12"/>
      <c r="BM569" s="12"/>
      <c r="BN569" s="12"/>
      <c r="BO569" s="12"/>
      <c r="BP569" s="12"/>
      <c r="BQ569" s="12"/>
      <c r="BR569" s="12"/>
      <c r="BS569" s="12"/>
      <c r="BT569" s="12"/>
      <c r="BU569" s="12"/>
      <c r="BV569" s="12"/>
      <c r="BW569" s="12"/>
      <c r="BX569" s="12"/>
      <c r="BZ569" s="114"/>
    </row>
    <row r="570" spans="1:78" x14ac:dyDescent="0.2">
      <c r="A570" s="107"/>
      <c r="B570" s="12"/>
      <c r="C570" s="12"/>
      <c r="D570" s="12"/>
      <c r="E570" s="12"/>
      <c r="F570" s="12"/>
      <c r="G570" s="12"/>
      <c r="H570" s="12"/>
      <c r="I570" s="114"/>
      <c r="J570" s="13"/>
      <c r="K570" s="12"/>
      <c r="L570" s="12"/>
      <c r="M570" s="12"/>
      <c r="N570" s="12"/>
      <c r="O570" s="20"/>
      <c r="P570" s="12"/>
      <c r="S570" s="12"/>
      <c r="T570" s="12"/>
      <c r="U570" s="17"/>
      <c r="AF570" s="12"/>
      <c r="AG570" s="12"/>
      <c r="AR570" s="12"/>
      <c r="AS570" s="12"/>
      <c r="BD570" s="12"/>
      <c r="BE570" s="12"/>
      <c r="BF570" s="114"/>
      <c r="BG570" s="12"/>
      <c r="BJ570" s="12"/>
      <c r="BK570" s="12"/>
      <c r="BL570" s="12"/>
      <c r="BM570" s="12"/>
      <c r="BN570" s="12"/>
      <c r="BO570" s="12"/>
      <c r="BP570" s="12"/>
      <c r="BQ570" s="12"/>
      <c r="BR570" s="12"/>
      <c r="BS570" s="12"/>
      <c r="BT570" s="12"/>
      <c r="BU570" s="12"/>
      <c r="BV570" s="12"/>
      <c r="BW570" s="12"/>
      <c r="BX570" s="12"/>
      <c r="BZ570" s="114"/>
    </row>
    <row r="571" spans="1:78" x14ac:dyDescent="0.2">
      <c r="A571" s="107"/>
      <c r="B571" s="12"/>
      <c r="C571" s="12"/>
      <c r="D571" s="12"/>
      <c r="E571" s="12"/>
      <c r="F571" s="12"/>
      <c r="G571" s="12"/>
      <c r="H571" s="12"/>
      <c r="I571" s="114"/>
      <c r="J571" s="13"/>
      <c r="K571" s="12"/>
      <c r="L571" s="12"/>
      <c r="M571" s="12"/>
      <c r="N571" s="12"/>
      <c r="O571" s="20"/>
      <c r="P571" s="12"/>
      <c r="S571" s="12"/>
      <c r="T571" s="12"/>
      <c r="U571" s="17"/>
      <c r="AF571" s="12"/>
      <c r="AG571" s="12"/>
      <c r="AR571" s="12"/>
      <c r="AS571" s="12"/>
      <c r="BD571" s="12"/>
      <c r="BE571" s="12"/>
      <c r="BF571" s="114"/>
      <c r="BG571" s="12"/>
      <c r="BJ571" s="12"/>
      <c r="BK571" s="12"/>
      <c r="BL571" s="12"/>
      <c r="BM571" s="12"/>
      <c r="BN571" s="12"/>
      <c r="BO571" s="12"/>
      <c r="BP571" s="12"/>
      <c r="BQ571" s="12"/>
      <c r="BR571" s="12"/>
      <c r="BS571" s="12"/>
      <c r="BT571" s="12"/>
      <c r="BU571" s="12"/>
      <c r="BV571" s="12"/>
      <c r="BW571" s="12"/>
      <c r="BX571" s="12"/>
      <c r="BZ571" s="114"/>
    </row>
    <row r="572" spans="1:78" x14ac:dyDescent="0.2">
      <c r="A572" s="107"/>
      <c r="B572" s="12"/>
      <c r="C572" s="12"/>
      <c r="D572" s="12"/>
      <c r="E572" s="12"/>
      <c r="F572" s="12"/>
      <c r="G572" s="12"/>
      <c r="H572" s="12"/>
      <c r="I572" s="114"/>
      <c r="J572" s="13"/>
      <c r="K572" s="12"/>
      <c r="L572" s="12"/>
      <c r="M572" s="12"/>
      <c r="N572" s="12"/>
      <c r="O572" s="20"/>
      <c r="P572" s="12"/>
      <c r="S572" s="12"/>
      <c r="T572" s="12"/>
      <c r="U572" s="17"/>
      <c r="AF572" s="12"/>
      <c r="AG572" s="12"/>
      <c r="AR572" s="12"/>
      <c r="AS572" s="12"/>
      <c r="BD572" s="12"/>
      <c r="BE572" s="12"/>
      <c r="BF572" s="114"/>
      <c r="BG572" s="12"/>
      <c r="BJ572" s="12"/>
      <c r="BK572" s="12"/>
      <c r="BL572" s="12"/>
      <c r="BM572" s="12"/>
      <c r="BN572" s="12"/>
      <c r="BO572" s="12"/>
      <c r="BP572" s="12"/>
      <c r="BQ572" s="12"/>
      <c r="BR572" s="12"/>
      <c r="BS572" s="12"/>
      <c r="BT572" s="12"/>
      <c r="BU572" s="12"/>
      <c r="BV572" s="12"/>
      <c r="BW572" s="12"/>
      <c r="BX572" s="12"/>
      <c r="BZ572" s="114"/>
    </row>
    <row r="573" spans="1:78" x14ac:dyDescent="0.2">
      <c r="A573" s="107"/>
      <c r="B573" s="12"/>
      <c r="C573" s="12"/>
      <c r="D573" s="12"/>
      <c r="E573" s="12"/>
      <c r="F573" s="12"/>
      <c r="G573" s="12"/>
      <c r="H573" s="12"/>
      <c r="I573" s="114"/>
      <c r="J573" s="13"/>
      <c r="K573" s="12"/>
      <c r="L573" s="12"/>
      <c r="M573" s="12"/>
      <c r="N573" s="12"/>
      <c r="O573" s="20"/>
      <c r="P573" s="12"/>
      <c r="S573" s="12"/>
      <c r="T573" s="12"/>
      <c r="U573" s="17"/>
      <c r="AF573" s="12"/>
      <c r="AG573" s="12"/>
      <c r="AR573" s="12"/>
      <c r="AS573" s="12"/>
      <c r="BD573" s="12"/>
      <c r="BE573" s="12"/>
      <c r="BF573" s="114"/>
      <c r="BG573" s="12"/>
      <c r="BJ573" s="12"/>
      <c r="BK573" s="12"/>
      <c r="BL573" s="12"/>
      <c r="BM573" s="12"/>
      <c r="BN573" s="12"/>
      <c r="BO573" s="12"/>
      <c r="BP573" s="12"/>
      <c r="BQ573" s="12"/>
      <c r="BR573" s="12"/>
      <c r="BS573" s="12"/>
      <c r="BT573" s="12"/>
      <c r="BU573" s="12"/>
      <c r="BV573" s="12"/>
      <c r="BW573" s="12"/>
      <c r="BX573" s="12"/>
      <c r="BZ573" s="114"/>
    </row>
    <row r="574" spans="1:78" x14ac:dyDescent="0.2">
      <c r="A574" s="107"/>
      <c r="B574" s="12"/>
      <c r="C574" s="12"/>
      <c r="D574" s="12"/>
      <c r="E574" s="12"/>
      <c r="F574" s="12"/>
      <c r="G574" s="12"/>
      <c r="H574" s="12"/>
      <c r="I574" s="114"/>
      <c r="J574" s="13"/>
      <c r="K574" s="12"/>
      <c r="L574" s="12"/>
      <c r="M574" s="12"/>
      <c r="N574" s="12"/>
      <c r="O574" s="20"/>
      <c r="P574" s="12"/>
      <c r="S574" s="12"/>
      <c r="T574" s="12"/>
      <c r="U574" s="17"/>
      <c r="AF574" s="12"/>
      <c r="AG574" s="12"/>
      <c r="AR574" s="12"/>
      <c r="AS574" s="12"/>
      <c r="BD574" s="12"/>
      <c r="BE574" s="12"/>
      <c r="BF574" s="114"/>
      <c r="BG574" s="12"/>
      <c r="BJ574" s="12"/>
      <c r="BK574" s="12"/>
      <c r="BL574" s="12"/>
      <c r="BM574" s="12"/>
      <c r="BN574" s="12"/>
      <c r="BO574" s="12"/>
      <c r="BP574" s="12"/>
      <c r="BQ574" s="12"/>
      <c r="BR574" s="12"/>
      <c r="BS574" s="12"/>
      <c r="BT574" s="12"/>
      <c r="BU574" s="12"/>
      <c r="BV574" s="12"/>
      <c r="BW574" s="12"/>
      <c r="BX574" s="12"/>
      <c r="BZ574" s="114"/>
    </row>
    <row r="575" spans="1:78" x14ac:dyDescent="0.2">
      <c r="A575" s="107"/>
      <c r="B575" s="12"/>
      <c r="C575" s="12"/>
      <c r="D575" s="12"/>
      <c r="E575" s="12"/>
      <c r="F575" s="12"/>
      <c r="G575" s="12"/>
      <c r="H575" s="12"/>
      <c r="I575" s="114"/>
      <c r="J575" s="13"/>
      <c r="K575" s="12"/>
      <c r="L575" s="12"/>
      <c r="M575" s="12"/>
      <c r="N575" s="12"/>
      <c r="O575" s="20"/>
      <c r="P575" s="12"/>
      <c r="S575" s="12"/>
      <c r="T575" s="12"/>
      <c r="U575" s="17"/>
      <c r="AF575" s="12"/>
      <c r="AG575" s="12"/>
      <c r="AR575" s="12"/>
      <c r="AS575" s="12"/>
      <c r="BD575" s="12"/>
      <c r="BE575" s="12"/>
      <c r="BF575" s="114"/>
      <c r="BG575" s="12"/>
      <c r="BJ575" s="12"/>
      <c r="BK575" s="12"/>
      <c r="BL575" s="12"/>
      <c r="BM575" s="12"/>
      <c r="BN575" s="12"/>
      <c r="BO575" s="12"/>
      <c r="BP575" s="12"/>
      <c r="BQ575" s="12"/>
      <c r="BR575" s="12"/>
      <c r="BS575" s="12"/>
      <c r="BT575" s="12"/>
      <c r="BU575" s="12"/>
      <c r="BV575" s="12"/>
      <c r="BW575" s="12"/>
      <c r="BX575" s="12"/>
      <c r="BZ575" s="114"/>
    </row>
    <row r="576" spans="1:78" x14ac:dyDescent="0.2">
      <c r="A576" s="107"/>
      <c r="B576" s="12"/>
      <c r="C576" s="12"/>
      <c r="D576" s="12"/>
      <c r="E576" s="12"/>
      <c r="F576" s="12"/>
      <c r="G576" s="12"/>
      <c r="H576" s="12"/>
      <c r="I576" s="114"/>
      <c r="J576" s="13"/>
      <c r="K576" s="12"/>
      <c r="L576" s="12"/>
      <c r="M576" s="12"/>
      <c r="N576" s="12"/>
      <c r="O576" s="20"/>
      <c r="P576" s="12"/>
      <c r="S576" s="12"/>
      <c r="T576" s="12"/>
      <c r="U576" s="17"/>
      <c r="AF576" s="12"/>
      <c r="AG576" s="12"/>
      <c r="AR576" s="12"/>
      <c r="AS576" s="12"/>
      <c r="BD576" s="12"/>
      <c r="BE576" s="12"/>
      <c r="BF576" s="114"/>
      <c r="BG576" s="12"/>
      <c r="BJ576" s="12"/>
      <c r="BK576" s="12"/>
      <c r="BL576" s="12"/>
      <c r="BM576" s="12"/>
      <c r="BN576" s="12"/>
      <c r="BO576" s="12"/>
      <c r="BP576" s="12"/>
      <c r="BQ576" s="12"/>
      <c r="BR576" s="12"/>
      <c r="BS576" s="12"/>
      <c r="BT576" s="12"/>
      <c r="BU576" s="12"/>
      <c r="BV576" s="12"/>
      <c r="BW576" s="12"/>
      <c r="BX576" s="12"/>
      <c r="BZ576" s="114"/>
    </row>
    <row r="577" spans="1:78" x14ac:dyDescent="0.2">
      <c r="A577" s="107"/>
      <c r="B577" s="12"/>
      <c r="C577" s="12"/>
      <c r="D577" s="12"/>
      <c r="E577" s="12"/>
      <c r="F577" s="12"/>
      <c r="G577" s="12"/>
      <c r="H577" s="12"/>
      <c r="I577" s="114"/>
      <c r="J577" s="13"/>
      <c r="K577" s="12"/>
      <c r="L577" s="12"/>
      <c r="M577" s="12"/>
      <c r="N577" s="12"/>
      <c r="O577" s="20"/>
      <c r="P577" s="12"/>
      <c r="S577" s="12"/>
      <c r="T577" s="12"/>
      <c r="U577" s="17"/>
      <c r="AF577" s="12"/>
      <c r="AG577" s="12"/>
      <c r="AR577" s="12"/>
      <c r="AS577" s="12"/>
      <c r="BD577" s="12"/>
      <c r="BE577" s="12"/>
      <c r="BF577" s="114"/>
      <c r="BG577" s="12"/>
      <c r="BJ577" s="12"/>
      <c r="BK577" s="12"/>
      <c r="BL577" s="12"/>
      <c r="BM577" s="12"/>
      <c r="BN577" s="12"/>
      <c r="BO577" s="12"/>
      <c r="BP577" s="12"/>
      <c r="BQ577" s="12"/>
      <c r="BR577" s="12"/>
      <c r="BS577" s="12"/>
      <c r="BT577" s="12"/>
      <c r="BU577" s="12"/>
      <c r="BV577" s="12"/>
      <c r="BW577" s="12"/>
      <c r="BX577" s="12"/>
      <c r="BZ577" s="114"/>
    </row>
    <row r="578" spans="1:78" x14ac:dyDescent="0.2">
      <c r="A578" s="107"/>
      <c r="B578" s="12"/>
      <c r="C578" s="12"/>
      <c r="D578" s="12"/>
      <c r="E578" s="12"/>
      <c r="F578" s="12"/>
      <c r="G578" s="12"/>
      <c r="H578" s="12"/>
      <c r="I578" s="114"/>
      <c r="J578" s="13"/>
      <c r="K578" s="12"/>
      <c r="L578" s="12"/>
      <c r="M578" s="12"/>
      <c r="N578" s="12"/>
      <c r="O578" s="20"/>
      <c r="P578" s="12"/>
      <c r="S578" s="12"/>
      <c r="T578" s="12"/>
      <c r="U578" s="17"/>
      <c r="AF578" s="12"/>
      <c r="AG578" s="12"/>
      <c r="AR578" s="12"/>
      <c r="AS578" s="12"/>
      <c r="BD578" s="12"/>
      <c r="BE578" s="12"/>
      <c r="BF578" s="114"/>
      <c r="BG578" s="12"/>
      <c r="BJ578" s="12"/>
      <c r="BK578" s="12"/>
      <c r="BL578" s="12"/>
      <c r="BM578" s="12"/>
      <c r="BN578" s="12"/>
      <c r="BO578" s="12"/>
      <c r="BP578" s="12"/>
      <c r="BQ578" s="12"/>
      <c r="BR578" s="12"/>
      <c r="BS578" s="12"/>
      <c r="BT578" s="12"/>
      <c r="BU578" s="12"/>
      <c r="BV578" s="12"/>
      <c r="BW578" s="12"/>
      <c r="BX578" s="12"/>
      <c r="BZ578" s="114"/>
    </row>
    <row r="579" spans="1:78" x14ac:dyDescent="0.2">
      <c r="A579" s="107"/>
      <c r="B579" s="12"/>
      <c r="C579" s="12"/>
      <c r="D579" s="12"/>
      <c r="E579" s="12"/>
      <c r="F579" s="12"/>
      <c r="G579" s="12"/>
      <c r="H579" s="12"/>
      <c r="I579" s="114"/>
      <c r="J579" s="13"/>
      <c r="K579" s="12"/>
      <c r="L579" s="12"/>
      <c r="M579" s="12"/>
      <c r="N579" s="12"/>
      <c r="O579" s="20"/>
      <c r="P579" s="12"/>
      <c r="S579" s="12"/>
      <c r="T579" s="12"/>
      <c r="U579" s="17"/>
      <c r="AF579" s="12"/>
      <c r="AG579" s="12"/>
      <c r="AR579" s="12"/>
      <c r="AS579" s="12"/>
      <c r="BD579" s="12"/>
      <c r="BE579" s="12"/>
      <c r="BF579" s="114"/>
      <c r="BG579" s="12"/>
      <c r="BJ579" s="12"/>
      <c r="BK579" s="12"/>
      <c r="BL579" s="12"/>
      <c r="BM579" s="12"/>
      <c r="BN579" s="12"/>
      <c r="BO579" s="12"/>
      <c r="BP579" s="12"/>
      <c r="BQ579" s="12"/>
      <c r="BR579" s="12"/>
      <c r="BS579" s="12"/>
      <c r="BT579" s="12"/>
      <c r="BU579" s="12"/>
      <c r="BV579" s="12"/>
      <c r="BW579" s="12"/>
      <c r="BX579" s="12"/>
      <c r="BZ579" s="114"/>
    </row>
    <row r="580" spans="1:78" x14ac:dyDescent="0.2">
      <c r="A580" s="107"/>
      <c r="B580" s="12"/>
      <c r="C580" s="12"/>
      <c r="D580" s="12"/>
      <c r="E580" s="12"/>
      <c r="F580" s="12"/>
      <c r="G580" s="12"/>
      <c r="H580" s="12"/>
      <c r="I580" s="114"/>
      <c r="J580" s="13"/>
      <c r="K580" s="12"/>
      <c r="L580" s="12"/>
      <c r="M580" s="12"/>
      <c r="N580" s="12"/>
      <c r="O580" s="20"/>
      <c r="P580" s="12"/>
      <c r="S580" s="12"/>
      <c r="T580" s="12"/>
      <c r="U580" s="17"/>
      <c r="AF580" s="12"/>
      <c r="AG580" s="12"/>
      <c r="AR580" s="12"/>
      <c r="AS580" s="12"/>
      <c r="BD580" s="12"/>
      <c r="BE580" s="12"/>
      <c r="BF580" s="114"/>
      <c r="BG580" s="12"/>
      <c r="BJ580" s="12"/>
      <c r="BK580" s="12"/>
      <c r="BL580" s="12"/>
      <c r="BM580" s="12"/>
      <c r="BN580" s="12"/>
      <c r="BO580" s="12"/>
      <c r="BP580" s="12"/>
      <c r="BQ580" s="12"/>
      <c r="BR580" s="12"/>
      <c r="BS580" s="12"/>
      <c r="BT580" s="12"/>
      <c r="BU580" s="12"/>
      <c r="BV580" s="12"/>
      <c r="BW580" s="12"/>
      <c r="BX580" s="12"/>
      <c r="BZ580" s="114"/>
    </row>
    <row r="581" spans="1:78" x14ac:dyDescent="0.2">
      <c r="A581" s="107"/>
      <c r="B581" s="12"/>
      <c r="C581" s="12"/>
      <c r="D581" s="12"/>
      <c r="E581" s="12"/>
      <c r="F581" s="12"/>
      <c r="G581" s="12"/>
      <c r="H581" s="12"/>
      <c r="I581" s="114"/>
      <c r="J581" s="13"/>
      <c r="K581" s="12"/>
      <c r="L581" s="12"/>
      <c r="M581" s="12"/>
      <c r="N581" s="12"/>
      <c r="O581" s="20"/>
      <c r="P581" s="12"/>
      <c r="S581" s="12"/>
      <c r="T581" s="12"/>
      <c r="U581" s="17"/>
      <c r="AF581" s="12"/>
      <c r="AG581" s="12"/>
      <c r="AR581" s="12"/>
      <c r="AS581" s="12"/>
      <c r="BD581" s="12"/>
      <c r="BE581" s="12"/>
      <c r="BF581" s="114"/>
      <c r="BG581" s="12"/>
      <c r="BJ581" s="12"/>
      <c r="BK581" s="12"/>
      <c r="BL581" s="12"/>
      <c r="BM581" s="12"/>
      <c r="BN581" s="12"/>
      <c r="BO581" s="12"/>
      <c r="BP581" s="12"/>
      <c r="BQ581" s="12"/>
      <c r="BR581" s="12"/>
      <c r="BS581" s="12"/>
      <c r="BT581" s="12"/>
      <c r="BU581" s="12"/>
      <c r="BV581" s="12"/>
      <c r="BW581" s="12"/>
      <c r="BX581" s="12"/>
      <c r="BZ581" s="114"/>
    </row>
    <row r="582" spans="1:78" x14ac:dyDescent="0.2">
      <c r="A582" s="107"/>
      <c r="B582" s="12"/>
      <c r="C582" s="12"/>
      <c r="D582" s="12"/>
      <c r="E582" s="12"/>
      <c r="F582" s="12"/>
      <c r="G582" s="12"/>
      <c r="H582" s="12"/>
      <c r="I582" s="114"/>
      <c r="J582" s="13"/>
      <c r="K582" s="12"/>
      <c r="L582" s="12"/>
      <c r="M582" s="12"/>
      <c r="N582" s="12"/>
      <c r="O582" s="20"/>
      <c r="P582" s="12"/>
      <c r="S582" s="12"/>
      <c r="T582" s="12"/>
      <c r="U582" s="17"/>
      <c r="AF582" s="12"/>
      <c r="AG582" s="12"/>
      <c r="AR582" s="12"/>
      <c r="AS582" s="12"/>
      <c r="BD582" s="12"/>
      <c r="BE582" s="12"/>
      <c r="BF582" s="114"/>
      <c r="BG582" s="12"/>
      <c r="BJ582" s="12"/>
      <c r="BK582" s="12"/>
      <c r="BL582" s="12"/>
      <c r="BM582" s="12"/>
      <c r="BN582" s="12"/>
      <c r="BO582" s="12"/>
      <c r="BP582" s="12"/>
      <c r="BQ582" s="12"/>
      <c r="BR582" s="12"/>
      <c r="BS582" s="12"/>
      <c r="BT582" s="12"/>
      <c r="BU582" s="12"/>
      <c r="BV582" s="12"/>
      <c r="BW582" s="12"/>
      <c r="BX582" s="12"/>
      <c r="BZ582" s="114"/>
    </row>
    <row r="583" spans="1:78" x14ac:dyDescent="0.2">
      <c r="A583" s="107"/>
      <c r="B583" s="12"/>
      <c r="C583" s="12"/>
      <c r="D583" s="12"/>
      <c r="E583" s="12"/>
      <c r="F583" s="12"/>
      <c r="G583" s="12"/>
      <c r="H583" s="12"/>
      <c r="I583" s="114"/>
      <c r="J583" s="13"/>
      <c r="K583" s="12"/>
      <c r="L583" s="12"/>
      <c r="M583" s="12"/>
      <c r="N583" s="12"/>
      <c r="O583" s="20"/>
      <c r="P583" s="12"/>
      <c r="S583" s="12"/>
      <c r="T583" s="12"/>
      <c r="U583" s="17"/>
      <c r="AF583" s="12"/>
      <c r="AG583" s="12"/>
      <c r="AR583" s="12"/>
      <c r="AS583" s="12"/>
      <c r="BD583" s="12"/>
      <c r="BE583" s="12"/>
      <c r="BF583" s="114"/>
      <c r="BG583" s="12"/>
      <c r="BJ583" s="12"/>
      <c r="BK583" s="12"/>
      <c r="BL583" s="12"/>
      <c r="BM583" s="12"/>
      <c r="BN583" s="12"/>
      <c r="BO583" s="12"/>
      <c r="BP583" s="12"/>
      <c r="BQ583" s="12"/>
      <c r="BR583" s="12"/>
      <c r="BS583" s="12"/>
      <c r="BT583" s="12"/>
      <c r="BU583" s="12"/>
      <c r="BV583" s="12"/>
      <c r="BW583" s="12"/>
      <c r="BX583" s="12"/>
      <c r="BZ583" s="114"/>
    </row>
    <row r="584" spans="1:78" x14ac:dyDescent="0.2">
      <c r="A584" s="107"/>
      <c r="B584" s="12"/>
      <c r="C584" s="12"/>
      <c r="D584" s="12"/>
      <c r="E584" s="12"/>
      <c r="F584" s="12"/>
      <c r="G584" s="12"/>
      <c r="H584" s="12"/>
      <c r="I584" s="114"/>
      <c r="J584" s="13"/>
      <c r="K584" s="12"/>
      <c r="L584" s="12"/>
      <c r="M584" s="12"/>
      <c r="N584" s="12"/>
      <c r="O584" s="20"/>
      <c r="P584" s="12"/>
      <c r="S584" s="12"/>
      <c r="T584" s="12"/>
      <c r="U584" s="17"/>
      <c r="AF584" s="12"/>
      <c r="AG584" s="12"/>
      <c r="AR584" s="12"/>
      <c r="AS584" s="12"/>
      <c r="BD584" s="12"/>
      <c r="BE584" s="12"/>
      <c r="BF584" s="114"/>
      <c r="BG584" s="12"/>
      <c r="BJ584" s="12"/>
      <c r="BK584" s="12"/>
      <c r="BL584" s="12"/>
      <c r="BM584" s="12"/>
      <c r="BN584" s="12"/>
      <c r="BO584" s="12"/>
      <c r="BP584" s="12"/>
      <c r="BQ584" s="12"/>
      <c r="BR584" s="12"/>
      <c r="BS584" s="12"/>
      <c r="BT584" s="12"/>
      <c r="BU584" s="12"/>
      <c r="BV584" s="12"/>
      <c r="BW584" s="12"/>
      <c r="BX584" s="12"/>
      <c r="BZ584" s="114"/>
    </row>
    <row r="585" spans="1:78" x14ac:dyDescent="0.2">
      <c r="A585" s="107"/>
      <c r="B585" s="12"/>
      <c r="C585" s="12"/>
      <c r="D585" s="12"/>
      <c r="E585" s="12"/>
      <c r="F585" s="12"/>
      <c r="G585" s="12"/>
      <c r="H585" s="12"/>
      <c r="I585" s="114"/>
      <c r="J585" s="13"/>
      <c r="K585" s="12"/>
      <c r="L585" s="12"/>
      <c r="M585" s="12"/>
      <c r="N585" s="12"/>
      <c r="O585" s="20"/>
      <c r="P585" s="12"/>
      <c r="S585" s="12"/>
      <c r="T585" s="12"/>
      <c r="U585" s="17"/>
      <c r="AF585" s="12"/>
      <c r="AG585" s="12"/>
      <c r="AR585" s="12"/>
      <c r="AS585" s="12"/>
      <c r="BD585" s="12"/>
      <c r="BE585" s="12"/>
      <c r="BF585" s="114"/>
      <c r="BG585" s="12"/>
      <c r="BJ585" s="12"/>
      <c r="BK585" s="12"/>
      <c r="BL585" s="12"/>
      <c r="BM585" s="12"/>
      <c r="BN585" s="12"/>
      <c r="BO585" s="12"/>
      <c r="BP585" s="12"/>
      <c r="BQ585" s="12"/>
      <c r="BR585" s="12"/>
      <c r="BS585" s="12"/>
      <c r="BT585" s="12"/>
      <c r="BU585" s="12"/>
      <c r="BV585" s="12"/>
      <c r="BW585" s="12"/>
      <c r="BX585" s="12"/>
      <c r="BZ585" s="114"/>
    </row>
    <row r="586" spans="1:78" x14ac:dyDescent="0.2">
      <c r="A586" s="107"/>
      <c r="B586" s="12"/>
      <c r="C586" s="12"/>
      <c r="D586" s="12"/>
      <c r="E586" s="12"/>
      <c r="F586" s="12"/>
      <c r="G586" s="12"/>
      <c r="H586" s="12"/>
      <c r="I586" s="114"/>
      <c r="J586" s="13"/>
      <c r="K586" s="12"/>
      <c r="L586" s="12"/>
      <c r="M586" s="12"/>
      <c r="N586" s="12"/>
      <c r="O586" s="20"/>
      <c r="P586" s="12"/>
      <c r="S586" s="12"/>
      <c r="T586" s="12"/>
      <c r="U586" s="17"/>
      <c r="AF586" s="12"/>
      <c r="AG586" s="12"/>
      <c r="AR586" s="12"/>
      <c r="AS586" s="12"/>
      <c r="BD586" s="12"/>
      <c r="BE586" s="12"/>
      <c r="BF586" s="114"/>
      <c r="BG586" s="12"/>
      <c r="BJ586" s="12"/>
      <c r="BK586" s="12"/>
      <c r="BL586" s="12"/>
      <c r="BM586" s="12"/>
      <c r="BN586" s="12"/>
      <c r="BO586" s="12"/>
      <c r="BP586" s="12"/>
      <c r="BQ586" s="12"/>
      <c r="BR586" s="12"/>
      <c r="BS586" s="12"/>
      <c r="BT586" s="12"/>
      <c r="BU586" s="12"/>
      <c r="BV586" s="12"/>
      <c r="BW586" s="12"/>
      <c r="BX586" s="12"/>
      <c r="BZ586" s="114"/>
    </row>
    <row r="587" spans="1:78" x14ac:dyDescent="0.2">
      <c r="A587" s="107"/>
      <c r="B587" s="12"/>
      <c r="C587" s="12"/>
      <c r="D587" s="12"/>
      <c r="E587" s="12"/>
      <c r="F587" s="12"/>
      <c r="G587" s="12"/>
      <c r="H587" s="12"/>
      <c r="I587" s="114"/>
      <c r="J587" s="13"/>
      <c r="K587" s="12"/>
      <c r="L587" s="12"/>
      <c r="M587" s="12"/>
      <c r="N587" s="12"/>
      <c r="O587" s="20"/>
      <c r="P587" s="12"/>
      <c r="S587" s="12"/>
      <c r="T587" s="12"/>
      <c r="U587" s="17"/>
      <c r="AF587" s="12"/>
      <c r="AG587" s="12"/>
      <c r="AR587" s="12"/>
      <c r="AS587" s="12"/>
      <c r="BD587" s="12"/>
      <c r="BE587" s="12"/>
      <c r="BF587" s="114"/>
      <c r="BG587" s="12"/>
      <c r="BJ587" s="12"/>
      <c r="BK587" s="12"/>
      <c r="BL587" s="12"/>
      <c r="BM587" s="12"/>
      <c r="BN587" s="12"/>
      <c r="BO587" s="12"/>
      <c r="BP587" s="12"/>
      <c r="BQ587" s="12"/>
      <c r="BR587" s="12"/>
      <c r="BS587" s="12"/>
      <c r="BT587" s="12"/>
      <c r="BU587" s="12"/>
      <c r="BV587" s="12"/>
      <c r="BW587" s="12"/>
      <c r="BX587" s="12"/>
      <c r="BZ587" s="114"/>
    </row>
    <row r="588" spans="1:78" x14ac:dyDescent="0.2">
      <c r="A588" s="107"/>
      <c r="B588" s="12"/>
      <c r="C588" s="12"/>
      <c r="D588" s="12"/>
      <c r="E588" s="12"/>
      <c r="F588" s="12"/>
      <c r="G588" s="12"/>
      <c r="H588" s="12"/>
      <c r="I588" s="114"/>
      <c r="J588" s="13"/>
      <c r="K588" s="12"/>
      <c r="L588" s="12"/>
      <c r="M588" s="12"/>
      <c r="N588" s="12"/>
      <c r="O588" s="20"/>
      <c r="P588" s="12"/>
      <c r="S588" s="12"/>
      <c r="T588" s="12"/>
      <c r="U588" s="17"/>
      <c r="AF588" s="12"/>
      <c r="AG588" s="12"/>
      <c r="AR588" s="12"/>
      <c r="AS588" s="12"/>
      <c r="BD588" s="12"/>
      <c r="BE588" s="12"/>
      <c r="BF588" s="114"/>
      <c r="BG588" s="12"/>
      <c r="BJ588" s="12"/>
      <c r="BK588" s="12"/>
      <c r="BL588" s="12"/>
      <c r="BM588" s="12"/>
      <c r="BN588" s="12"/>
      <c r="BO588" s="12"/>
      <c r="BP588" s="12"/>
      <c r="BQ588" s="12"/>
      <c r="BR588" s="12"/>
      <c r="BS588" s="12"/>
      <c r="BT588" s="12"/>
      <c r="BU588" s="12"/>
      <c r="BV588" s="12"/>
      <c r="BW588" s="12"/>
      <c r="BX588" s="12"/>
      <c r="BZ588" s="114"/>
    </row>
    <row r="589" spans="1:78" x14ac:dyDescent="0.2">
      <c r="A589" s="107"/>
      <c r="B589" s="12"/>
      <c r="C589" s="12"/>
      <c r="D589" s="12"/>
      <c r="E589" s="12"/>
      <c r="F589" s="12"/>
      <c r="G589" s="12"/>
      <c r="H589" s="12"/>
      <c r="I589" s="114"/>
      <c r="J589" s="13"/>
      <c r="K589" s="12"/>
      <c r="L589" s="12"/>
      <c r="M589" s="12"/>
      <c r="N589" s="12"/>
      <c r="O589" s="20"/>
      <c r="P589" s="12"/>
      <c r="S589" s="12"/>
      <c r="T589" s="12"/>
      <c r="U589" s="17"/>
      <c r="AF589" s="12"/>
      <c r="AG589" s="12"/>
      <c r="AR589" s="12"/>
      <c r="AS589" s="12"/>
      <c r="BD589" s="12"/>
      <c r="BE589" s="12"/>
      <c r="BF589" s="114"/>
      <c r="BG589" s="12"/>
      <c r="BJ589" s="12"/>
      <c r="BK589" s="12"/>
      <c r="BL589" s="12"/>
      <c r="BM589" s="12"/>
      <c r="BN589" s="12"/>
      <c r="BO589" s="12"/>
      <c r="BP589" s="12"/>
      <c r="BQ589" s="12"/>
      <c r="BR589" s="12"/>
      <c r="BS589" s="12"/>
      <c r="BT589" s="12"/>
      <c r="BU589" s="12"/>
      <c r="BV589" s="12"/>
      <c r="BW589" s="12"/>
      <c r="BX589" s="12"/>
      <c r="BZ589" s="114"/>
    </row>
    <row r="590" spans="1:78" x14ac:dyDescent="0.2">
      <c r="A590" s="107"/>
      <c r="B590" s="12"/>
      <c r="C590" s="12"/>
      <c r="D590" s="12"/>
      <c r="E590" s="12"/>
      <c r="F590" s="12"/>
      <c r="G590" s="12"/>
      <c r="H590" s="12"/>
      <c r="I590" s="114"/>
      <c r="J590" s="13"/>
      <c r="K590" s="12"/>
      <c r="L590" s="12"/>
      <c r="M590" s="12"/>
      <c r="N590" s="12"/>
      <c r="O590" s="20"/>
      <c r="P590" s="12"/>
      <c r="S590" s="12"/>
      <c r="T590" s="12"/>
      <c r="U590" s="17"/>
      <c r="AF590" s="12"/>
      <c r="AG590" s="12"/>
      <c r="AR590" s="12"/>
      <c r="AS590" s="12"/>
      <c r="BD590" s="12"/>
      <c r="BE590" s="12"/>
      <c r="BF590" s="114"/>
      <c r="BG590" s="12"/>
      <c r="BJ590" s="12"/>
      <c r="BK590" s="12"/>
      <c r="BL590" s="12"/>
      <c r="BM590" s="12"/>
      <c r="BN590" s="12"/>
      <c r="BO590" s="12"/>
      <c r="BP590" s="12"/>
      <c r="BQ590" s="12"/>
      <c r="BR590" s="12"/>
      <c r="BS590" s="12"/>
      <c r="BT590" s="12"/>
      <c r="BU590" s="12"/>
      <c r="BV590" s="12"/>
      <c r="BW590" s="12"/>
      <c r="BX590" s="12"/>
      <c r="BZ590" s="114"/>
    </row>
    <row r="591" spans="1:78" x14ac:dyDescent="0.2">
      <c r="A591" s="107"/>
      <c r="B591" s="12"/>
      <c r="C591" s="12"/>
      <c r="D591" s="12"/>
      <c r="E591" s="12"/>
      <c r="F591" s="12"/>
      <c r="G591" s="12"/>
      <c r="H591" s="12"/>
      <c r="I591" s="114"/>
      <c r="J591" s="13"/>
      <c r="K591" s="12"/>
      <c r="L591" s="12"/>
      <c r="M591" s="12"/>
      <c r="N591" s="12"/>
      <c r="O591" s="20"/>
      <c r="P591" s="12"/>
      <c r="S591" s="12"/>
      <c r="T591" s="12"/>
      <c r="U591" s="17"/>
      <c r="AF591" s="12"/>
      <c r="AG591" s="12"/>
      <c r="AR591" s="12"/>
      <c r="AS591" s="12"/>
      <c r="BD591" s="12"/>
      <c r="BE591" s="12"/>
      <c r="BF591" s="114"/>
      <c r="BG591" s="12"/>
      <c r="BJ591" s="12"/>
      <c r="BK591" s="12"/>
      <c r="BL591" s="12"/>
      <c r="BM591" s="12"/>
      <c r="BN591" s="12"/>
      <c r="BO591" s="12"/>
      <c r="BP591" s="12"/>
      <c r="BQ591" s="12"/>
      <c r="BR591" s="12"/>
      <c r="BS591" s="12"/>
      <c r="BT591" s="12"/>
      <c r="BU591" s="12"/>
      <c r="BV591" s="12"/>
      <c r="BW591" s="12"/>
      <c r="BX591" s="12"/>
      <c r="BZ591" s="114"/>
    </row>
    <row r="592" spans="1:78" x14ac:dyDescent="0.2">
      <c r="A592" s="107"/>
      <c r="B592" s="12"/>
      <c r="C592" s="12"/>
      <c r="D592" s="12"/>
      <c r="E592" s="12"/>
      <c r="F592" s="12"/>
      <c r="G592" s="12"/>
      <c r="H592" s="12"/>
      <c r="I592" s="114"/>
      <c r="J592" s="13"/>
      <c r="K592" s="12"/>
      <c r="L592" s="12"/>
      <c r="M592" s="12"/>
      <c r="N592" s="12"/>
      <c r="O592" s="20"/>
      <c r="P592" s="12"/>
      <c r="S592" s="12"/>
      <c r="T592" s="12"/>
      <c r="U592" s="17"/>
      <c r="AF592" s="12"/>
      <c r="AG592" s="12"/>
      <c r="AR592" s="12"/>
      <c r="AS592" s="12"/>
      <c r="BD592" s="12"/>
      <c r="BE592" s="12"/>
      <c r="BF592" s="114"/>
      <c r="BG592" s="12"/>
      <c r="BJ592" s="12"/>
      <c r="BK592" s="12"/>
      <c r="BL592" s="12"/>
      <c r="BM592" s="12"/>
      <c r="BN592" s="12"/>
      <c r="BO592" s="12"/>
      <c r="BP592" s="12"/>
      <c r="BQ592" s="12"/>
      <c r="BR592" s="12"/>
      <c r="BS592" s="12"/>
      <c r="BT592" s="12"/>
      <c r="BU592" s="12"/>
      <c r="BV592" s="12"/>
      <c r="BW592" s="12"/>
      <c r="BX592" s="12"/>
      <c r="BZ592" s="114"/>
    </row>
    <row r="593" spans="1:78" x14ac:dyDescent="0.2">
      <c r="A593" s="107"/>
      <c r="B593" s="12"/>
      <c r="C593" s="12"/>
      <c r="D593" s="12"/>
      <c r="E593" s="12"/>
      <c r="F593" s="12"/>
      <c r="G593" s="12"/>
      <c r="H593" s="12"/>
      <c r="I593" s="114"/>
      <c r="J593" s="13"/>
      <c r="K593" s="12"/>
      <c r="L593" s="12"/>
      <c r="M593" s="12"/>
      <c r="N593" s="12"/>
      <c r="O593" s="20"/>
      <c r="P593" s="12"/>
      <c r="S593" s="12"/>
      <c r="T593" s="12"/>
      <c r="U593" s="17"/>
      <c r="AF593" s="12"/>
      <c r="AG593" s="12"/>
      <c r="AR593" s="12"/>
      <c r="AS593" s="12"/>
      <c r="BD593" s="12"/>
      <c r="BE593" s="12"/>
      <c r="BF593" s="114"/>
      <c r="BG593" s="12"/>
      <c r="BJ593" s="12"/>
      <c r="BK593" s="12"/>
      <c r="BL593" s="12"/>
      <c r="BM593" s="12"/>
      <c r="BN593" s="12"/>
      <c r="BO593" s="12"/>
      <c r="BP593" s="12"/>
      <c r="BQ593" s="12"/>
      <c r="BR593" s="12"/>
      <c r="BS593" s="12"/>
      <c r="BT593" s="12"/>
      <c r="BU593" s="12"/>
      <c r="BV593" s="12"/>
      <c r="BW593" s="12"/>
      <c r="BX593" s="12"/>
      <c r="BZ593" s="114"/>
    </row>
    <row r="594" spans="1:78" x14ac:dyDescent="0.2">
      <c r="A594" s="107"/>
      <c r="B594" s="12"/>
      <c r="C594" s="12"/>
      <c r="D594" s="12"/>
      <c r="E594" s="12"/>
      <c r="F594" s="12"/>
      <c r="G594" s="12"/>
      <c r="H594" s="12"/>
      <c r="I594" s="114"/>
      <c r="J594" s="13"/>
      <c r="K594" s="12"/>
      <c r="L594" s="12"/>
      <c r="M594" s="12"/>
      <c r="N594" s="12"/>
      <c r="O594" s="20"/>
      <c r="P594" s="12"/>
      <c r="S594" s="12"/>
      <c r="T594" s="12"/>
      <c r="U594" s="17"/>
      <c r="AF594" s="12"/>
      <c r="AG594" s="12"/>
      <c r="AR594" s="12"/>
      <c r="AS594" s="12"/>
      <c r="BD594" s="12"/>
      <c r="BE594" s="12"/>
      <c r="BF594" s="114"/>
      <c r="BG594" s="12"/>
      <c r="BJ594" s="12"/>
      <c r="BK594" s="12"/>
      <c r="BL594" s="12"/>
      <c r="BM594" s="12"/>
      <c r="BN594" s="12"/>
      <c r="BO594" s="12"/>
      <c r="BP594" s="12"/>
      <c r="BQ594" s="12"/>
      <c r="BR594" s="12"/>
      <c r="BS594" s="12"/>
      <c r="BT594" s="12"/>
      <c r="BU594" s="12"/>
      <c r="BV594" s="12"/>
      <c r="BW594" s="12"/>
      <c r="BX594" s="12"/>
      <c r="BZ594" s="114"/>
    </row>
    <row r="595" spans="1:78" x14ac:dyDescent="0.2">
      <c r="A595" s="107"/>
      <c r="B595" s="12"/>
      <c r="C595" s="12"/>
      <c r="D595" s="12"/>
      <c r="E595" s="12"/>
      <c r="F595" s="12"/>
      <c r="G595" s="12"/>
      <c r="H595" s="12"/>
      <c r="I595" s="114"/>
      <c r="J595" s="13"/>
      <c r="K595" s="12"/>
      <c r="L595" s="12"/>
      <c r="M595" s="12"/>
      <c r="N595" s="12"/>
      <c r="O595" s="20"/>
      <c r="P595" s="12"/>
      <c r="S595" s="12"/>
      <c r="T595" s="12"/>
      <c r="U595" s="17"/>
      <c r="AF595" s="12"/>
      <c r="AG595" s="12"/>
      <c r="AR595" s="12"/>
      <c r="AS595" s="12"/>
      <c r="BD595" s="12"/>
      <c r="BE595" s="12"/>
      <c r="BF595" s="114"/>
      <c r="BG595" s="12"/>
      <c r="BJ595" s="12"/>
      <c r="BK595" s="12"/>
      <c r="BL595" s="12"/>
      <c r="BM595" s="12"/>
      <c r="BN595" s="12"/>
      <c r="BO595" s="12"/>
      <c r="BP595" s="12"/>
      <c r="BQ595" s="12"/>
      <c r="BR595" s="12"/>
      <c r="BS595" s="12"/>
      <c r="BT595" s="12"/>
      <c r="BU595" s="12"/>
      <c r="BV595" s="12"/>
      <c r="BW595" s="12"/>
      <c r="BX595" s="12"/>
      <c r="BZ595" s="114"/>
    </row>
    <row r="596" spans="1:78" x14ac:dyDescent="0.2">
      <c r="A596" s="107"/>
      <c r="B596" s="12"/>
      <c r="C596" s="12"/>
      <c r="D596" s="12"/>
      <c r="E596" s="12"/>
      <c r="F596" s="12"/>
      <c r="G596" s="12"/>
      <c r="H596" s="12"/>
      <c r="I596" s="114"/>
      <c r="J596" s="13"/>
      <c r="K596" s="12"/>
      <c r="L596" s="12"/>
      <c r="M596" s="12"/>
      <c r="N596" s="12"/>
      <c r="O596" s="20"/>
      <c r="P596" s="12"/>
      <c r="S596" s="12"/>
      <c r="T596" s="12"/>
      <c r="U596" s="17"/>
      <c r="AF596" s="12"/>
      <c r="AG596" s="12"/>
      <c r="AR596" s="12"/>
      <c r="AS596" s="12"/>
      <c r="BD596" s="12"/>
      <c r="BE596" s="12"/>
      <c r="BF596" s="114"/>
      <c r="BG596" s="12"/>
      <c r="BJ596" s="12"/>
      <c r="BK596" s="12"/>
      <c r="BL596" s="12"/>
      <c r="BM596" s="12"/>
      <c r="BN596" s="12"/>
      <c r="BO596" s="12"/>
      <c r="BP596" s="12"/>
      <c r="BQ596" s="12"/>
      <c r="BR596" s="12"/>
      <c r="BS596" s="12"/>
      <c r="BT596" s="12"/>
      <c r="BU596" s="12"/>
      <c r="BV596" s="12"/>
      <c r="BW596" s="12"/>
      <c r="BX596" s="12"/>
      <c r="BZ596" s="114"/>
    </row>
    <row r="597" spans="1:78" x14ac:dyDescent="0.2">
      <c r="A597" s="107"/>
      <c r="B597" s="12"/>
      <c r="C597" s="12"/>
      <c r="D597" s="12"/>
      <c r="E597" s="12"/>
      <c r="F597" s="12"/>
      <c r="G597" s="12"/>
      <c r="H597" s="12"/>
      <c r="I597" s="114"/>
      <c r="J597" s="13"/>
      <c r="K597" s="12"/>
      <c r="L597" s="12"/>
      <c r="M597" s="12"/>
      <c r="N597" s="12"/>
      <c r="O597" s="20"/>
      <c r="P597" s="12"/>
      <c r="S597" s="12"/>
      <c r="T597" s="12"/>
      <c r="U597" s="17"/>
      <c r="AF597" s="12"/>
      <c r="AG597" s="12"/>
      <c r="AR597" s="12"/>
      <c r="AS597" s="12"/>
      <c r="BD597" s="12"/>
      <c r="BE597" s="12"/>
      <c r="BF597" s="114"/>
      <c r="BG597" s="12"/>
      <c r="BJ597" s="12"/>
      <c r="BK597" s="12"/>
      <c r="BL597" s="12"/>
      <c r="BM597" s="12"/>
      <c r="BN597" s="12"/>
      <c r="BO597" s="12"/>
      <c r="BP597" s="12"/>
      <c r="BQ597" s="12"/>
      <c r="BR597" s="12"/>
      <c r="BS597" s="12"/>
      <c r="BT597" s="12"/>
      <c r="BU597" s="12"/>
      <c r="BV597" s="12"/>
      <c r="BW597" s="12"/>
      <c r="BX597" s="12"/>
      <c r="BZ597" s="114"/>
    </row>
    <row r="598" spans="1:78" x14ac:dyDescent="0.2">
      <c r="A598" s="107"/>
      <c r="B598" s="12"/>
      <c r="C598" s="12"/>
      <c r="D598" s="12"/>
      <c r="E598" s="12"/>
      <c r="F598" s="12"/>
      <c r="G598" s="12"/>
      <c r="H598" s="12"/>
      <c r="I598" s="114"/>
      <c r="J598" s="13"/>
      <c r="K598" s="12"/>
      <c r="L598" s="12"/>
      <c r="M598" s="12"/>
      <c r="N598" s="12"/>
      <c r="O598" s="20"/>
      <c r="P598" s="12"/>
      <c r="S598" s="12"/>
      <c r="T598" s="12"/>
      <c r="U598" s="17"/>
      <c r="AF598" s="12"/>
      <c r="AG598" s="12"/>
      <c r="AR598" s="12"/>
      <c r="AS598" s="12"/>
      <c r="BD598" s="12"/>
      <c r="BE598" s="12"/>
      <c r="BF598" s="114"/>
      <c r="BG598" s="12"/>
      <c r="BJ598" s="12"/>
      <c r="BK598" s="12"/>
      <c r="BL598" s="12"/>
      <c r="BM598" s="12"/>
      <c r="BN598" s="12"/>
      <c r="BO598" s="12"/>
      <c r="BP598" s="12"/>
      <c r="BQ598" s="12"/>
      <c r="BR598" s="12"/>
      <c r="BS598" s="12"/>
      <c r="BT598" s="12"/>
      <c r="BU598" s="12"/>
      <c r="BV598" s="12"/>
      <c r="BW598" s="12"/>
      <c r="BX598" s="12"/>
      <c r="BZ598" s="114"/>
    </row>
    <row r="599" spans="1:78" x14ac:dyDescent="0.2">
      <c r="A599" s="107"/>
      <c r="B599" s="12"/>
      <c r="C599" s="12"/>
      <c r="D599" s="12"/>
      <c r="E599" s="12"/>
      <c r="F599" s="12"/>
      <c r="G599" s="12"/>
      <c r="H599" s="12"/>
      <c r="I599" s="114"/>
      <c r="J599" s="13"/>
      <c r="K599" s="12"/>
      <c r="L599" s="12"/>
      <c r="M599" s="12"/>
      <c r="N599" s="12"/>
      <c r="O599" s="20"/>
      <c r="P599" s="12"/>
      <c r="S599" s="12"/>
      <c r="T599" s="12"/>
      <c r="U599" s="17"/>
      <c r="AF599" s="12"/>
      <c r="AG599" s="12"/>
      <c r="AR599" s="12"/>
      <c r="AS599" s="12"/>
      <c r="BD599" s="12"/>
      <c r="BE599" s="12"/>
      <c r="BF599" s="114"/>
      <c r="BG599" s="12"/>
      <c r="BJ599" s="12"/>
      <c r="BK599" s="12"/>
      <c r="BL599" s="12"/>
      <c r="BM599" s="12"/>
      <c r="BN599" s="12"/>
      <c r="BO599" s="12"/>
      <c r="BP599" s="12"/>
      <c r="BQ599" s="12"/>
      <c r="BR599" s="12"/>
      <c r="BS599" s="12"/>
      <c r="BT599" s="12"/>
      <c r="BU599" s="12"/>
      <c r="BV599" s="12"/>
      <c r="BW599" s="12"/>
      <c r="BX599" s="12"/>
      <c r="BZ599" s="114"/>
    </row>
    <row r="600" spans="1:78" x14ac:dyDescent="0.2">
      <c r="A600" s="107"/>
      <c r="B600" s="12"/>
      <c r="C600" s="12"/>
      <c r="D600" s="12"/>
      <c r="E600" s="12"/>
      <c r="F600" s="12"/>
      <c r="G600" s="12"/>
      <c r="H600" s="12"/>
      <c r="I600" s="114"/>
      <c r="J600" s="13"/>
      <c r="K600" s="12"/>
      <c r="L600" s="12"/>
      <c r="M600" s="12"/>
      <c r="N600" s="12"/>
      <c r="O600" s="20"/>
      <c r="P600" s="12"/>
      <c r="S600" s="12"/>
      <c r="T600" s="12"/>
      <c r="U600" s="17"/>
      <c r="AF600" s="12"/>
      <c r="AG600" s="12"/>
      <c r="AR600" s="12"/>
      <c r="AS600" s="12"/>
      <c r="BD600" s="12"/>
      <c r="BE600" s="12"/>
      <c r="BF600" s="114"/>
      <c r="BG600" s="12"/>
      <c r="BJ600" s="12"/>
      <c r="BK600" s="12"/>
      <c r="BL600" s="12"/>
      <c r="BM600" s="12"/>
      <c r="BN600" s="12"/>
      <c r="BO600" s="12"/>
      <c r="BP600" s="12"/>
      <c r="BQ600" s="12"/>
      <c r="BR600" s="12"/>
      <c r="BS600" s="12"/>
      <c r="BT600" s="12"/>
      <c r="BU600" s="12"/>
      <c r="BV600" s="12"/>
      <c r="BW600" s="12"/>
      <c r="BX600" s="12"/>
      <c r="BZ600" s="114"/>
    </row>
    <row r="601" spans="1:78" x14ac:dyDescent="0.2">
      <c r="A601" s="107"/>
      <c r="B601" s="12"/>
      <c r="C601" s="12"/>
      <c r="D601" s="12"/>
      <c r="E601" s="12"/>
      <c r="F601" s="12"/>
      <c r="G601" s="12"/>
      <c r="H601" s="12"/>
      <c r="I601" s="114"/>
      <c r="J601" s="13"/>
      <c r="K601" s="12"/>
      <c r="L601" s="12"/>
      <c r="M601" s="12"/>
      <c r="N601" s="12"/>
      <c r="O601" s="20"/>
      <c r="P601" s="12"/>
      <c r="S601" s="12"/>
      <c r="T601" s="12"/>
      <c r="U601" s="17"/>
      <c r="AF601" s="12"/>
      <c r="AG601" s="12"/>
      <c r="AR601" s="12"/>
      <c r="AS601" s="12"/>
      <c r="BD601" s="12"/>
      <c r="BE601" s="12"/>
      <c r="BF601" s="114"/>
      <c r="BG601" s="12"/>
      <c r="BJ601" s="12"/>
      <c r="BK601" s="12"/>
      <c r="BL601" s="12"/>
      <c r="BM601" s="12"/>
      <c r="BN601" s="12"/>
      <c r="BO601" s="12"/>
      <c r="BP601" s="12"/>
      <c r="BQ601" s="12"/>
      <c r="BR601" s="12"/>
      <c r="BS601" s="12"/>
      <c r="BT601" s="12"/>
      <c r="BU601" s="12"/>
      <c r="BV601" s="12"/>
      <c r="BW601" s="12"/>
      <c r="BX601" s="12"/>
      <c r="BZ601" s="114"/>
    </row>
    <row r="602" spans="1:78" x14ac:dyDescent="0.2">
      <c r="A602" s="107"/>
      <c r="B602" s="12"/>
      <c r="C602" s="12"/>
      <c r="D602" s="12"/>
      <c r="E602" s="12"/>
      <c r="F602" s="12"/>
      <c r="G602" s="12"/>
      <c r="H602" s="12"/>
      <c r="I602" s="114"/>
      <c r="J602" s="13"/>
      <c r="K602" s="12"/>
      <c r="L602" s="12"/>
      <c r="M602" s="12"/>
      <c r="N602" s="12"/>
      <c r="O602" s="20"/>
      <c r="P602" s="12"/>
      <c r="S602" s="12"/>
      <c r="T602" s="12"/>
      <c r="U602" s="17"/>
      <c r="AF602" s="12"/>
      <c r="AG602" s="12"/>
      <c r="AR602" s="12"/>
      <c r="AS602" s="12"/>
      <c r="BD602" s="12"/>
      <c r="BE602" s="12"/>
      <c r="BF602" s="114"/>
      <c r="BG602" s="12"/>
      <c r="BJ602" s="12"/>
      <c r="BK602" s="12"/>
      <c r="BL602" s="12"/>
      <c r="BM602" s="12"/>
      <c r="BN602" s="12"/>
      <c r="BO602" s="12"/>
      <c r="BP602" s="12"/>
      <c r="BQ602" s="12"/>
      <c r="BR602" s="12"/>
      <c r="BS602" s="12"/>
      <c r="BT602" s="12"/>
      <c r="BU602" s="12"/>
      <c r="BV602" s="12"/>
      <c r="BW602" s="12"/>
      <c r="BX602" s="12"/>
      <c r="BZ602" s="114"/>
    </row>
    <row r="603" spans="1:78" x14ac:dyDescent="0.2">
      <c r="A603" s="107"/>
      <c r="B603" s="12"/>
      <c r="C603" s="12"/>
      <c r="D603" s="12"/>
      <c r="E603" s="12"/>
      <c r="F603" s="12"/>
      <c r="G603" s="12"/>
      <c r="H603" s="12"/>
      <c r="I603" s="114"/>
      <c r="J603" s="13"/>
      <c r="K603" s="12"/>
      <c r="L603" s="12"/>
      <c r="M603" s="12"/>
      <c r="N603" s="12"/>
      <c r="O603" s="20"/>
      <c r="P603" s="12"/>
      <c r="S603" s="12"/>
      <c r="T603" s="12"/>
      <c r="U603" s="17"/>
      <c r="AF603" s="12"/>
      <c r="AG603" s="12"/>
      <c r="AR603" s="12"/>
      <c r="AS603" s="12"/>
      <c r="BD603" s="12"/>
      <c r="BE603" s="12"/>
      <c r="BF603" s="114"/>
      <c r="BG603" s="12"/>
      <c r="BJ603" s="12"/>
      <c r="BK603" s="12"/>
      <c r="BL603" s="12"/>
      <c r="BM603" s="12"/>
      <c r="BN603" s="12"/>
      <c r="BO603" s="12"/>
      <c r="BP603" s="12"/>
      <c r="BQ603" s="12"/>
      <c r="BR603" s="12"/>
      <c r="BS603" s="12"/>
      <c r="BT603" s="12"/>
      <c r="BU603" s="12"/>
      <c r="BV603" s="12"/>
      <c r="BW603" s="12"/>
      <c r="BX603" s="12"/>
      <c r="BZ603" s="114"/>
    </row>
    <row r="604" spans="1:78" x14ac:dyDescent="0.2">
      <c r="A604" s="107"/>
      <c r="B604" s="12"/>
      <c r="C604" s="12"/>
      <c r="D604" s="12"/>
      <c r="E604" s="12"/>
      <c r="F604" s="12"/>
      <c r="G604" s="12"/>
      <c r="H604" s="12"/>
      <c r="I604" s="114"/>
      <c r="J604" s="13"/>
      <c r="K604" s="12"/>
      <c r="L604" s="12"/>
      <c r="M604" s="12"/>
      <c r="N604" s="12"/>
      <c r="O604" s="20"/>
      <c r="P604" s="12"/>
      <c r="S604" s="12"/>
      <c r="T604" s="12"/>
      <c r="U604" s="17"/>
      <c r="AF604" s="12"/>
      <c r="AG604" s="12"/>
      <c r="AR604" s="12"/>
      <c r="AS604" s="12"/>
      <c r="BD604" s="12"/>
      <c r="BE604" s="12"/>
      <c r="BF604" s="114"/>
      <c r="BG604" s="12"/>
      <c r="BJ604" s="12"/>
      <c r="BK604" s="12"/>
      <c r="BL604" s="12"/>
      <c r="BM604" s="12"/>
      <c r="BN604" s="12"/>
      <c r="BO604" s="12"/>
      <c r="BP604" s="12"/>
      <c r="BQ604" s="12"/>
      <c r="BR604" s="12"/>
      <c r="BS604" s="12"/>
      <c r="BT604" s="12"/>
      <c r="BU604" s="12"/>
      <c r="BV604" s="12"/>
      <c r="BW604" s="12"/>
      <c r="BX604" s="12"/>
      <c r="BZ604" s="114"/>
    </row>
    <row r="605" spans="1:78" x14ac:dyDescent="0.2">
      <c r="A605" s="107"/>
      <c r="B605" s="12"/>
      <c r="C605" s="12"/>
      <c r="D605" s="12"/>
      <c r="E605" s="12"/>
      <c r="F605" s="12"/>
      <c r="G605" s="12"/>
      <c r="H605" s="12"/>
      <c r="I605" s="114"/>
      <c r="J605" s="13"/>
      <c r="K605" s="12"/>
      <c r="L605" s="12"/>
      <c r="M605" s="12"/>
      <c r="N605" s="12"/>
      <c r="O605" s="20"/>
      <c r="P605" s="12"/>
      <c r="S605" s="12"/>
      <c r="T605" s="12"/>
      <c r="U605" s="17"/>
      <c r="AF605" s="12"/>
      <c r="AG605" s="12"/>
      <c r="AR605" s="12"/>
      <c r="AS605" s="12"/>
      <c r="BD605" s="12"/>
      <c r="BE605" s="12"/>
      <c r="BF605" s="114"/>
      <c r="BG605" s="12"/>
      <c r="BJ605" s="12"/>
      <c r="BK605" s="12"/>
      <c r="BL605" s="12"/>
      <c r="BM605" s="12"/>
      <c r="BN605" s="12"/>
      <c r="BO605" s="12"/>
      <c r="BP605" s="12"/>
      <c r="BQ605" s="12"/>
      <c r="BR605" s="12"/>
      <c r="BS605" s="12"/>
      <c r="BT605" s="12"/>
      <c r="BU605" s="12"/>
      <c r="BV605" s="12"/>
      <c r="BW605" s="12"/>
      <c r="BX605" s="12"/>
      <c r="BZ605" s="114"/>
    </row>
    <row r="606" spans="1:78" x14ac:dyDescent="0.2">
      <c r="A606" s="107"/>
      <c r="B606" s="12"/>
      <c r="C606" s="12"/>
      <c r="D606" s="12"/>
      <c r="E606" s="12"/>
      <c r="F606" s="12"/>
      <c r="G606" s="12"/>
      <c r="H606" s="12"/>
      <c r="I606" s="114"/>
      <c r="J606" s="13"/>
      <c r="K606" s="12"/>
      <c r="L606" s="12"/>
      <c r="M606" s="12"/>
      <c r="N606" s="12"/>
      <c r="O606" s="20"/>
      <c r="P606" s="12"/>
      <c r="S606" s="12"/>
      <c r="T606" s="12"/>
      <c r="U606" s="17"/>
      <c r="AF606" s="12"/>
      <c r="AG606" s="12"/>
      <c r="AR606" s="12"/>
      <c r="AS606" s="12"/>
      <c r="BD606" s="12"/>
      <c r="BE606" s="12"/>
      <c r="BF606" s="114"/>
      <c r="BG606" s="12"/>
      <c r="BJ606" s="12"/>
      <c r="BK606" s="12"/>
      <c r="BL606" s="12"/>
      <c r="BM606" s="12"/>
      <c r="BN606" s="12"/>
      <c r="BO606" s="12"/>
      <c r="BP606" s="12"/>
      <c r="BQ606" s="12"/>
      <c r="BR606" s="12"/>
      <c r="BS606" s="12"/>
      <c r="BT606" s="12"/>
      <c r="BU606" s="12"/>
      <c r="BV606" s="12"/>
      <c r="BW606" s="12"/>
      <c r="BX606" s="12"/>
      <c r="BZ606" s="114"/>
    </row>
    <row r="607" spans="1:78" x14ac:dyDescent="0.2">
      <c r="A607" s="107"/>
      <c r="B607" s="12"/>
      <c r="C607" s="12"/>
      <c r="D607" s="12"/>
      <c r="E607" s="12"/>
      <c r="F607" s="12"/>
      <c r="G607" s="12"/>
      <c r="H607" s="12"/>
      <c r="I607" s="114"/>
      <c r="J607" s="13"/>
      <c r="K607" s="12"/>
      <c r="L607" s="12"/>
      <c r="M607" s="12"/>
      <c r="N607" s="12"/>
      <c r="O607" s="20"/>
      <c r="P607" s="12"/>
      <c r="S607" s="12"/>
      <c r="T607" s="12"/>
      <c r="U607" s="17"/>
      <c r="AF607" s="12"/>
      <c r="AG607" s="12"/>
      <c r="AR607" s="12"/>
      <c r="AS607" s="12"/>
      <c r="BD607" s="12"/>
      <c r="BE607" s="12"/>
      <c r="BF607" s="114"/>
      <c r="BG607" s="12"/>
      <c r="BJ607" s="12"/>
      <c r="BK607" s="12"/>
      <c r="BL607" s="12"/>
      <c r="BM607" s="12"/>
      <c r="BN607" s="12"/>
      <c r="BO607" s="12"/>
      <c r="BP607" s="12"/>
      <c r="BQ607" s="12"/>
      <c r="BR607" s="12"/>
      <c r="BS607" s="12"/>
      <c r="BT607" s="12"/>
      <c r="BU607" s="12"/>
      <c r="BV607" s="12"/>
      <c r="BW607" s="12"/>
      <c r="BX607" s="12"/>
      <c r="BZ607" s="114"/>
    </row>
    <row r="608" spans="1:78" x14ac:dyDescent="0.2">
      <c r="A608" s="107"/>
      <c r="B608" s="12"/>
      <c r="C608" s="12"/>
      <c r="D608" s="12"/>
      <c r="E608" s="12"/>
      <c r="F608" s="12"/>
      <c r="G608" s="12"/>
      <c r="H608" s="12"/>
      <c r="I608" s="114"/>
      <c r="J608" s="13"/>
      <c r="K608" s="12"/>
      <c r="L608" s="12"/>
      <c r="M608" s="12"/>
      <c r="N608" s="12"/>
      <c r="O608" s="20"/>
      <c r="P608" s="12"/>
      <c r="S608" s="12"/>
      <c r="T608" s="12"/>
      <c r="U608" s="17"/>
      <c r="AF608" s="12"/>
      <c r="AG608" s="12"/>
      <c r="AR608" s="12"/>
      <c r="AS608" s="12"/>
      <c r="BD608" s="12"/>
      <c r="BE608" s="12"/>
      <c r="BF608" s="114"/>
      <c r="BG608" s="12"/>
      <c r="BJ608" s="12"/>
      <c r="BK608" s="12"/>
      <c r="BL608" s="12"/>
      <c r="BM608" s="12"/>
      <c r="BN608" s="12"/>
      <c r="BO608" s="12"/>
      <c r="BP608" s="12"/>
      <c r="BQ608" s="12"/>
      <c r="BR608" s="12"/>
      <c r="BS608" s="12"/>
      <c r="BT608" s="12"/>
      <c r="BU608" s="12"/>
      <c r="BV608" s="12"/>
      <c r="BW608" s="12"/>
      <c r="BX608" s="12"/>
      <c r="BZ608" s="114"/>
    </row>
    <row r="609" spans="1:78" x14ac:dyDescent="0.2">
      <c r="A609" s="107"/>
      <c r="B609" s="12"/>
      <c r="C609" s="12"/>
      <c r="D609" s="12"/>
      <c r="E609" s="12"/>
      <c r="F609" s="12"/>
      <c r="G609" s="12"/>
      <c r="H609" s="12"/>
      <c r="I609" s="114"/>
      <c r="J609" s="13"/>
      <c r="K609" s="12"/>
      <c r="L609" s="12"/>
      <c r="M609" s="12"/>
      <c r="N609" s="12"/>
      <c r="O609" s="20"/>
      <c r="P609" s="12"/>
      <c r="S609" s="12"/>
      <c r="T609" s="12"/>
      <c r="U609" s="17"/>
      <c r="AF609" s="12"/>
      <c r="AG609" s="12"/>
      <c r="AR609" s="12"/>
      <c r="AS609" s="12"/>
      <c r="BD609" s="12"/>
      <c r="BE609" s="12"/>
      <c r="BF609" s="114"/>
      <c r="BG609" s="12"/>
      <c r="BJ609" s="12"/>
      <c r="BK609" s="12"/>
      <c r="BL609" s="12"/>
      <c r="BM609" s="12"/>
      <c r="BN609" s="12"/>
      <c r="BO609" s="12"/>
      <c r="BP609" s="12"/>
      <c r="BQ609" s="12"/>
      <c r="BR609" s="12"/>
      <c r="BS609" s="12"/>
      <c r="BT609" s="12"/>
      <c r="BU609" s="12"/>
      <c r="BV609" s="12"/>
      <c r="BW609" s="12"/>
      <c r="BX609" s="12"/>
      <c r="BZ609" s="114"/>
    </row>
    <row r="610" spans="1:78" x14ac:dyDescent="0.2">
      <c r="A610" s="107"/>
      <c r="B610" s="12"/>
      <c r="C610" s="12"/>
      <c r="D610" s="12"/>
      <c r="E610" s="12"/>
      <c r="F610" s="12"/>
      <c r="G610" s="12"/>
      <c r="H610" s="12"/>
      <c r="I610" s="114"/>
      <c r="J610" s="13"/>
      <c r="K610" s="12"/>
      <c r="L610" s="12"/>
      <c r="M610" s="12"/>
      <c r="N610" s="12"/>
      <c r="O610" s="20"/>
      <c r="P610" s="12"/>
      <c r="S610" s="12"/>
      <c r="T610" s="12"/>
      <c r="U610" s="17"/>
      <c r="AF610" s="12"/>
      <c r="AG610" s="12"/>
      <c r="AR610" s="12"/>
      <c r="AS610" s="12"/>
      <c r="BD610" s="12"/>
      <c r="BE610" s="12"/>
      <c r="BF610" s="114"/>
      <c r="BG610" s="12"/>
      <c r="BJ610" s="12"/>
      <c r="BK610" s="12"/>
      <c r="BL610" s="12"/>
      <c r="BM610" s="12"/>
      <c r="BN610" s="12"/>
      <c r="BO610" s="12"/>
      <c r="BP610" s="12"/>
      <c r="BQ610" s="12"/>
      <c r="BR610" s="12"/>
      <c r="BS610" s="12"/>
      <c r="BT610" s="12"/>
      <c r="BU610" s="12"/>
      <c r="BV610" s="12"/>
      <c r="BW610" s="12"/>
      <c r="BX610" s="12"/>
      <c r="BZ610" s="114"/>
    </row>
    <row r="611" spans="1:78" x14ac:dyDescent="0.2">
      <c r="A611" s="107"/>
      <c r="B611" s="12"/>
      <c r="C611" s="12"/>
      <c r="D611" s="12"/>
      <c r="E611" s="12"/>
      <c r="F611" s="12"/>
      <c r="G611" s="12"/>
      <c r="H611" s="12"/>
      <c r="I611" s="114"/>
      <c r="J611" s="13"/>
      <c r="K611" s="12"/>
      <c r="L611" s="12"/>
      <c r="M611" s="12"/>
      <c r="N611" s="12"/>
      <c r="O611" s="20"/>
      <c r="P611" s="12"/>
      <c r="S611" s="12"/>
      <c r="T611" s="12"/>
      <c r="U611" s="17"/>
      <c r="AF611" s="12"/>
      <c r="AG611" s="12"/>
      <c r="AR611" s="12"/>
      <c r="AS611" s="12"/>
      <c r="BD611" s="12"/>
      <c r="BE611" s="12"/>
      <c r="BF611" s="114"/>
      <c r="BG611" s="12"/>
      <c r="BJ611" s="12"/>
      <c r="BK611" s="12"/>
      <c r="BL611" s="12"/>
      <c r="BM611" s="12"/>
      <c r="BN611" s="12"/>
      <c r="BO611" s="12"/>
      <c r="BP611" s="12"/>
      <c r="BQ611" s="12"/>
      <c r="BR611" s="12"/>
      <c r="BS611" s="12"/>
      <c r="BT611" s="12"/>
      <c r="BU611" s="12"/>
      <c r="BV611" s="12"/>
      <c r="BW611" s="12"/>
      <c r="BX611" s="12"/>
      <c r="BZ611" s="114"/>
    </row>
    <row r="612" spans="1:78" x14ac:dyDescent="0.2">
      <c r="A612" s="107"/>
      <c r="B612" s="12"/>
      <c r="C612" s="12"/>
      <c r="D612" s="12"/>
      <c r="E612" s="12"/>
      <c r="F612" s="12"/>
      <c r="G612" s="12"/>
      <c r="H612" s="12"/>
      <c r="I612" s="114"/>
      <c r="J612" s="13"/>
      <c r="K612" s="12"/>
      <c r="L612" s="12"/>
      <c r="M612" s="12"/>
      <c r="N612" s="12"/>
      <c r="O612" s="20"/>
      <c r="P612" s="12"/>
      <c r="S612" s="12"/>
      <c r="T612" s="12"/>
      <c r="U612" s="17"/>
      <c r="AF612" s="12"/>
      <c r="AG612" s="12"/>
      <c r="AR612" s="12"/>
      <c r="AS612" s="12"/>
      <c r="BD612" s="12"/>
      <c r="BE612" s="12"/>
      <c r="BF612" s="114"/>
      <c r="BG612" s="12"/>
      <c r="BJ612" s="12"/>
      <c r="BK612" s="12"/>
      <c r="BL612" s="12"/>
      <c r="BM612" s="12"/>
      <c r="BN612" s="12"/>
      <c r="BO612" s="12"/>
      <c r="BP612" s="12"/>
      <c r="BQ612" s="12"/>
      <c r="BR612" s="12"/>
      <c r="BS612" s="12"/>
      <c r="BT612" s="12"/>
      <c r="BU612" s="12"/>
      <c r="BV612" s="12"/>
      <c r="BW612" s="12"/>
      <c r="BX612" s="12"/>
      <c r="BZ612" s="114"/>
    </row>
    <row r="613" spans="1:78" x14ac:dyDescent="0.2">
      <c r="A613" s="107"/>
      <c r="B613" s="12"/>
      <c r="C613" s="12"/>
      <c r="D613" s="12"/>
      <c r="E613" s="12"/>
      <c r="F613" s="12"/>
      <c r="G613" s="12"/>
      <c r="H613" s="12"/>
      <c r="I613" s="114"/>
      <c r="J613" s="13"/>
      <c r="K613" s="12"/>
      <c r="L613" s="12"/>
      <c r="M613" s="12"/>
      <c r="N613" s="12"/>
      <c r="O613" s="20"/>
      <c r="P613" s="12"/>
      <c r="S613" s="12"/>
      <c r="T613" s="12"/>
      <c r="U613" s="17"/>
      <c r="AF613" s="12"/>
      <c r="AG613" s="12"/>
      <c r="AR613" s="12"/>
      <c r="AS613" s="12"/>
      <c r="BD613" s="12"/>
      <c r="BE613" s="12"/>
      <c r="BF613" s="114"/>
      <c r="BG613" s="12"/>
      <c r="BJ613" s="12"/>
      <c r="BK613" s="12"/>
      <c r="BL613" s="12"/>
      <c r="BM613" s="12"/>
      <c r="BN613" s="12"/>
      <c r="BO613" s="12"/>
      <c r="BP613" s="12"/>
      <c r="BQ613" s="12"/>
      <c r="BR613" s="12"/>
      <c r="BS613" s="12"/>
      <c r="BT613" s="12"/>
      <c r="BU613" s="12"/>
      <c r="BV613" s="12"/>
      <c r="BW613" s="12"/>
      <c r="BX613" s="12"/>
      <c r="BZ613" s="114"/>
    </row>
    <row r="614" spans="1:78" x14ac:dyDescent="0.2">
      <c r="A614" s="107"/>
      <c r="B614" s="12"/>
      <c r="C614" s="12"/>
      <c r="D614" s="12"/>
      <c r="E614" s="12"/>
      <c r="F614" s="12"/>
      <c r="G614" s="12"/>
      <c r="H614" s="12"/>
      <c r="I614" s="114"/>
      <c r="J614" s="13"/>
      <c r="K614" s="12"/>
      <c r="L614" s="12"/>
      <c r="M614" s="12"/>
      <c r="N614" s="12"/>
      <c r="O614" s="20"/>
      <c r="P614" s="12"/>
      <c r="S614" s="12"/>
      <c r="T614" s="12"/>
      <c r="U614" s="17"/>
      <c r="AF614" s="12"/>
      <c r="AG614" s="12"/>
      <c r="AR614" s="12"/>
      <c r="AS614" s="12"/>
      <c r="BD614" s="12"/>
      <c r="BE614" s="12"/>
      <c r="BF614" s="114"/>
      <c r="BG614" s="12"/>
      <c r="BJ614" s="12"/>
      <c r="BK614" s="12"/>
      <c r="BL614" s="12"/>
      <c r="BM614" s="12"/>
      <c r="BN614" s="12"/>
      <c r="BO614" s="12"/>
      <c r="BP614" s="12"/>
      <c r="BQ614" s="12"/>
      <c r="BR614" s="12"/>
      <c r="BS614" s="12"/>
      <c r="BT614" s="12"/>
      <c r="BU614" s="12"/>
      <c r="BV614" s="12"/>
      <c r="BW614" s="12"/>
      <c r="BX614" s="12"/>
      <c r="BZ614" s="114"/>
    </row>
    <row r="615" spans="1:78" x14ac:dyDescent="0.2">
      <c r="A615" s="107"/>
      <c r="B615" s="12"/>
      <c r="C615" s="12"/>
      <c r="D615" s="12"/>
      <c r="E615" s="12"/>
      <c r="F615" s="12"/>
      <c r="G615" s="12"/>
      <c r="H615" s="12"/>
      <c r="I615" s="114"/>
      <c r="J615" s="13"/>
      <c r="K615" s="12"/>
      <c r="L615" s="12"/>
      <c r="M615" s="12"/>
      <c r="N615" s="12"/>
      <c r="O615" s="20"/>
      <c r="P615" s="12"/>
      <c r="S615" s="12"/>
      <c r="T615" s="12"/>
      <c r="U615" s="17"/>
      <c r="AF615" s="12"/>
      <c r="AG615" s="12"/>
      <c r="AR615" s="12"/>
      <c r="AS615" s="12"/>
      <c r="BD615" s="12"/>
      <c r="BE615" s="12"/>
      <c r="BF615" s="114"/>
      <c r="BG615" s="12"/>
      <c r="BJ615" s="12"/>
      <c r="BK615" s="12"/>
      <c r="BL615" s="12"/>
      <c r="BM615" s="12"/>
      <c r="BN615" s="12"/>
      <c r="BO615" s="12"/>
      <c r="BP615" s="12"/>
      <c r="BQ615" s="12"/>
      <c r="BR615" s="12"/>
      <c r="BS615" s="12"/>
      <c r="BT615" s="12"/>
      <c r="BU615" s="12"/>
      <c r="BV615" s="12"/>
      <c r="BW615" s="12"/>
      <c r="BX615" s="12"/>
      <c r="BZ615" s="114"/>
    </row>
    <row r="616" spans="1:78" x14ac:dyDescent="0.2">
      <c r="A616" s="107"/>
      <c r="B616" s="12"/>
      <c r="C616" s="12"/>
      <c r="D616" s="12"/>
      <c r="E616" s="12"/>
      <c r="F616" s="12"/>
      <c r="G616" s="12"/>
      <c r="H616" s="12"/>
      <c r="I616" s="114"/>
      <c r="J616" s="13"/>
      <c r="K616" s="12"/>
      <c r="L616" s="12"/>
      <c r="M616" s="12"/>
      <c r="N616" s="12"/>
      <c r="O616" s="20"/>
      <c r="P616" s="12"/>
      <c r="S616" s="12"/>
      <c r="T616" s="12"/>
      <c r="U616" s="17"/>
      <c r="AF616" s="12"/>
      <c r="AG616" s="12"/>
      <c r="AR616" s="12"/>
      <c r="AS616" s="12"/>
      <c r="BD616" s="12"/>
      <c r="BE616" s="12"/>
      <c r="BF616" s="114"/>
      <c r="BG616" s="12"/>
      <c r="BJ616" s="12"/>
      <c r="BK616" s="12"/>
      <c r="BL616" s="12"/>
      <c r="BM616" s="12"/>
      <c r="BN616" s="12"/>
      <c r="BO616" s="12"/>
      <c r="BP616" s="12"/>
      <c r="BQ616" s="12"/>
      <c r="BR616" s="12"/>
      <c r="BS616" s="12"/>
      <c r="BT616" s="12"/>
      <c r="BU616" s="12"/>
      <c r="BV616" s="12"/>
      <c r="BW616" s="12"/>
      <c r="BX616" s="12"/>
      <c r="BZ616" s="114"/>
    </row>
    <row r="617" spans="1:78" x14ac:dyDescent="0.2">
      <c r="A617" s="107"/>
      <c r="B617" s="12"/>
      <c r="C617" s="12"/>
      <c r="D617" s="12"/>
      <c r="E617" s="12"/>
      <c r="F617" s="12"/>
      <c r="G617" s="12"/>
      <c r="H617" s="12"/>
      <c r="I617" s="114"/>
      <c r="J617" s="13"/>
      <c r="K617" s="12"/>
      <c r="L617" s="12"/>
      <c r="M617" s="12"/>
      <c r="N617" s="12"/>
      <c r="O617" s="20"/>
      <c r="P617" s="12"/>
      <c r="S617" s="12"/>
      <c r="T617" s="12"/>
      <c r="U617" s="17"/>
      <c r="AF617" s="12"/>
      <c r="AG617" s="12"/>
      <c r="AR617" s="12"/>
      <c r="AS617" s="12"/>
      <c r="BD617" s="12"/>
      <c r="BE617" s="12"/>
      <c r="BF617" s="114"/>
      <c r="BG617" s="12"/>
      <c r="BJ617" s="12"/>
      <c r="BK617" s="12"/>
      <c r="BL617" s="12"/>
      <c r="BM617" s="12"/>
      <c r="BN617" s="12"/>
      <c r="BO617" s="12"/>
      <c r="BP617" s="12"/>
      <c r="BQ617" s="12"/>
      <c r="BR617" s="12"/>
      <c r="BS617" s="12"/>
      <c r="BT617" s="12"/>
      <c r="BU617" s="12"/>
      <c r="BV617" s="12"/>
      <c r="BW617" s="12"/>
      <c r="BX617" s="12"/>
      <c r="BZ617" s="114"/>
    </row>
    <row r="618" spans="1:78" x14ac:dyDescent="0.2">
      <c r="A618" s="107"/>
      <c r="B618" s="12"/>
      <c r="C618" s="12"/>
      <c r="D618" s="12"/>
      <c r="E618" s="12"/>
      <c r="F618" s="12"/>
      <c r="G618" s="12"/>
      <c r="H618" s="12"/>
      <c r="I618" s="114"/>
      <c r="J618" s="13"/>
      <c r="K618" s="12"/>
      <c r="L618" s="12"/>
      <c r="M618" s="12"/>
      <c r="N618" s="12"/>
      <c r="O618" s="20"/>
      <c r="P618" s="12"/>
      <c r="S618" s="12"/>
      <c r="T618" s="12"/>
      <c r="U618" s="17"/>
      <c r="AF618" s="12"/>
      <c r="AG618" s="12"/>
      <c r="AR618" s="12"/>
      <c r="AS618" s="12"/>
      <c r="BD618" s="12"/>
      <c r="BE618" s="12"/>
      <c r="BF618" s="114"/>
      <c r="BG618" s="12"/>
      <c r="BJ618" s="12"/>
      <c r="BK618" s="12"/>
      <c r="BL618" s="12"/>
      <c r="BM618" s="12"/>
      <c r="BN618" s="12"/>
      <c r="BO618" s="12"/>
      <c r="BP618" s="12"/>
      <c r="BQ618" s="12"/>
      <c r="BR618" s="12"/>
      <c r="BS618" s="12"/>
      <c r="BT618" s="12"/>
      <c r="BU618" s="12"/>
      <c r="BV618" s="12"/>
      <c r="BW618" s="12"/>
      <c r="BX618" s="12"/>
      <c r="BZ618" s="114"/>
    </row>
    <row r="619" spans="1:78" x14ac:dyDescent="0.2">
      <c r="A619" s="107"/>
      <c r="B619" s="12"/>
      <c r="C619" s="12"/>
      <c r="D619" s="12"/>
      <c r="E619" s="12"/>
      <c r="F619" s="12"/>
      <c r="G619" s="12"/>
      <c r="H619" s="12"/>
      <c r="I619" s="114"/>
      <c r="J619" s="13"/>
      <c r="K619" s="12"/>
      <c r="L619" s="12"/>
      <c r="M619" s="12"/>
      <c r="N619" s="12"/>
      <c r="O619" s="20"/>
      <c r="P619" s="12"/>
      <c r="S619" s="12"/>
      <c r="T619" s="12"/>
      <c r="U619" s="17"/>
      <c r="AF619" s="12"/>
      <c r="AG619" s="12"/>
      <c r="AR619" s="12"/>
      <c r="AS619" s="12"/>
      <c r="BD619" s="12"/>
      <c r="BE619" s="12"/>
      <c r="BF619" s="114"/>
      <c r="BG619" s="12"/>
      <c r="BJ619" s="12"/>
      <c r="BK619" s="12"/>
      <c r="BL619" s="12"/>
      <c r="BM619" s="12"/>
      <c r="BN619" s="12"/>
      <c r="BO619" s="12"/>
      <c r="BP619" s="12"/>
      <c r="BQ619" s="12"/>
      <c r="BR619" s="12"/>
      <c r="BS619" s="12"/>
      <c r="BT619" s="12"/>
      <c r="BU619" s="12"/>
      <c r="BV619" s="12"/>
      <c r="BW619" s="12"/>
      <c r="BX619" s="12"/>
      <c r="BZ619" s="114"/>
    </row>
    <row r="620" spans="1:78" x14ac:dyDescent="0.2">
      <c r="A620" s="107"/>
      <c r="B620" s="12"/>
      <c r="C620" s="12"/>
      <c r="D620" s="12"/>
      <c r="E620" s="12"/>
      <c r="F620" s="12"/>
      <c r="G620" s="12"/>
      <c r="H620" s="12"/>
      <c r="I620" s="114"/>
      <c r="J620" s="13"/>
      <c r="K620" s="12"/>
      <c r="L620" s="12"/>
      <c r="M620" s="12"/>
      <c r="N620" s="12"/>
      <c r="O620" s="20"/>
      <c r="P620" s="12"/>
      <c r="S620" s="12"/>
      <c r="T620" s="12"/>
      <c r="U620" s="17"/>
      <c r="AF620" s="12"/>
      <c r="AG620" s="12"/>
      <c r="AR620" s="12"/>
      <c r="AS620" s="12"/>
      <c r="BD620" s="12"/>
      <c r="BE620" s="12"/>
      <c r="BF620" s="114"/>
      <c r="BG620" s="12"/>
      <c r="BJ620" s="12"/>
      <c r="BK620" s="12"/>
      <c r="BL620" s="12"/>
      <c r="BM620" s="12"/>
      <c r="BN620" s="12"/>
      <c r="BO620" s="12"/>
      <c r="BP620" s="12"/>
      <c r="BQ620" s="12"/>
      <c r="BR620" s="12"/>
      <c r="BS620" s="12"/>
      <c r="BT620" s="12"/>
      <c r="BU620" s="12"/>
      <c r="BV620" s="12"/>
      <c r="BW620" s="12"/>
      <c r="BX620" s="12"/>
      <c r="BZ620" s="114"/>
    </row>
    <row r="621" spans="1:78" x14ac:dyDescent="0.2">
      <c r="A621" s="107"/>
      <c r="B621" s="12"/>
      <c r="C621" s="12"/>
      <c r="D621" s="12"/>
      <c r="E621" s="12"/>
      <c r="F621" s="12"/>
      <c r="G621" s="12"/>
      <c r="H621" s="12"/>
      <c r="I621" s="114"/>
      <c r="J621" s="13"/>
      <c r="K621" s="12"/>
      <c r="L621" s="12"/>
      <c r="M621" s="12"/>
      <c r="N621" s="12"/>
      <c r="O621" s="20"/>
      <c r="P621" s="12"/>
      <c r="S621" s="12"/>
      <c r="T621" s="12"/>
      <c r="U621" s="17"/>
      <c r="AF621" s="12"/>
      <c r="AG621" s="12"/>
      <c r="AR621" s="12"/>
      <c r="AS621" s="12"/>
      <c r="BD621" s="12"/>
      <c r="BE621" s="12"/>
      <c r="BF621" s="114"/>
      <c r="BG621" s="12"/>
      <c r="BJ621" s="12"/>
      <c r="BK621" s="12"/>
      <c r="BL621" s="12"/>
      <c r="BM621" s="12"/>
      <c r="BN621" s="12"/>
      <c r="BO621" s="12"/>
      <c r="BP621" s="12"/>
      <c r="BQ621" s="12"/>
      <c r="BR621" s="12"/>
      <c r="BS621" s="12"/>
      <c r="BT621" s="12"/>
      <c r="BU621" s="12"/>
      <c r="BV621" s="12"/>
      <c r="BW621" s="12"/>
      <c r="BX621" s="12"/>
      <c r="BZ621" s="114"/>
    </row>
    <row r="622" spans="1:78" x14ac:dyDescent="0.2">
      <c r="A622" s="107"/>
      <c r="B622" s="12"/>
      <c r="C622" s="12"/>
      <c r="D622" s="12"/>
      <c r="E622" s="12"/>
      <c r="F622" s="12"/>
      <c r="G622" s="12"/>
      <c r="H622" s="12"/>
      <c r="I622" s="114"/>
      <c r="J622" s="13"/>
      <c r="K622" s="12"/>
      <c r="L622" s="12"/>
      <c r="M622" s="12"/>
      <c r="N622" s="12"/>
      <c r="O622" s="20"/>
      <c r="P622" s="12"/>
      <c r="S622" s="12"/>
      <c r="T622" s="12"/>
      <c r="U622" s="17"/>
      <c r="AF622" s="12"/>
      <c r="AG622" s="12"/>
      <c r="AR622" s="12"/>
      <c r="AS622" s="12"/>
      <c r="BD622" s="12"/>
      <c r="BE622" s="12"/>
      <c r="BF622" s="114"/>
      <c r="BG622" s="12"/>
      <c r="BJ622" s="12"/>
      <c r="BK622" s="12"/>
      <c r="BL622" s="12"/>
      <c r="BM622" s="12"/>
      <c r="BN622" s="12"/>
      <c r="BO622" s="12"/>
      <c r="BP622" s="12"/>
      <c r="BQ622" s="12"/>
      <c r="BR622" s="12"/>
      <c r="BS622" s="12"/>
      <c r="BT622" s="12"/>
      <c r="BU622" s="12"/>
      <c r="BV622" s="12"/>
      <c r="BW622" s="12"/>
      <c r="BX622" s="12"/>
      <c r="BZ622" s="114"/>
    </row>
    <row r="623" spans="1:78" x14ac:dyDescent="0.2">
      <c r="A623" s="107"/>
      <c r="B623" s="12"/>
      <c r="C623" s="12"/>
      <c r="D623" s="12"/>
      <c r="E623" s="12"/>
      <c r="F623" s="12"/>
      <c r="G623" s="12"/>
      <c r="H623" s="12"/>
      <c r="I623" s="114"/>
      <c r="J623" s="13"/>
      <c r="K623" s="12"/>
      <c r="L623" s="12"/>
      <c r="M623" s="12"/>
      <c r="N623" s="12"/>
      <c r="O623" s="20"/>
      <c r="P623" s="12"/>
      <c r="S623" s="12"/>
      <c r="T623" s="12"/>
      <c r="U623" s="17"/>
      <c r="AF623" s="12"/>
      <c r="AG623" s="12"/>
      <c r="AR623" s="12"/>
      <c r="AS623" s="12"/>
      <c r="BD623" s="12"/>
      <c r="BE623" s="12"/>
      <c r="BF623" s="114"/>
      <c r="BG623" s="12"/>
      <c r="BJ623" s="12"/>
      <c r="BK623" s="12"/>
      <c r="BL623" s="12"/>
      <c r="BM623" s="12"/>
      <c r="BN623" s="12"/>
      <c r="BO623" s="12"/>
      <c r="BP623" s="12"/>
      <c r="BQ623" s="12"/>
      <c r="BR623" s="12"/>
      <c r="BS623" s="12"/>
      <c r="BT623" s="12"/>
      <c r="BU623" s="12"/>
      <c r="BV623" s="12"/>
      <c r="BW623" s="12"/>
      <c r="BX623" s="12"/>
      <c r="BZ623" s="114"/>
    </row>
    <row r="624" spans="1:78" x14ac:dyDescent="0.2">
      <c r="A624" s="107"/>
      <c r="B624" s="12"/>
      <c r="C624" s="12"/>
      <c r="D624" s="12"/>
      <c r="E624" s="12"/>
      <c r="F624" s="12"/>
      <c r="G624" s="12"/>
      <c r="H624" s="12"/>
      <c r="I624" s="114"/>
      <c r="J624" s="13"/>
      <c r="K624" s="12"/>
      <c r="L624" s="12"/>
      <c r="M624" s="12"/>
      <c r="N624" s="12"/>
      <c r="O624" s="20"/>
      <c r="P624" s="12"/>
      <c r="S624" s="12"/>
      <c r="T624" s="12"/>
      <c r="U624" s="17"/>
      <c r="AF624" s="12"/>
      <c r="AG624" s="12"/>
      <c r="AR624" s="12"/>
      <c r="AS624" s="12"/>
      <c r="BD624" s="12"/>
      <c r="BE624" s="12"/>
      <c r="BF624" s="114"/>
      <c r="BG624" s="12"/>
      <c r="BJ624" s="12"/>
      <c r="BK624" s="12"/>
      <c r="BL624" s="12"/>
      <c r="BM624" s="12"/>
      <c r="BN624" s="12"/>
      <c r="BO624" s="12"/>
      <c r="BP624" s="12"/>
      <c r="BQ624" s="12"/>
      <c r="BR624" s="12"/>
      <c r="BS624" s="12"/>
      <c r="BT624" s="12"/>
      <c r="BU624" s="12"/>
      <c r="BV624" s="12"/>
      <c r="BW624" s="12"/>
      <c r="BX624" s="12"/>
      <c r="BZ624" s="114"/>
    </row>
    <row r="625" spans="1:78" x14ac:dyDescent="0.2">
      <c r="A625" s="107"/>
      <c r="B625" s="12"/>
      <c r="C625" s="12"/>
      <c r="D625" s="12"/>
      <c r="E625" s="12"/>
      <c r="F625" s="12"/>
      <c r="G625" s="12"/>
      <c r="H625" s="12"/>
      <c r="I625" s="114"/>
      <c r="J625" s="13"/>
      <c r="K625" s="12"/>
      <c r="L625" s="12"/>
      <c r="M625" s="12"/>
      <c r="N625" s="12"/>
      <c r="O625" s="20"/>
      <c r="P625" s="12"/>
      <c r="S625" s="12"/>
      <c r="T625" s="12"/>
      <c r="U625" s="17"/>
      <c r="AF625" s="12"/>
      <c r="AG625" s="12"/>
      <c r="AR625" s="12"/>
      <c r="AS625" s="12"/>
      <c r="BD625" s="12"/>
      <c r="BE625" s="12"/>
      <c r="BF625" s="114"/>
      <c r="BG625" s="12"/>
      <c r="BJ625" s="12"/>
      <c r="BK625" s="12"/>
      <c r="BL625" s="12"/>
      <c r="BM625" s="12"/>
      <c r="BN625" s="12"/>
      <c r="BO625" s="12"/>
      <c r="BP625" s="12"/>
      <c r="BQ625" s="12"/>
      <c r="BR625" s="12"/>
      <c r="BS625" s="12"/>
      <c r="BT625" s="12"/>
      <c r="BU625" s="12"/>
      <c r="BV625" s="12"/>
      <c r="BW625" s="12"/>
      <c r="BX625" s="12"/>
      <c r="BZ625" s="114"/>
    </row>
    <row r="626" spans="1:78" x14ac:dyDescent="0.2">
      <c r="A626" s="107"/>
      <c r="B626" s="12"/>
      <c r="C626" s="12"/>
      <c r="D626" s="12"/>
      <c r="E626" s="12"/>
      <c r="F626" s="12"/>
      <c r="G626" s="12"/>
      <c r="H626" s="12"/>
      <c r="I626" s="114"/>
      <c r="J626" s="13"/>
      <c r="K626" s="12"/>
      <c r="L626" s="12"/>
      <c r="M626" s="12"/>
      <c r="N626" s="12"/>
      <c r="O626" s="20"/>
      <c r="P626" s="12"/>
      <c r="S626" s="12"/>
      <c r="T626" s="12"/>
      <c r="U626" s="17"/>
      <c r="AF626" s="12"/>
      <c r="AG626" s="12"/>
      <c r="AR626" s="12"/>
      <c r="AS626" s="12"/>
      <c r="BD626" s="12"/>
      <c r="BE626" s="12"/>
      <c r="BF626" s="114"/>
      <c r="BG626" s="12"/>
      <c r="BJ626" s="12"/>
      <c r="BK626" s="12"/>
      <c r="BL626" s="12"/>
      <c r="BM626" s="12"/>
      <c r="BN626" s="12"/>
      <c r="BO626" s="12"/>
      <c r="BP626" s="12"/>
      <c r="BQ626" s="12"/>
      <c r="BR626" s="12"/>
      <c r="BS626" s="12"/>
      <c r="BT626" s="12"/>
      <c r="BU626" s="12"/>
      <c r="BV626" s="12"/>
      <c r="BW626" s="12"/>
      <c r="BX626" s="12"/>
      <c r="BZ626" s="114"/>
    </row>
    <row r="627" spans="1:78" x14ac:dyDescent="0.2">
      <c r="A627" s="107"/>
      <c r="B627" s="12"/>
      <c r="C627" s="12"/>
      <c r="D627" s="12"/>
      <c r="E627" s="12"/>
      <c r="F627" s="12"/>
      <c r="G627" s="12"/>
      <c r="H627" s="12"/>
      <c r="I627" s="114"/>
      <c r="J627" s="13"/>
      <c r="K627" s="12"/>
      <c r="L627" s="12"/>
      <c r="M627" s="12"/>
      <c r="N627" s="12"/>
      <c r="O627" s="20"/>
      <c r="P627" s="12"/>
      <c r="S627" s="12"/>
      <c r="T627" s="12"/>
      <c r="U627" s="17"/>
      <c r="AF627" s="12"/>
      <c r="AG627" s="12"/>
      <c r="AR627" s="12"/>
      <c r="AS627" s="12"/>
      <c r="BD627" s="12"/>
      <c r="BE627" s="12"/>
      <c r="BF627" s="114"/>
      <c r="BG627" s="12"/>
      <c r="BJ627" s="12"/>
      <c r="BK627" s="12"/>
      <c r="BL627" s="12"/>
      <c r="BM627" s="12"/>
      <c r="BN627" s="12"/>
      <c r="BO627" s="12"/>
      <c r="BP627" s="12"/>
      <c r="BQ627" s="12"/>
      <c r="BR627" s="12"/>
      <c r="BS627" s="12"/>
      <c r="BT627" s="12"/>
      <c r="BU627" s="12"/>
      <c r="BV627" s="12"/>
      <c r="BW627" s="12"/>
      <c r="BX627" s="12"/>
      <c r="BZ627" s="114"/>
    </row>
    <row r="628" spans="1:78" x14ac:dyDescent="0.2">
      <c r="A628" s="107"/>
      <c r="B628" s="12"/>
      <c r="C628" s="12"/>
      <c r="D628" s="12"/>
      <c r="E628" s="12"/>
      <c r="F628" s="12"/>
      <c r="G628" s="12"/>
      <c r="H628" s="12"/>
      <c r="I628" s="114"/>
      <c r="J628" s="13"/>
      <c r="K628" s="12"/>
      <c r="L628" s="12"/>
      <c r="M628" s="12"/>
      <c r="N628" s="12"/>
      <c r="O628" s="20"/>
      <c r="P628" s="12"/>
      <c r="S628" s="12"/>
      <c r="T628" s="12"/>
      <c r="U628" s="17"/>
      <c r="AF628" s="12"/>
      <c r="AG628" s="12"/>
      <c r="AR628" s="12"/>
      <c r="AS628" s="12"/>
      <c r="BD628" s="12"/>
      <c r="BE628" s="12"/>
      <c r="BF628" s="114"/>
      <c r="BG628" s="12"/>
      <c r="BJ628" s="12"/>
      <c r="BK628" s="12"/>
      <c r="BL628" s="12"/>
      <c r="BM628" s="12"/>
      <c r="BN628" s="12"/>
      <c r="BO628" s="12"/>
      <c r="BP628" s="12"/>
      <c r="BQ628" s="12"/>
      <c r="BR628" s="12"/>
      <c r="BS628" s="12"/>
      <c r="BT628" s="12"/>
      <c r="BU628" s="12"/>
      <c r="BV628" s="12"/>
      <c r="BW628" s="12"/>
      <c r="BX628" s="12"/>
      <c r="BZ628" s="114"/>
    </row>
    <row r="629" spans="1:78" x14ac:dyDescent="0.2">
      <c r="A629" s="107"/>
      <c r="B629" s="12"/>
      <c r="C629" s="12"/>
      <c r="D629" s="12"/>
      <c r="E629" s="12"/>
      <c r="F629" s="12"/>
      <c r="G629" s="12"/>
      <c r="H629" s="12"/>
      <c r="I629" s="114"/>
      <c r="J629" s="13"/>
      <c r="K629" s="12"/>
      <c r="L629" s="12"/>
      <c r="M629" s="12"/>
      <c r="N629" s="12"/>
      <c r="O629" s="20"/>
      <c r="P629" s="12"/>
      <c r="S629" s="12"/>
      <c r="T629" s="12"/>
      <c r="U629" s="17"/>
      <c r="AF629" s="12"/>
      <c r="AG629" s="12"/>
      <c r="AR629" s="12"/>
      <c r="AS629" s="12"/>
      <c r="BD629" s="12"/>
      <c r="BE629" s="12"/>
      <c r="BF629" s="114"/>
      <c r="BG629" s="12"/>
      <c r="BJ629" s="12"/>
      <c r="BK629" s="12"/>
      <c r="BL629" s="12"/>
      <c r="BM629" s="12"/>
      <c r="BN629" s="12"/>
      <c r="BO629" s="12"/>
      <c r="BP629" s="12"/>
      <c r="BQ629" s="12"/>
      <c r="BR629" s="12"/>
      <c r="BS629" s="12"/>
      <c r="BT629" s="12"/>
      <c r="BU629" s="12"/>
      <c r="BV629" s="12"/>
      <c r="BW629" s="12"/>
      <c r="BX629" s="12"/>
      <c r="BZ629" s="114"/>
    </row>
    <row r="630" spans="1:78" x14ac:dyDescent="0.2">
      <c r="A630" s="107"/>
      <c r="B630" s="12"/>
      <c r="C630" s="12"/>
      <c r="D630" s="12"/>
      <c r="E630" s="12"/>
      <c r="F630" s="12"/>
      <c r="G630" s="12"/>
      <c r="H630" s="12"/>
      <c r="I630" s="114"/>
      <c r="J630" s="13"/>
      <c r="K630" s="12"/>
      <c r="L630" s="12"/>
      <c r="M630" s="12"/>
      <c r="N630" s="12"/>
      <c r="O630" s="20"/>
      <c r="P630" s="12"/>
      <c r="S630" s="12"/>
      <c r="T630" s="12"/>
      <c r="U630" s="17"/>
      <c r="AF630" s="12"/>
      <c r="AG630" s="12"/>
      <c r="AR630" s="12"/>
      <c r="AS630" s="12"/>
      <c r="BD630" s="12"/>
      <c r="BE630" s="12"/>
      <c r="BF630" s="114"/>
      <c r="BG630" s="12"/>
      <c r="BJ630" s="12"/>
      <c r="BK630" s="12"/>
      <c r="BL630" s="12"/>
      <c r="BM630" s="12"/>
      <c r="BN630" s="12"/>
      <c r="BO630" s="12"/>
      <c r="BP630" s="12"/>
      <c r="BQ630" s="12"/>
      <c r="BR630" s="12"/>
      <c r="BS630" s="12"/>
      <c r="BT630" s="12"/>
      <c r="BU630" s="12"/>
      <c r="BV630" s="12"/>
      <c r="BW630" s="12"/>
      <c r="BX630" s="12"/>
      <c r="BZ630" s="114"/>
    </row>
    <row r="631" spans="1:78" x14ac:dyDescent="0.2">
      <c r="A631" s="107"/>
      <c r="B631" s="12"/>
      <c r="C631" s="12"/>
      <c r="D631" s="12"/>
      <c r="E631" s="12"/>
      <c r="F631" s="12"/>
      <c r="G631" s="12"/>
      <c r="H631" s="12"/>
      <c r="I631" s="114"/>
      <c r="J631" s="13"/>
      <c r="K631" s="12"/>
      <c r="L631" s="12"/>
      <c r="M631" s="12"/>
      <c r="N631" s="12"/>
      <c r="O631" s="20"/>
      <c r="P631" s="12"/>
      <c r="S631" s="12"/>
      <c r="T631" s="12"/>
      <c r="U631" s="17"/>
      <c r="AF631" s="12"/>
      <c r="AG631" s="12"/>
      <c r="AR631" s="12"/>
      <c r="AS631" s="12"/>
      <c r="BD631" s="12"/>
      <c r="BE631" s="12"/>
      <c r="BF631" s="114"/>
      <c r="BG631" s="12"/>
      <c r="BJ631" s="12"/>
      <c r="BK631" s="12"/>
      <c r="BL631" s="12"/>
      <c r="BM631" s="12"/>
      <c r="BN631" s="12"/>
      <c r="BO631" s="12"/>
      <c r="BP631" s="12"/>
      <c r="BQ631" s="12"/>
      <c r="BR631" s="12"/>
      <c r="BS631" s="12"/>
      <c r="BT631" s="12"/>
      <c r="BU631" s="12"/>
      <c r="BV631" s="12"/>
      <c r="BW631" s="12"/>
      <c r="BX631" s="12"/>
      <c r="BZ631" s="114"/>
    </row>
    <row r="632" spans="1:78" x14ac:dyDescent="0.2">
      <c r="A632" s="107"/>
      <c r="B632" s="12"/>
      <c r="C632" s="12"/>
      <c r="D632" s="12"/>
      <c r="E632" s="12"/>
      <c r="F632" s="12"/>
      <c r="G632" s="12"/>
      <c r="H632" s="12"/>
      <c r="I632" s="114"/>
      <c r="J632" s="13"/>
      <c r="K632" s="12"/>
      <c r="L632" s="12"/>
      <c r="M632" s="12"/>
      <c r="N632" s="12"/>
      <c r="O632" s="20"/>
      <c r="P632" s="12"/>
      <c r="S632" s="12"/>
      <c r="T632" s="12"/>
      <c r="U632" s="17"/>
      <c r="AF632" s="12"/>
      <c r="AG632" s="12"/>
      <c r="AR632" s="12"/>
      <c r="AS632" s="12"/>
      <c r="BD632" s="12"/>
      <c r="BE632" s="12"/>
      <c r="BF632" s="114"/>
      <c r="BG632" s="12"/>
      <c r="BJ632" s="12"/>
      <c r="BK632" s="12"/>
      <c r="BL632" s="12"/>
      <c r="BM632" s="12"/>
      <c r="BN632" s="12"/>
      <c r="BO632" s="12"/>
      <c r="BP632" s="12"/>
      <c r="BQ632" s="12"/>
      <c r="BR632" s="12"/>
      <c r="BS632" s="12"/>
      <c r="BT632" s="12"/>
      <c r="BU632" s="12"/>
      <c r="BV632" s="12"/>
      <c r="BW632" s="12"/>
      <c r="BX632" s="12"/>
      <c r="BZ632" s="114"/>
    </row>
    <row r="633" spans="1:78" x14ac:dyDescent="0.2">
      <c r="A633" s="107"/>
      <c r="B633" s="12"/>
      <c r="C633" s="12"/>
      <c r="D633" s="12"/>
      <c r="E633" s="12"/>
      <c r="F633" s="12"/>
      <c r="G633" s="12"/>
      <c r="H633" s="12"/>
      <c r="I633" s="114"/>
      <c r="J633" s="13"/>
      <c r="K633" s="12"/>
      <c r="L633" s="12"/>
      <c r="M633" s="12"/>
      <c r="N633" s="12"/>
      <c r="O633" s="20"/>
      <c r="P633" s="12"/>
      <c r="S633" s="12"/>
      <c r="T633" s="12"/>
      <c r="U633" s="17"/>
      <c r="AF633" s="12"/>
      <c r="AG633" s="12"/>
      <c r="AR633" s="12"/>
      <c r="AS633" s="12"/>
      <c r="BD633" s="12"/>
      <c r="BE633" s="12"/>
      <c r="BF633" s="114"/>
      <c r="BG633" s="12"/>
      <c r="BJ633" s="12"/>
      <c r="BK633" s="12"/>
      <c r="BL633" s="12"/>
      <c r="BM633" s="12"/>
      <c r="BN633" s="12"/>
      <c r="BO633" s="12"/>
      <c r="BP633" s="12"/>
      <c r="BQ633" s="12"/>
      <c r="BR633" s="12"/>
      <c r="BS633" s="12"/>
      <c r="BT633" s="12"/>
      <c r="BU633" s="12"/>
      <c r="BV633" s="12"/>
      <c r="BW633" s="12"/>
      <c r="BX633" s="12"/>
      <c r="BZ633" s="114"/>
    </row>
    <row r="634" spans="1:78" x14ac:dyDescent="0.2">
      <c r="A634" s="107"/>
      <c r="B634" s="12"/>
      <c r="C634" s="12"/>
      <c r="D634" s="12"/>
      <c r="E634" s="12"/>
      <c r="F634" s="12"/>
      <c r="G634" s="12"/>
      <c r="H634" s="12"/>
      <c r="I634" s="114"/>
      <c r="J634" s="13"/>
      <c r="K634" s="12"/>
      <c r="L634" s="12"/>
      <c r="M634" s="12"/>
      <c r="N634" s="12"/>
      <c r="O634" s="20"/>
      <c r="P634" s="12"/>
      <c r="S634" s="12"/>
      <c r="T634" s="12"/>
      <c r="U634" s="17"/>
      <c r="AF634" s="12"/>
      <c r="AG634" s="12"/>
      <c r="AR634" s="12"/>
      <c r="AS634" s="12"/>
      <c r="BD634" s="12"/>
      <c r="BE634" s="12"/>
      <c r="BF634" s="114"/>
      <c r="BG634" s="12"/>
      <c r="BJ634" s="12"/>
      <c r="BK634" s="12"/>
      <c r="BL634" s="12"/>
      <c r="BM634" s="12"/>
      <c r="BN634" s="12"/>
      <c r="BO634" s="12"/>
      <c r="BP634" s="12"/>
      <c r="BQ634" s="12"/>
      <c r="BR634" s="12"/>
      <c r="BS634" s="12"/>
      <c r="BT634" s="12"/>
      <c r="BU634" s="12"/>
      <c r="BV634" s="12"/>
      <c r="BW634" s="12"/>
      <c r="BX634" s="12"/>
      <c r="BZ634" s="114"/>
    </row>
    <row r="635" spans="1:78" x14ac:dyDescent="0.2">
      <c r="A635" s="107"/>
      <c r="B635" s="12"/>
      <c r="C635" s="12"/>
      <c r="D635" s="12"/>
      <c r="E635" s="12"/>
      <c r="F635" s="12"/>
      <c r="G635" s="12"/>
      <c r="H635" s="12"/>
      <c r="I635" s="114"/>
      <c r="J635" s="13"/>
      <c r="K635" s="12"/>
      <c r="L635" s="12"/>
      <c r="M635" s="12"/>
      <c r="N635" s="12"/>
      <c r="O635" s="20"/>
      <c r="P635" s="12"/>
      <c r="S635" s="12"/>
      <c r="T635" s="12"/>
      <c r="U635" s="17"/>
      <c r="AF635" s="12"/>
      <c r="AG635" s="12"/>
      <c r="AR635" s="12"/>
      <c r="AS635" s="12"/>
      <c r="BD635" s="12"/>
      <c r="BE635" s="12"/>
      <c r="BF635" s="114"/>
      <c r="BG635" s="12"/>
      <c r="BJ635" s="12"/>
      <c r="BK635" s="12"/>
      <c r="BL635" s="12"/>
      <c r="BM635" s="12"/>
      <c r="BN635" s="12"/>
      <c r="BO635" s="12"/>
      <c r="BP635" s="12"/>
      <c r="BQ635" s="12"/>
      <c r="BR635" s="12"/>
      <c r="BS635" s="12"/>
      <c r="BT635" s="12"/>
      <c r="BU635" s="12"/>
      <c r="BV635" s="12"/>
      <c r="BW635" s="12"/>
      <c r="BX635" s="12"/>
      <c r="BZ635" s="114"/>
    </row>
    <row r="636" spans="1:78" x14ac:dyDescent="0.2">
      <c r="A636" s="107"/>
      <c r="B636" s="12"/>
      <c r="C636" s="12"/>
      <c r="D636" s="12"/>
      <c r="E636" s="12"/>
      <c r="F636" s="12"/>
      <c r="G636" s="12"/>
      <c r="H636" s="12"/>
      <c r="I636" s="114"/>
      <c r="J636" s="13"/>
      <c r="K636" s="12"/>
      <c r="L636" s="12"/>
      <c r="M636" s="12"/>
      <c r="N636" s="12"/>
      <c r="O636" s="20"/>
      <c r="P636" s="12"/>
      <c r="S636" s="12"/>
      <c r="T636" s="12"/>
      <c r="U636" s="17"/>
      <c r="AF636" s="12"/>
      <c r="AG636" s="12"/>
      <c r="AR636" s="12"/>
      <c r="AS636" s="12"/>
      <c r="BD636" s="12"/>
      <c r="BE636" s="12"/>
      <c r="BF636" s="114"/>
      <c r="BG636" s="12"/>
      <c r="BJ636" s="12"/>
      <c r="BK636" s="12"/>
      <c r="BL636" s="12"/>
      <c r="BM636" s="12"/>
      <c r="BN636" s="12"/>
      <c r="BO636" s="12"/>
      <c r="BP636" s="12"/>
      <c r="BQ636" s="12"/>
      <c r="BR636" s="12"/>
      <c r="BS636" s="12"/>
      <c r="BT636" s="12"/>
      <c r="BU636" s="12"/>
      <c r="BV636" s="12"/>
      <c r="BW636" s="12"/>
      <c r="BX636" s="12"/>
      <c r="BZ636" s="114"/>
    </row>
    <row r="637" spans="1:78" x14ac:dyDescent="0.2">
      <c r="A637" s="107"/>
      <c r="B637" s="12"/>
      <c r="C637" s="12"/>
      <c r="D637" s="12"/>
      <c r="E637" s="12"/>
      <c r="F637" s="12"/>
      <c r="G637" s="12"/>
      <c r="H637" s="12"/>
      <c r="I637" s="114"/>
      <c r="J637" s="13"/>
      <c r="K637" s="12"/>
      <c r="L637" s="12"/>
      <c r="M637" s="12"/>
      <c r="N637" s="12"/>
      <c r="O637" s="20"/>
      <c r="P637" s="12"/>
      <c r="S637" s="12"/>
      <c r="T637" s="12"/>
      <c r="U637" s="17"/>
      <c r="AF637" s="12"/>
      <c r="AG637" s="12"/>
      <c r="AR637" s="12"/>
      <c r="AS637" s="12"/>
      <c r="BD637" s="12"/>
      <c r="BE637" s="12"/>
      <c r="BF637" s="114"/>
      <c r="BG637" s="12"/>
      <c r="BJ637" s="12"/>
      <c r="BK637" s="12"/>
      <c r="BL637" s="12"/>
      <c r="BM637" s="12"/>
      <c r="BN637" s="12"/>
      <c r="BO637" s="12"/>
      <c r="BP637" s="12"/>
      <c r="BQ637" s="12"/>
      <c r="BR637" s="12"/>
      <c r="BS637" s="12"/>
      <c r="BT637" s="12"/>
      <c r="BU637" s="12"/>
      <c r="BV637" s="12"/>
      <c r="BW637" s="12"/>
      <c r="BX637" s="12"/>
      <c r="BZ637" s="114"/>
    </row>
    <row r="638" spans="1:78" x14ac:dyDescent="0.2">
      <c r="A638" s="107"/>
      <c r="B638" s="12"/>
      <c r="C638" s="12"/>
      <c r="D638" s="12"/>
      <c r="E638" s="12"/>
      <c r="F638" s="12"/>
      <c r="G638" s="12"/>
      <c r="H638" s="12"/>
      <c r="I638" s="114"/>
      <c r="J638" s="13"/>
      <c r="K638" s="12"/>
      <c r="L638" s="12"/>
      <c r="M638" s="12"/>
      <c r="N638" s="12"/>
      <c r="O638" s="20"/>
      <c r="P638" s="12"/>
      <c r="S638" s="12"/>
      <c r="T638" s="12"/>
      <c r="U638" s="17"/>
      <c r="AF638" s="12"/>
      <c r="AG638" s="12"/>
      <c r="AR638" s="12"/>
      <c r="AS638" s="12"/>
      <c r="BD638" s="12"/>
      <c r="BE638" s="12"/>
      <c r="BF638" s="114"/>
      <c r="BG638" s="12"/>
      <c r="BJ638" s="12"/>
      <c r="BK638" s="12"/>
      <c r="BL638" s="12"/>
      <c r="BM638" s="12"/>
      <c r="BN638" s="12"/>
      <c r="BO638" s="12"/>
      <c r="BP638" s="12"/>
      <c r="BQ638" s="12"/>
      <c r="BR638" s="12"/>
      <c r="BS638" s="12"/>
      <c r="BT638" s="12"/>
      <c r="BU638" s="12"/>
      <c r="BV638" s="12"/>
      <c r="BW638" s="12"/>
      <c r="BX638" s="12"/>
      <c r="BZ638" s="114"/>
    </row>
    <row r="639" spans="1:78" x14ac:dyDescent="0.2">
      <c r="A639" s="107"/>
      <c r="B639" s="12"/>
      <c r="C639" s="12"/>
      <c r="D639" s="12"/>
      <c r="E639" s="12"/>
      <c r="F639" s="12"/>
      <c r="G639" s="12"/>
      <c r="H639" s="12"/>
      <c r="I639" s="114"/>
      <c r="J639" s="13"/>
      <c r="K639" s="12"/>
      <c r="L639" s="12"/>
      <c r="M639" s="12"/>
      <c r="N639" s="12"/>
      <c r="O639" s="20"/>
      <c r="P639" s="12"/>
      <c r="S639" s="12"/>
      <c r="T639" s="12"/>
      <c r="U639" s="17"/>
      <c r="AF639" s="12"/>
      <c r="AG639" s="12"/>
      <c r="AR639" s="12"/>
      <c r="AS639" s="12"/>
      <c r="BD639" s="12"/>
      <c r="BE639" s="12"/>
      <c r="BF639" s="114"/>
      <c r="BG639" s="12"/>
      <c r="BJ639" s="12"/>
      <c r="BK639" s="12"/>
      <c r="BL639" s="12"/>
      <c r="BM639" s="12"/>
      <c r="BN639" s="12"/>
      <c r="BO639" s="12"/>
      <c r="BP639" s="12"/>
      <c r="BQ639" s="12"/>
      <c r="BR639" s="12"/>
      <c r="BS639" s="12"/>
      <c r="BT639" s="12"/>
      <c r="BU639" s="12"/>
      <c r="BV639" s="12"/>
      <c r="BW639" s="12"/>
      <c r="BX639" s="12"/>
      <c r="BZ639" s="114"/>
    </row>
    <row r="640" spans="1:78" x14ac:dyDescent="0.2">
      <c r="A640" s="107"/>
      <c r="B640" s="12"/>
      <c r="C640" s="12"/>
      <c r="D640" s="12"/>
      <c r="E640" s="12"/>
      <c r="F640" s="12"/>
      <c r="G640" s="12"/>
      <c r="H640" s="12"/>
      <c r="I640" s="114"/>
      <c r="J640" s="13"/>
      <c r="K640" s="12"/>
      <c r="L640" s="12"/>
      <c r="M640" s="12"/>
      <c r="N640" s="12"/>
      <c r="O640" s="20"/>
      <c r="P640" s="12"/>
      <c r="S640" s="12"/>
      <c r="T640" s="12"/>
      <c r="U640" s="17"/>
      <c r="AF640" s="12"/>
      <c r="AG640" s="12"/>
      <c r="AR640" s="12"/>
      <c r="AS640" s="12"/>
      <c r="BD640" s="12"/>
      <c r="BE640" s="12"/>
      <c r="BF640" s="114"/>
      <c r="BG640" s="12"/>
      <c r="BJ640" s="12"/>
      <c r="BK640" s="12"/>
      <c r="BL640" s="12"/>
      <c r="BM640" s="12"/>
      <c r="BN640" s="12"/>
      <c r="BO640" s="12"/>
      <c r="BP640" s="12"/>
      <c r="BQ640" s="12"/>
      <c r="BR640" s="12"/>
      <c r="BS640" s="12"/>
      <c r="BT640" s="12"/>
      <c r="BU640" s="12"/>
      <c r="BV640" s="12"/>
      <c r="BW640" s="12"/>
      <c r="BX640" s="12"/>
      <c r="BZ640" s="114"/>
    </row>
    <row r="641" spans="1:78" x14ac:dyDescent="0.2">
      <c r="A641" s="107"/>
      <c r="B641" s="12"/>
      <c r="C641" s="12"/>
      <c r="D641" s="12"/>
      <c r="E641" s="12"/>
      <c r="F641" s="12"/>
      <c r="G641" s="12"/>
      <c r="H641" s="12"/>
      <c r="I641" s="114"/>
      <c r="J641" s="13"/>
      <c r="K641" s="12"/>
      <c r="L641" s="12"/>
      <c r="M641" s="12"/>
      <c r="N641" s="12"/>
      <c r="O641" s="20"/>
      <c r="P641" s="12"/>
      <c r="S641" s="12"/>
      <c r="T641" s="12"/>
      <c r="U641" s="17"/>
      <c r="AF641" s="12"/>
      <c r="AG641" s="12"/>
      <c r="AR641" s="12"/>
      <c r="AS641" s="12"/>
      <c r="BD641" s="12"/>
      <c r="BE641" s="12"/>
      <c r="BF641" s="114"/>
      <c r="BG641" s="12"/>
      <c r="BJ641" s="12"/>
      <c r="BK641" s="12"/>
      <c r="BL641" s="12"/>
      <c r="BM641" s="12"/>
      <c r="BN641" s="12"/>
      <c r="BO641" s="12"/>
      <c r="BP641" s="12"/>
      <c r="BQ641" s="12"/>
      <c r="BR641" s="12"/>
      <c r="BS641" s="12"/>
      <c r="BT641" s="12"/>
      <c r="BU641" s="12"/>
      <c r="BV641" s="12"/>
      <c r="BW641" s="12"/>
      <c r="BX641" s="12"/>
      <c r="BZ641" s="114"/>
    </row>
    <row r="642" spans="1:78" x14ac:dyDescent="0.2">
      <c r="A642" s="107"/>
      <c r="B642" s="12"/>
      <c r="C642" s="12"/>
      <c r="D642" s="12"/>
      <c r="E642" s="12"/>
      <c r="F642" s="12"/>
      <c r="G642" s="12"/>
      <c r="H642" s="12"/>
      <c r="I642" s="114"/>
      <c r="J642" s="13"/>
      <c r="K642" s="12"/>
      <c r="L642" s="12"/>
      <c r="M642" s="12"/>
      <c r="N642" s="12"/>
      <c r="O642" s="20"/>
      <c r="P642" s="12"/>
      <c r="S642" s="12"/>
      <c r="T642" s="12"/>
      <c r="U642" s="17"/>
      <c r="AF642" s="12"/>
      <c r="AG642" s="12"/>
      <c r="AR642" s="12"/>
      <c r="AS642" s="12"/>
      <c r="BD642" s="12"/>
      <c r="BE642" s="12"/>
      <c r="BF642" s="114"/>
      <c r="BG642" s="12"/>
      <c r="BJ642" s="12"/>
      <c r="BK642" s="12"/>
      <c r="BL642" s="12"/>
      <c r="BM642" s="12"/>
      <c r="BN642" s="12"/>
      <c r="BO642" s="12"/>
      <c r="BP642" s="12"/>
      <c r="BQ642" s="12"/>
      <c r="BR642" s="12"/>
      <c r="BS642" s="12"/>
      <c r="BT642" s="12"/>
      <c r="BU642" s="12"/>
      <c r="BV642" s="12"/>
      <c r="BW642" s="12"/>
      <c r="BX642" s="12"/>
      <c r="BZ642" s="114"/>
    </row>
    <row r="643" spans="1:78" x14ac:dyDescent="0.2">
      <c r="A643" s="107"/>
      <c r="B643" s="12"/>
      <c r="C643" s="12"/>
      <c r="D643" s="12"/>
      <c r="E643" s="12"/>
      <c r="F643" s="12"/>
      <c r="G643" s="12"/>
      <c r="H643" s="12"/>
      <c r="I643" s="114"/>
      <c r="J643" s="13"/>
      <c r="K643" s="12"/>
      <c r="L643" s="12"/>
      <c r="M643" s="12"/>
      <c r="N643" s="12"/>
      <c r="O643" s="20"/>
      <c r="P643" s="12"/>
      <c r="S643" s="12"/>
      <c r="T643" s="12"/>
      <c r="U643" s="17"/>
      <c r="AF643" s="12"/>
      <c r="AG643" s="12"/>
      <c r="AR643" s="12"/>
      <c r="AS643" s="12"/>
      <c r="BD643" s="12"/>
      <c r="BE643" s="12"/>
      <c r="BF643" s="114"/>
      <c r="BG643" s="12"/>
      <c r="BJ643" s="12"/>
      <c r="BK643" s="12"/>
      <c r="BL643" s="12"/>
      <c r="BM643" s="12"/>
      <c r="BN643" s="12"/>
      <c r="BO643" s="12"/>
      <c r="BP643" s="12"/>
      <c r="BQ643" s="12"/>
      <c r="BR643" s="12"/>
      <c r="BS643" s="12"/>
      <c r="BT643" s="12"/>
      <c r="BU643" s="12"/>
      <c r="BV643" s="12"/>
      <c r="BW643" s="12"/>
      <c r="BX643" s="12"/>
      <c r="BZ643" s="114"/>
    </row>
    <row r="646" spans="1:78" x14ac:dyDescent="0.2">
      <c r="T646" s="12"/>
      <c r="U646" s="17"/>
    </row>
  </sheetData>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2" id="{C8D8DD18-89FD-45F8-826F-BD6B9C5EB776}">
            <xm:f>PST!#REF!="Yes"</xm:f>
            <x14:dxf>
              <font>
                <color auto="1"/>
              </font>
              <fill>
                <patternFill>
                  <bgColor theme="1"/>
                </patternFill>
              </fill>
            </x14:dxf>
          </x14:cfRule>
          <xm:sqref>A1:XFD1048576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Z646"/>
  <sheetViews>
    <sheetView workbookViewId="0">
      <selection activeCell="DL13" sqref="DL13"/>
    </sheetView>
  </sheetViews>
  <sheetFormatPr defaultColWidth="8.83203125" defaultRowHeight="12.75" outlineLevelCol="1" x14ac:dyDescent="0.2"/>
  <cols>
    <col min="1" max="1" width="6.83203125" style="41" customWidth="1" outlineLevel="1"/>
    <col min="2" max="2" width="17.33203125" style="41" customWidth="1"/>
    <col min="3" max="3" width="16.6640625" style="41" customWidth="1"/>
    <col min="4" max="4" width="13" style="41" customWidth="1"/>
    <col min="5" max="5" width="17.1640625" style="41" customWidth="1"/>
    <col min="6" max="6" width="12.83203125" style="41" customWidth="1"/>
    <col min="7" max="7" width="16.5" style="41" customWidth="1"/>
    <col min="8" max="8" width="19.33203125" style="41" customWidth="1"/>
    <col min="9" max="9" width="10.1640625" style="44" customWidth="1"/>
    <col min="10" max="10" width="41.6640625" style="41" customWidth="1"/>
    <col min="11" max="11" width="16.33203125" style="41" customWidth="1"/>
    <col min="12" max="13" width="15.5" style="41" customWidth="1"/>
    <col min="14" max="14" width="13.5" style="41" bestFit="1" customWidth="1"/>
    <col min="15" max="15" width="13.33203125" style="43" customWidth="1"/>
    <col min="16" max="16" width="14.1640625" style="41" customWidth="1"/>
    <col min="17" max="17" width="16.33203125" style="41" customWidth="1"/>
    <col min="18" max="18" width="18.33203125" style="41" customWidth="1"/>
    <col min="19" max="19" width="16.33203125" style="41" customWidth="1"/>
    <col min="20" max="20" width="14.83203125" style="41" customWidth="1"/>
    <col min="21" max="21" width="14.33203125" style="41" customWidth="1"/>
    <col min="22" max="22" width="13.33203125" style="41" customWidth="1"/>
    <col min="23" max="23" width="13.5" style="41" customWidth="1"/>
    <col min="24" max="24" width="16" style="42" customWidth="1"/>
    <col min="25" max="48" width="11" style="41" bestFit="1" customWidth="1"/>
    <col min="49" max="49" width="11" style="42" bestFit="1" customWidth="1"/>
    <col min="50" max="50" width="10.33203125" style="41" bestFit="1" customWidth="1"/>
    <col min="51" max="51" width="12.5" style="41" bestFit="1" customWidth="1"/>
    <col min="52" max="75" width="10.33203125" style="41" bestFit="1" customWidth="1"/>
    <col min="76" max="76" width="9.83203125" style="42" bestFit="1" customWidth="1"/>
    <col min="77" max="77" width="13.1640625" style="41" bestFit="1" customWidth="1"/>
    <col min="78" max="78" width="12.5" style="41" bestFit="1" customWidth="1"/>
    <col min="79" max="102" width="11" style="41" customWidth="1"/>
    <col min="103" max="103" width="11" style="42" customWidth="1"/>
    <col min="104" max="106" width="15" style="41" bestFit="1" customWidth="1"/>
    <col min="107" max="107" width="16.33203125" style="41" customWidth="1"/>
    <col min="108" max="108" width="13.6640625" style="41" bestFit="1" customWidth="1"/>
    <col min="109" max="109" width="13.5" style="44" bestFit="1" customWidth="1"/>
    <col min="110" max="110" width="11.5" style="41" customWidth="1"/>
    <col min="111" max="111" width="18.1640625" style="41" customWidth="1"/>
    <col min="112" max="112" width="17.1640625" style="41" customWidth="1"/>
    <col min="113" max="115" width="21.6640625" style="41" customWidth="1"/>
    <col min="116" max="116" width="19.5" style="41" customWidth="1" outlineLevel="1"/>
    <col min="117" max="126" width="21.6640625" style="41" customWidth="1"/>
    <col min="127" max="127" width="15" style="41" customWidth="1"/>
    <col min="128" max="128" width="11.5" style="41" customWidth="1"/>
    <col min="129" max="129" width="13.33203125" style="41" bestFit="1" customWidth="1"/>
    <col min="130" max="130" width="19.1640625" style="44" customWidth="1"/>
    <col min="131" max="16384" width="8.83203125" style="41"/>
  </cols>
  <sheetData>
    <row r="1" spans="1:130" ht="15.75" x14ac:dyDescent="0.25">
      <c r="A1" s="98" t="s">
        <v>434</v>
      </c>
      <c r="B1" s="101"/>
      <c r="C1" s="101"/>
      <c r="D1" s="101"/>
      <c r="E1" s="102"/>
      <c r="F1" s="101"/>
      <c r="G1" s="101"/>
      <c r="H1" s="101"/>
      <c r="I1" s="106"/>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c r="AO1" s="101"/>
      <c r="AP1" s="101"/>
      <c r="AQ1" s="101"/>
      <c r="AR1" s="101"/>
      <c r="AS1" s="101"/>
      <c r="AT1" s="101"/>
      <c r="AU1" s="101"/>
      <c r="AV1" s="101"/>
      <c r="AW1" s="155"/>
      <c r="DW1" s="101"/>
      <c r="DX1" s="101"/>
    </row>
    <row r="2" spans="1:130" ht="15.75" x14ac:dyDescent="0.25">
      <c r="A2" s="99"/>
      <c r="B2" s="101"/>
      <c r="C2" s="101"/>
      <c r="D2" s="101"/>
      <c r="E2" s="102"/>
      <c r="F2" s="101"/>
      <c r="G2" s="101"/>
      <c r="H2" s="101"/>
      <c r="I2" s="106"/>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55"/>
      <c r="DW2" s="101"/>
      <c r="DX2" s="101"/>
    </row>
    <row r="3" spans="1:130" customFormat="1" x14ac:dyDescent="0.2">
      <c r="I3" s="106"/>
      <c r="AW3" s="156"/>
      <c r="BX3" s="156"/>
      <c r="CY3" s="156"/>
      <c r="DE3" s="44"/>
      <c r="DZ3" s="44"/>
    </row>
    <row r="4" spans="1:130" customFormat="1" x14ac:dyDescent="0.2">
      <c r="I4" s="106"/>
      <c r="AW4" s="156"/>
      <c r="BX4" s="156"/>
      <c r="CY4" s="156"/>
      <c r="DE4" s="44"/>
      <c r="DZ4" s="44"/>
    </row>
    <row r="5" spans="1:130" customFormat="1" x14ac:dyDescent="0.2">
      <c r="I5" s="106"/>
      <c r="AW5" s="156"/>
      <c r="BX5" s="156"/>
      <c r="CY5" s="156"/>
      <c r="DE5" s="44"/>
      <c r="DZ5" s="44"/>
    </row>
    <row r="6" spans="1:130" customFormat="1" x14ac:dyDescent="0.2">
      <c r="I6" s="106"/>
      <c r="AW6" s="156"/>
      <c r="BX6" s="156"/>
      <c r="CY6" s="156"/>
      <c r="DE6" s="44"/>
      <c r="DZ6" s="44"/>
    </row>
    <row r="7" spans="1:130" x14ac:dyDescent="0.2">
      <c r="A7" s="101"/>
      <c r="B7" s="101"/>
      <c r="C7" s="101"/>
      <c r="D7" s="101"/>
      <c r="E7" s="102"/>
      <c r="F7" s="101"/>
      <c r="G7" s="101"/>
      <c r="H7" s="101"/>
      <c r="I7" s="106"/>
      <c r="J7" s="101"/>
      <c r="K7" s="101"/>
      <c r="L7" s="101"/>
      <c r="M7" s="101"/>
      <c r="N7" s="101"/>
      <c r="O7" s="101"/>
      <c r="P7" s="101"/>
      <c r="Q7" s="101"/>
      <c r="R7"/>
      <c r="S7"/>
      <c r="T7"/>
      <c r="U7"/>
      <c r="V7"/>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c r="AU7" s="101"/>
      <c r="AV7" s="101"/>
      <c r="AW7" s="155"/>
      <c r="DW7" s="101"/>
      <c r="DX7" s="101"/>
    </row>
    <row r="8" spans="1:130" s="44" customFormat="1" ht="15.75" x14ac:dyDescent="0.25">
      <c r="A8" s="14"/>
      <c r="O8" s="48"/>
      <c r="X8" s="47"/>
      <c r="AW8" s="47"/>
      <c r="BX8" s="47"/>
      <c r="CY8" s="47"/>
      <c r="DL8" s="107"/>
      <c r="DW8" s="145" t="s">
        <v>342</v>
      </c>
      <c r="DX8" s="145"/>
      <c r="DY8" s="44" t="s">
        <v>343</v>
      </c>
      <c r="DZ8" s="44" t="s">
        <v>344</v>
      </c>
    </row>
    <row r="9" spans="1:130" x14ac:dyDescent="0.2">
      <c r="A9" s="100" t="s">
        <v>345</v>
      </c>
      <c r="B9" s="107">
        <v>1</v>
      </c>
      <c r="C9" s="107">
        <f>B9+1</f>
        <v>2</v>
      </c>
      <c r="D9" s="107">
        <f t="shared" ref="D9:BO9" si="0">C9+1</f>
        <v>3</v>
      </c>
      <c r="E9" s="107">
        <f t="shared" si="0"/>
        <v>4</v>
      </c>
      <c r="F9" s="107">
        <f t="shared" si="0"/>
        <v>5</v>
      </c>
      <c r="G9" s="107">
        <f t="shared" si="0"/>
        <v>6</v>
      </c>
      <c r="H9" s="107">
        <f t="shared" si="0"/>
        <v>7</v>
      </c>
      <c r="I9" s="107">
        <f t="shared" si="0"/>
        <v>8</v>
      </c>
      <c r="J9" s="107">
        <f t="shared" si="0"/>
        <v>9</v>
      </c>
      <c r="K9" s="107">
        <f t="shared" si="0"/>
        <v>10</v>
      </c>
      <c r="L9" s="107">
        <f t="shared" si="0"/>
        <v>11</v>
      </c>
      <c r="M9" s="107">
        <f t="shared" si="0"/>
        <v>12</v>
      </c>
      <c r="N9" s="107">
        <f t="shared" si="0"/>
        <v>13</v>
      </c>
      <c r="O9" s="107">
        <f t="shared" si="0"/>
        <v>14</v>
      </c>
      <c r="P9" s="107">
        <f t="shared" si="0"/>
        <v>15</v>
      </c>
      <c r="Q9" s="107">
        <f t="shared" si="0"/>
        <v>16</v>
      </c>
      <c r="R9" s="107">
        <f t="shared" si="0"/>
        <v>17</v>
      </c>
      <c r="S9" s="107">
        <f t="shared" si="0"/>
        <v>18</v>
      </c>
      <c r="T9" s="107">
        <f t="shared" si="0"/>
        <v>19</v>
      </c>
      <c r="U9" s="107">
        <f t="shared" si="0"/>
        <v>20</v>
      </c>
      <c r="V9" s="107">
        <f t="shared" si="0"/>
        <v>21</v>
      </c>
      <c r="W9" s="107">
        <f t="shared" si="0"/>
        <v>22</v>
      </c>
      <c r="X9" s="107">
        <f t="shared" si="0"/>
        <v>23</v>
      </c>
      <c r="Y9" s="107">
        <f t="shared" si="0"/>
        <v>24</v>
      </c>
      <c r="Z9" s="107">
        <f t="shared" si="0"/>
        <v>25</v>
      </c>
      <c r="AA9" s="107">
        <f t="shared" si="0"/>
        <v>26</v>
      </c>
      <c r="AB9" s="107">
        <f t="shared" si="0"/>
        <v>27</v>
      </c>
      <c r="AC9" s="107">
        <f t="shared" si="0"/>
        <v>28</v>
      </c>
      <c r="AD9" s="107">
        <f t="shared" si="0"/>
        <v>29</v>
      </c>
      <c r="AE9" s="107">
        <f t="shared" si="0"/>
        <v>30</v>
      </c>
      <c r="AF9" s="107">
        <f t="shared" si="0"/>
        <v>31</v>
      </c>
      <c r="AG9" s="107">
        <f t="shared" si="0"/>
        <v>32</v>
      </c>
      <c r="AH9" s="107">
        <f t="shared" si="0"/>
        <v>33</v>
      </c>
      <c r="AI9" s="107">
        <f t="shared" si="0"/>
        <v>34</v>
      </c>
      <c r="AJ9" s="107">
        <f t="shared" si="0"/>
        <v>35</v>
      </c>
      <c r="AK9" s="107">
        <f t="shared" si="0"/>
        <v>36</v>
      </c>
      <c r="AL9" s="107">
        <f t="shared" si="0"/>
        <v>37</v>
      </c>
      <c r="AM9" s="107">
        <f t="shared" si="0"/>
        <v>38</v>
      </c>
      <c r="AN9" s="107">
        <f t="shared" si="0"/>
        <v>39</v>
      </c>
      <c r="AO9" s="107">
        <f t="shared" si="0"/>
        <v>40</v>
      </c>
      <c r="AP9" s="107">
        <f t="shared" si="0"/>
        <v>41</v>
      </c>
      <c r="AQ9" s="107">
        <f t="shared" si="0"/>
        <v>42</v>
      </c>
      <c r="AR9" s="107">
        <f t="shared" si="0"/>
        <v>43</v>
      </c>
      <c r="AS9" s="107">
        <f t="shared" si="0"/>
        <v>44</v>
      </c>
      <c r="AT9" s="107">
        <f t="shared" si="0"/>
        <v>45</v>
      </c>
      <c r="AU9" s="107">
        <f t="shared" si="0"/>
        <v>46</v>
      </c>
      <c r="AV9" s="107">
        <f t="shared" si="0"/>
        <v>47</v>
      </c>
      <c r="AW9" s="107">
        <f t="shared" si="0"/>
        <v>48</v>
      </c>
      <c r="AX9" s="107">
        <f t="shared" si="0"/>
        <v>49</v>
      </c>
      <c r="AY9" s="107">
        <f t="shared" si="0"/>
        <v>50</v>
      </c>
      <c r="AZ9" s="107">
        <f t="shared" si="0"/>
        <v>51</v>
      </c>
      <c r="BA9" s="107">
        <f t="shared" si="0"/>
        <v>52</v>
      </c>
      <c r="BB9" s="107">
        <f t="shared" si="0"/>
        <v>53</v>
      </c>
      <c r="BC9" s="107">
        <f t="shared" si="0"/>
        <v>54</v>
      </c>
      <c r="BD9" s="107">
        <f t="shared" si="0"/>
        <v>55</v>
      </c>
      <c r="BE9" s="107">
        <f t="shared" si="0"/>
        <v>56</v>
      </c>
      <c r="BF9" s="107">
        <f t="shared" si="0"/>
        <v>57</v>
      </c>
      <c r="BG9" s="107">
        <f t="shared" si="0"/>
        <v>58</v>
      </c>
      <c r="BH9" s="107">
        <f t="shared" si="0"/>
        <v>59</v>
      </c>
      <c r="BI9" s="107">
        <f t="shared" si="0"/>
        <v>60</v>
      </c>
      <c r="BJ9" s="107">
        <f t="shared" si="0"/>
        <v>61</v>
      </c>
      <c r="BK9" s="107">
        <f t="shared" si="0"/>
        <v>62</v>
      </c>
      <c r="BL9" s="107">
        <f t="shared" si="0"/>
        <v>63</v>
      </c>
      <c r="BM9" s="107">
        <f t="shared" si="0"/>
        <v>64</v>
      </c>
      <c r="BN9" s="107">
        <f t="shared" si="0"/>
        <v>65</v>
      </c>
      <c r="BO9" s="107">
        <f t="shared" si="0"/>
        <v>66</v>
      </c>
      <c r="BP9" s="107">
        <f t="shared" ref="BP9:DZ9" si="1">BO9+1</f>
        <v>67</v>
      </c>
      <c r="BQ9" s="107">
        <f t="shared" si="1"/>
        <v>68</v>
      </c>
      <c r="BR9" s="107">
        <f t="shared" si="1"/>
        <v>69</v>
      </c>
      <c r="BS9" s="107">
        <f t="shared" si="1"/>
        <v>70</v>
      </c>
      <c r="BT9" s="107">
        <f t="shared" si="1"/>
        <v>71</v>
      </c>
      <c r="BU9" s="107">
        <f t="shared" si="1"/>
        <v>72</v>
      </c>
      <c r="BV9" s="107">
        <f t="shared" si="1"/>
        <v>73</v>
      </c>
      <c r="BW9" s="107">
        <f t="shared" si="1"/>
        <v>74</v>
      </c>
      <c r="BX9" s="107">
        <f t="shared" si="1"/>
        <v>75</v>
      </c>
      <c r="BY9" s="107">
        <f t="shared" si="1"/>
        <v>76</v>
      </c>
      <c r="BZ9" s="107">
        <f t="shared" si="1"/>
        <v>77</v>
      </c>
      <c r="CA9" s="107">
        <f t="shared" si="1"/>
        <v>78</v>
      </c>
      <c r="CB9" s="107">
        <f t="shared" si="1"/>
        <v>79</v>
      </c>
      <c r="CC9" s="107">
        <f t="shared" si="1"/>
        <v>80</v>
      </c>
      <c r="CD9" s="107">
        <f t="shared" si="1"/>
        <v>81</v>
      </c>
      <c r="CE9" s="107">
        <f t="shared" si="1"/>
        <v>82</v>
      </c>
      <c r="CF9" s="107">
        <f t="shared" si="1"/>
        <v>83</v>
      </c>
      <c r="CG9" s="107">
        <f t="shared" si="1"/>
        <v>84</v>
      </c>
      <c r="CH9" s="107">
        <f t="shared" si="1"/>
        <v>85</v>
      </c>
      <c r="CI9" s="107">
        <f t="shared" si="1"/>
        <v>86</v>
      </c>
      <c r="CJ9" s="107">
        <f t="shared" si="1"/>
        <v>87</v>
      </c>
      <c r="CK9" s="107">
        <f t="shared" si="1"/>
        <v>88</v>
      </c>
      <c r="CL9" s="107">
        <f t="shared" si="1"/>
        <v>89</v>
      </c>
      <c r="CM9" s="107">
        <f t="shared" si="1"/>
        <v>90</v>
      </c>
      <c r="CN9" s="107">
        <f t="shared" si="1"/>
        <v>91</v>
      </c>
      <c r="CO9" s="107">
        <f t="shared" si="1"/>
        <v>92</v>
      </c>
      <c r="CP9" s="107">
        <f t="shared" si="1"/>
        <v>93</v>
      </c>
      <c r="CQ9" s="107">
        <f t="shared" si="1"/>
        <v>94</v>
      </c>
      <c r="CR9" s="107">
        <f t="shared" si="1"/>
        <v>95</v>
      </c>
      <c r="CS9" s="107">
        <f t="shared" si="1"/>
        <v>96</v>
      </c>
      <c r="CT9" s="107">
        <f t="shared" si="1"/>
        <v>97</v>
      </c>
      <c r="CU9" s="107">
        <f t="shared" si="1"/>
        <v>98</v>
      </c>
      <c r="CV9" s="107">
        <f t="shared" si="1"/>
        <v>99</v>
      </c>
      <c r="CW9" s="107">
        <f t="shared" si="1"/>
        <v>100</v>
      </c>
      <c r="CX9" s="107">
        <f t="shared" si="1"/>
        <v>101</v>
      </c>
      <c r="CY9" s="107">
        <f t="shared" si="1"/>
        <v>102</v>
      </c>
      <c r="CZ9" s="107">
        <f t="shared" si="1"/>
        <v>103</v>
      </c>
      <c r="DA9" s="107">
        <f t="shared" si="1"/>
        <v>104</v>
      </c>
      <c r="DB9" s="107">
        <f t="shared" si="1"/>
        <v>105</v>
      </c>
      <c r="DC9" s="107">
        <f t="shared" si="1"/>
        <v>106</v>
      </c>
      <c r="DD9" s="107">
        <f t="shared" si="1"/>
        <v>107</v>
      </c>
      <c r="DE9" s="107">
        <f t="shared" si="1"/>
        <v>108</v>
      </c>
      <c r="DF9" s="107">
        <f t="shared" si="1"/>
        <v>109</v>
      </c>
      <c r="DG9" s="107">
        <f t="shared" si="1"/>
        <v>110</v>
      </c>
      <c r="DH9" s="107">
        <f t="shared" si="1"/>
        <v>111</v>
      </c>
      <c r="DI9" s="107">
        <f t="shared" si="1"/>
        <v>112</v>
      </c>
      <c r="DJ9" s="107">
        <f t="shared" si="1"/>
        <v>113</v>
      </c>
      <c r="DK9" s="107">
        <f t="shared" si="1"/>
        <v>114</v>
      </c>
      <c r="DL9" s="107">
        <f t="shared" si="1"/>
        <v>115</v>
      </c>
      <c r="DM9" s="107">
        <f t="shared" si="1"/>
        <v>116</v>
      </c>
      <c r="DN9" s="107">
        <f t="shared" si="1"/>
        <v>117</v>
      </c>
      <c r="DO9" s="107">
        <f t="shared" si="1"/>
        <v>118</v>
      </c>
      <c r="DP9" s="107">
        <f t="shared" si="1"/>
        <v>119</v>
      </c>
      <c r="DQ9" s="107">
        <f t="shared" si="1"/>
        <v>120</v>
      </c>
      <c r="DR9" s="107">
        <f t="shared" si="1"/>
        <v>121</v>
      </c>
      <c r="DS9" s="107">
        <f t="shared" si="1"/>
        <v>122</v>
      </c>
      <c r="DT9" s="107">
        <f t="shared" si="1"/>
        <v>123</v>
      </c>
      <c r="DU9" s="107">
        <f t="shared" si="1"/>
        <v>124</v>
      </c>
      <c r="DV9" s="107">
        <f t="shared" si="1"/>
        <v>125</v>
      </c>
      <c r="DW9" s="107">
        <f t="shared" si="1"/>
        <v>126</v>
      </c>
      <c r="DX9" s="107">
        <f t="shared" si="1"/>
        <v>127</v>
      </c>
      <c r="DY9" s="107">
        <f t="shared" si="1"/>
        <v>128</v>
      </c>
      <c r="DZ9" s="107">
        <f t="shared" si="1"/>
        <v>129</v>
      </c>
    </row>
    <row r="10" spans="1:130" s="46" customFormat="1" ht="76.5" x14ac:dyDescent="0.2">
      <c r="A10" s="21"/>
      <c r="B10" s="108" t="s">
        <v>346</v>
      </c>
      <c r="C10" s="108" t="s">
        <v>347</v>
      </c>
      <c r="D10" s="108" t="s">
        <v>348</v>
      </c>
      <c r="E10" s="108" t="s">
        <v>349</v>
      </c>
      <c r="F10" s="108" t="s">
        <v>350</v>
      </c>
      <c r="G10" s="108" t="s">
        <v>351</v>
      </c>
      <c r="H10" s="108" t="s">
        <v>352</v>
      </c>
      <c r="I10" s="108" t="s">
        <v>353</v>
      </c>
      <c r="J10" s="108" t="s">
        <v>354</v>
      </c>
      <c r="K10" s="110" t="s">
        <v>355</v>
      </c>
      <c r="L10" s="110" t="s">
        <v>356</v>
      </c>
      <c r="M10" s="110" t="s">
        <v>357</v>
      </c>
      <c r="N10" s="110" t="s">
        <v>358</v>
      </c>
      <c r="O10" s="110" t="s">
        <v>359</v>
      </c>
      <c r="P10" s="110" t="s">
        <v>360</v>
      </c>
      <c r="Q10" s="110" t="s">
        <v>361</v>
      </c>
      <c r="R10" s="110" t="s">
        <v>362</v>
      </c>
      <c r="S10" s="108" t="s">
        <v>435</v>
      </c>
      <c r="T10" s="108" t="s">
        <v>436</v>
      </c>
      <c r="U10" s="110" t="s">
        <v>437</v>
      </c>
      <c r="V10" s="110" t="s">
        <v>363</v>
      </c>
      <c r="W10" s="103" t="s">
        <v>364</v>
      </c>
      <c r="X10" s="103" t="s">
        <v>365</v>
      </c>
      <c r="Y10" s="103" t="s">
        <v>366</v>
      </c>
      <c r="Z10" s="103" t="s">
        <v>367</v>
      </c>
      <c r="AA10" s="103" t="s">
        <v>368</v>
      </c>
      <c r="AB10" s="103" t="s">
        <v>369</v>
      </c>
      <c r="AC10" s="103" t="s">
        <v>370</v>
      </c>
      <c r="AD10" s="103" t="s">
        <v>371</v>
      </c>
      <c r="AE10" s="103" t="s">
        <v>372</v>
      </c>
      <c r="AF10" s="103" t="s">
        <v>373</v>
      </c>
      <c r="AG10" s="103" t="s">
        <v>374</v>
      </c>
      <c r="AH10" s="103" t="s">
        <v>375</v>
      </c>
      <c r="AI10" s="103" t="s">
        <v>438</v>
      </c>
      <c r="AJ10" s="103" t="s">
        <v>439</v>
      </c>
      <c r="AK10" s="103" t="s">
        <v>440</v>
      </c>
      <c r="AL10" s="103" t="s">
        <v>441</v>
      </c>
      <c r="AM10" s="103" t="s">
        <v>442</v>
      </c>
      <c r="AN10" s="103" t="s">
        <v>443</v>
      </c>
      <c r="AO10" s="103" t="s">
        <v>444</v>
      </c>
      <c r="AP10" s="103" t="s">
        <v>445</v>
      </c>
      <c r="AQ10" s="103" t="s">
        <v>446</v>
      </c>
      <c r="AR10" s="103" t="s">
        <v>447</v>
      </c>
      <c r="AS10" s="103" t="s">
        <v>448</v>
      </c>
      <c r="AT10" s="103" t="s">
        <v>449</v>
      </c>
      <c r="AU10" s="103" t="s">
        <v>450</v>
      </c>
      <c r="AV10" s="103" t="s">
        <v>451</v>
      </c>
      <c r="AW10" s="103" t="s">
        <v>452</v>
      </c>
      <c r="AX10" s="104" t="s">
        <v>376</v>
      </c>
      <c r="AY10" s="104" t="s">
        <v>377</v>
      </c>
      <c r="AZ10" s="104" t="s">
        <v>378</v>
      </c>
      <c r="BA10" s="104" t="s">
        <v>379</v>
      </c>
      <c r="BB10" s="104" t="s">
        <v>380</v>
      </c>
      <c r="BC10" s="104" t="s">
        <v>381</v>
      </c>
      <c r="BD10" s="104" t="s">
        <v>382</v>
      </c>
      <c r="BE10" s="104" t="s">
        <v>383</v>
      </c>
      <c r="BF10" s="104" t="s">
        <v>384</v>
      </c>
      <c r="BG10" s="104" t="s">
        <v>385</v>
      </c>
      <c r="BH10" s="104" t="s">
        <v>386</v>
      </c>
      <c r="BI10" s="104" t="s">
        <v>387</v>
      </c>
      <c r="BJ10" s="104" t="s">
        <v>453</v>
      </c>
      <c r="BK10" s="104" t="s">
        <v>454</v>
      </c>
      <c r="BL10" s="104" t="s">
        <v>455</v>
      </c>
      <c r="BM10" s="104" t="s">
        <v>456</v>
      </c>
      <c r="BN10" s="104" t="s">
        <v>457</v>
      </c>
      <c r="BO10" s="104" t="s">
        <v>458</v>
      </c>
      <c r="BP10" s="104" t="s">
        <v>459</v>
      </c>
      <c r="BQ10" s="104" t="s">
        <v>460</v>
      </c>
      <c r="BR10" s="104" t="s">
        <v>461</v>
      </c>
      <c r="BS10" s="104" t="s">
        <v>462</v>
      </c>
      <c r="BT10" s="104" t="s">
        <v>463</v>
      </c>
      <c r="BU10" s="104" t="s">
        <v>464</v>
      </c>
      <c r="BV10" s="104" t="s">
        <v>465</v>
      </c>
      <c r="BW10" s="104" t="s">
        <v>466</v>
      </c>
      <c r="BX10" s="104" t="s">
        <v>467</v>
      </c>
      <c r="BY10" s="105" t="s">
        <v>388</v>
      </c>
      <c r="BZ10" s="105" t="s">
        <v>389</v>
      </c>
      <c r="CA10" s="105" t="s">
        <v>390</v>
      </c>
      <c r="CB10" s="105" t="s">
        <v>391</v>
      </c>
      <c r="CC10" s="105" t="s">
        <v>392</v>
      </c>
      <c r="CD10" s="105" t="s">
        <v>393</v>
      </c>
      <c r="CE10" s="105" t="s">
        <v>394</v>
      </c>
      <c r="CF10" s="105" t="s">
        <v>395</v>
      </c>
      <c r="CG10" s="105" t="s">
        <v>396</v>
      </c>
      <c r="CH10" s="105" t="s">
        <v>397</v>
      </c>
      <c r="CI10" s="105" t="s">
        <v>398</v>
      </c>
      <c r="CJ10" s="105" t="s">
        <v>399</v>
      </c>
      <c r="CK10" s="105" t="s">
        <v>468</v>
      </c>
      <c r="CL10" s="105" t="s">
        <v>469</v>
      </c>
      <c r="CM10" s="105" t="s">
        <v>470</v>
      </c>
      <c r="CN10" s="105" t="s">
        <v>471</v>
      </c>
      <c r="CO10" s="105" t="s">
        <v>472</v>
      </c>
      <c r="CP10" s="105" t="s">
        <v>473</v>
      </c>
      <c r="CQ10" s="105" t="s">
        <v>474</v>
      </c>
      <c r="CR10" s="105" t="s">
        <v>475</v>
      </c>
      <c r="CS10" s="105" t="s">
        <v>476</v>
      </c>
      <c r="CT10" s="105" t="s">
        <v>477</v>
      </c>
      <c r="CU10" s="105" t="s">
        <v>478</v>
      </c>
      <c r="CV10" s="105" t="s">
        <v>479</v>
      </c>
      <c r="CW10" s="105" t="s">
        <v>480</v>
      </c>
      <c r="CX10" s="105" t="s">
        <v>481</v>
      </c>
      <c r="CY10" s="105" t="s">
        <v>482</v>
      </c>
      <c r="CZ10" s="110" t="s">
        <v>483</v>
      </c>
      <c r="DA10" s="108" t="s">
        <v>484</v>
      </c>
      <c r="DB10" s="108" t="s">
        <v>485</v>
      </c>
      <c r="DC10" s="108" t="s">
        <v>400</v>
      </c>
      <c r="DD10" s="110" t="s">
        <v>401</v>
      </c>
      <c r="DE10" s="110" t="s">
        <v>402</v>
      </c>
      <c r="DF10" s="110" t="s">
        <v>403</v>
      </c>
      <c r="DG10" s="108" t="s">
        <v>404</v>
      </c>
      <c r="DH10" s="108" t="s">
        <v>405</v>
      </c>
      <c r="DI10" s="108" t="s">
        <v>406</v>
      </c>
      <c r="DJ10" s="108" t="s">
        <v>407</v>
      </c>
      <c r="DK10" s="108" t="s">
        <v>408</v>
      </c>
      <c r="DL10" s="110" t="s">
        <v>486</v>
      </c>
      <c r="DM10" s="108" t="s">
        <v>409</v>
      </c>
      <c r="DN10" s="108" t="s">
        <v>410</v>
      </c>
      <c r="DO10" s="108" t="s">
        <v>411</v>
      </c>
      <c r="DP10" s="108" t="s">
        <v>412</v>
      </c>
      <c r="DQ10" s="108" t="s">
        <v>413</v>
      </c>
      <c r="DR10" s="108" t="s">
        <v>414</v>
      </c>
      <c r="DS10" s="108" t="s">
        <v>415</v>
      </c>
      <c r="DT10" s="108" t="s">
        <v>416</v>
      </c>
      <c r="DU10" s="108" t="s">
        <v>417</v>
      </c>
      <c r="DV10" s="108" t="s">
        <v>418</v>
      </c>
      <c r="DW10" s="146" t="s">
        <v>419</v>
      </c>
      <c r="DX10" s="146" t="s">
        <v>420</v>
      </c>
      <c r="DY10" s="146" t="s">
        <v>421</v>
      </c>
      <c r="DZ10" s="147" t="s">
        <v>422</v>
      </c>
    </row>
    <row r="11" spans="1:130" s="45" customFormat="1" x14ac:dyDescent="0.2">
      <c r="A11" s="22"/>
      <c r="B11" s="109"/>
      <c r="C11" s="109"/>
      <c r="D11" s="109"/>
      <c r="E11" s="109"/>
      <c r="F11" s="109"/>
      <c r="G11" s="109"/>
      <c r="H11" s="109"/>
      <c r="I11" s="109"/>
      <c r="J11" s="109"/>
      <c r="K11" s="109"/>
      <c r="L11" s="109"/>
      <c r="M11" s="109"/>
      <c r="N11" s="110" t="s">
        <v>423</v>
      </c>
      <c r="O11" s="110" t="s">
        <v>424</v>
      </c>
      <c r="P11" s="109"/>
      <c r="Q11" s="110" t="s">
        <v>425</v>
      </c>
      <c r="R11" s="110" t="s">
        <v>425</v>
      </c>
      <c r="S11" s="110" t="s">
        <v>487</v>
      </c>
      <c r="T11" s="110" t="s">
        <v>426</v>
      </c>
      <c r="U11" s="110" t="s">
        <v>428</v>
      </c>
      <c r="V11" s="110" t="s">
        <v>425</v>
      </c>
      <c r="W11" s="103" t="s">
        <v>426</v>
      </c>
      <c r="X11" s="103" t="s">
        <v>427</v>
      </c>
      <c r="Y11" s="103" t="s">
        <v>426</v>
      </c>
      <c r="Z11" s="103" t="s">
        <v>426</v>
      </c>
      <c r="AA11" s="103" t="s">
        <v>426</v>
      </c>
      <c r="AB11" s="103" t="s">
        <v>426</v>
      </c>
      <c r="AC11" s="103" t="s">
        <v>426</v>
      </c>
      <c r="AD11" s="103" t="s">
        <v>426</v>
      </c>
      <c r="AE11" s="103" t="s">
        <v>426</v>
      </c>
      <c r="AF11" s="103" t="s">
        <v>426</v>
      </c>
      <c r="AG11" s="103" t="s">
        <v>426</v>
      </c>
      <c r="AH11" s="103" t="s">
        <v>426</v>
      </c>
      <c r="AI11" s="103" t="s">
        <v>426</v>
      </c>
      <c r="AJ11" s="103" t="s">
        <v>426</v>
      </c>
      <c r="AK11" s="103" t="s">
        <v>426</v>
      </c>
      <c r="AL11" s="103" t="s">
        <v>426</v>
      </c>
      <c r="AM11" s="103" t="s">
        <v>426</v>
      </c>
      <c r="AN11" s="103" t="s">
        <v>426</v>
      </c>
      <c r="AO11" s="103" t="s">
        <v>426</v>
      </c>
      <c r="AP11" s="103" t="s">
        <v>426</v>
      </c>
      <c r="AQ11" s="103" t="s">
        <v>426</v>
      </c>
      <c r="AR11" s="103" t="s">
        <v>426</v>
      </c>
      <c r="AS11" s="103" t="s">
        <v>426</v>
      </c>
      <c r="AT11" s="103" t="s">
        <v>426</v>
      </c>
      <c r="AU11" s="103" t="s">
        <v>426</v>
      </c>
      <c r="AV11" s="103" t="s">
        <v>426</v>
      </c>
      <c r="AW11" s="103" t="s">
        <v>426</v>
      </c>
      <c r="AX11" s="104" t="s">
        <v>428</v>
      </c>
      <c r="AY11" s="104" t="s">
        <v>427</v>
      </c>
      <c r="AZ11" s="104" t="s">
        <v>428</v>
      </c>
      <c r="BA11" s="104" t="s">
        <v>428</v>
      </c>
      <c r="BB11" s="104" t="s">
        <v>428</v>
      </c>
      <c r="BC11" s="104" t="s">
        <v>428</v>
      </c>
      <c r="BD11" s="104" t="s">
        <v>428</v>
      </c>
      <c r="BE11" s="104" t="s">
        <v>428</v>
      </c>
      <c r="BF11" s="104" t="s">
        <v>428</v>
      </c>
      <c r="BG11" s="104" t="s">
        <v>428</v>
      </c>
      <c r="BH11" s="104" t="s">
        <v>428</v>
      </c>
      <c r="BI11" s="104" t="s">
        <v>428</v>
      </c>
      <c r="BJ11" s="104" t="s">
        <v>428</v>
      </c>
      <c r="BK11" s="104" t="s">
        <v>428</v>
      </c>
      <c r="BL11" s="104" t="s">
        <v>428</v>
      </c>
      <c r="BM11" s="104" t="s">
        <v>428</v>
      </c>
      <c r="BN11" s="104" t="s">
        <v>428</v>
      </c>
      <c r="BO11" s="104" t="s">
        <v>428</v>
      </c>
      <c r="BP11" s="104" t="s">
        <v>428</v>
      </c>
      <c r="BQ11" s="104" t="s">
        <v>428</v>
      </c>
      <c r="BR11" s="104" t="s">
        <v>428</v>
      </c>
      <c r="BS11" s="104" t="s">
        <v>428</v>
      </c>
      <c r="BT11" s="104" t="s">
        <v>428</v>
      </c>
      <c r="BU11" s="104" t="s">
        <v>428</v>
      </c>
      <c r="BV11" s="104" t="s">
        <v>428</v>
      </c>
      <c r="BW11" s="104" t="s">
        <v>428</v>
      </c>
      <c r="BX11" s="104" t="s">
        <v>428</v>
      </c>
      <c r="BY11" s="105" t="s">
        <v>429</v>
      </c>
      <c r="BZ11" s="105" t="s">
        <v>427</v>
      </c>
      <c r="CA11" s="105" t="s">
        <v>429</v>
      </c>
      <c r="CB11" s="105" t="s">
        <v>429</v>
      </c>
      <c r="CC11" s="105" t="s">
        <v>429</v>
      </c>
      <c r="CD11" s="105" t="s">
        <v>429</v>
      </c>
      <c r="CE11" s="105" t="s">
        <v>429</v>
      </c>
      <c r="CF11" s="105" t="s">
        <v>429</v>
      </c>
      <c r="CG11" s="105" t="s">
        <v>429</v>
      </c>
      <c r="CH11" s="105" t="s">
        <v>429</v>
      </c>
      <c r="CI11" s="105" t="s">
        <v>429</v>
      </c>
      <c r="CJ11" s="105" t="s">
        <v>429</v>
      </c>
      <c r="CK11" s="105" t="s">
        <v>429</v>
      </c>
      <c r="CL11" s="105" t="s">
        <v>429</v>
      </c>
      <c r="CM11" s="105" t="s">
        <v>429</v>
      </c>
      <c r="CN11" s="105" t="s">
        <v>429</v>
      </c>
      <c r="CO11" s="105" t="s">
        <v>429</v>
      </c>
      <c r="CP11" s="105" t="s">
        <v>429</v>
      </c>
      <c r="CQ11" s="105" t="s">
        <v>429</v>
      </c>
      <c r="CR11" s="105" t="s">
        <v>429</v>
      </c>
      <c r="CS11" s="105" t="s">
        <v>429</v>
      </c>
      <c r="CT11" s="105" t="s">
        <v>429</v>
      </c>
      <c r="CU11" s="105" t="s">
        <v>429</v>
      </c>
      <c r="CV11" s="105" t="s">
        <v>429</v>
      </c>
      <c r="CW11" s="105" t="s">
        <v>429</v>
      </c>
      <c r="CX11" s="105" t="s">
        <v>429</v>
      </c>
      <c r="CY11" s="105" t="s">
        <v>429</v>
      </c>
      <c r="CZ11" s="110" t="s">
        <v>488</v>
      </c>
      <c r="DA11" s="110" t="s">
        <v>488</v>
      </c>
      <c r="DB11" s="110" t="s">
        <v>488</v>
      </c>
      <c r="DC11" s="110" t="s">
        <v>430</v>
      </c>
      <c r="DD11" s="110" t="s">
        <v>431</v>
      </c>
      <c r="DE11" s="110" t="s">
        <v>431</v>
      </c>
      <c r="DF11" s="110" t="s">
        <v>431</v>
      </c>
      <c r="DG11" s="110" t="s">
        <v>432</v>
      </c>
      <c r="DH11" s="110" t="s">
        <v>432</v>
      </c>
      <c r="DI11" s="110" t="s">
        <v>433</v>
      </c>
      <c r="DJ11" s="110" t="s">
        <v>433</v>
      </c>
      <c r="DK11" s="110" t="s">
        <v>433</v>
      </c>
      <c r="DL11" s="110" t="s">
        <v>487</v>
      </c>
      <c r="DM11" s="109"/>
      <c r="DN11" s="109"/>
      <c r="DO11" s="109"/>
      <c r="DP11" s="109"/>
      <c r="DQ11" s="109"/>
      <c r="DR11" s="109"/>
      <c r="DS11" s="109"/>
      <c r="DT11" s="109"/>
      <c r="DU11" s="109"/>
      <c r="DV11" s="109"/>
      <c r="DW11" s="109"/>
      <c r="DX11" s="109"/>
      <c r="DY11" s="109"/>
      <c r="DZ11" s="148"/>
    </row>
    <row r="12" spans="1:130" s="44" customFormat="1" x14ac:dyDescent="0.2">
      <c r="A12" s="70">
        <v>1</v>
      </c>
      <c r="B12" s="112">
        <f>PST!$B$3</f>
        <v>0</v>
      </c>
      <c r="C12" s="112">
        <f>PST!$B$4</f>
        <v>0</v>
      </c>
      <c r="D12" s="112">
        <f>PST!$B$2</f>
        <v>0</v>
      </c>
      <c r="E12" s="149">
        <f>PST!$B$16</f>
        <v>0</v>
      </c>
      <c r="F12" s="111">
        <f>PST!$B$5</f>
        <v>0</v>
      </c>
      <c r="G12" s="111">
        <f>PST!$B$6</f>
        <v>0</v>
      </c>
      <c r="H12" s="111">
        <f>PST!B15</f>
        <v>0</v>
      </c>
      <c r="I12" s="111" t="e">
        <f>PST!#REF!</f>
        <v>#REF!</v>
      </c>
      <c r="J12" s="111">
        <f>PST!B29</f>
        <v>0</v>
      </c>
      <c r="K12" s="71">
        <f>PST!B18</f>
        <v>0</v>
      </c>
      <c r="L12" s="71">
        <f>PST!B21</f>
        <v>0</v>
      </c>
      <c r="M12" s="71" t="e">
        <f>PST!#REF!</f>
        <v>#REF!</v>
      </c>
      <c r="N12" s="111">
        <f>PST!B17</f>
        <v>0</v>
      </c>
      <c r="O12" s="18">
        <f>PST!B23</f>
        <v>0</v>
      </c>
      <c r="P12" s="111" t="e">
        <f>PST!#REF!</f>
        <v>#REF!</v>
      </c>
      <c r="Q12" s="112" t="e">
        <f>IF(PST!B37&gt;0,PST!B37,PST!#REF!)</f>
        <v>#REF!</v>
      </c>
      <c r="R12" s="112">
        <f>PST!B45</f>
        <v>0</v>
      </c>
      <c r="S12" s="160">
        <f>Pricing!K48</f>
        <v>0</v>
      </c>
      <c r="T12" s="111" t="e">
        <f>Pricing!#REF!</f>
        <v>#REF!</v>
      </c>
      <c r="U12" s="111" t="e">
        <f>Pricing!#REF!</f>
        <v>#REF!</v>
      </c>
      <c r="V12" s="111">
        <f>PST!B22</f>
        <v>0</v>
      </c>
      <c r="W12" s="111">
        <f>Pricing!$D$18</f>
        <v>0</v>
      </c>
      <c r="X12" s="15">
        <f>Pricing!D21</f>
        <v>0</v>
      </c>
      <c r="Y12" s="111" t="e">
        <f>VLOOKUP(2017,Pricing!$C$23:$H$42,2,FALSE)</f>
        <v>#N/A</v>
      </c>
      <c r="Z12" s="111" t="e">
        <f>VLOOKUP(2018,Pricing!$C$23:$H$42,2,FALSE)</f>
        <v>#N/A</v>
      </c>
      <c r="AA12" s="111" t="e">
        <f>VLOOKUP(2019,Pricing!$C$23:$H$42,2,FALSE)</f>
        <v>#N/A</v>
      </c>
      <c r="AB12" s="111" t="e">
        <f>VLOOKUP(2020,Pricing!$C$23:$H$42,2,FALSE)</f>
        <v>#N/A</v>
      </c>
      <c r="AC12" s="111" t="e">
        <f>VLOOKUP(2021,Pricing!$C$23:$H$42,2,FALSE)</f>
        <v>#N/A</v>
      </c>
      <c r="AD12" s="111" t="e">
        <f>VLOOKUP(2022,Pricing!$C$23:$H$42,2,FALSE)</f>
        <v>#N/A</v>
      </c>
      <c r="AE12" s="111" t="e">
        <f>VLOOKUP(2023,Pricing!$C$23:$H$42,2,FALSE)</f>
        <v>#N/A</v>
      </c>
      <c r="AF12" s="111" t="e">
        <f>VLOOKUP(2024,Pricing!$C$23:$H$42,2,FALSE)</f>
        <v>#N/A</v>
      </c>
      <c r="AG12" s="111" t="e">
        <f>VLOOKUP(2025,Pricing!$C$23:$H$42,2,FALSE)</f>
        <v>#N/A</v>
      </c>
      <c r="AH12" s="111">
        <f>VLOOKUP(2026,Pricing!$C$23:$H$42,2,FALSE)</f>
        <v>0</v>
      </c>
      <c r="AI12" s="111" t="e">
        <f>VLOOKUP(2027,Pricing!$C$23:$H$42,2,FALSE)</f>
        <v>#N/A</v>
      </c>
      <c r="AJ12" s="111" t="e">
        <f>VLOOKUP(2028,Pricing!$C$23:$H$42,2,FALSE)</f>
        <v>#N/A</v>
      </c>
      <c r="AK12" s="111" t="e">
        <f>VLOOKUP(2029,Pricing!$C$23:$H$42,2,FALSE)</f>
        <v>#N/A</v>
      </c>
      <c r="AL12" s="111" t="e">
        <f>VLOOKUP(2030,Pricing!$C$23:$H$42,2,FALSE)</f>
        <v>#N/A</v>
      </c>
      <c r="AM12" s="111" t="e">
        <f>VLOOKUP(2031,Pricing!$C$23:$H$42,2,FALSE)</f>
        <v>#N/A</v>
      </c>
      <c r="AN12" s="111" t="e">
        <f>VLOOKUP(2032,Pricing!$C$23:$H$42,2,FALSE)</f>
        <v>#N/A</v>
      </c>
      <c r="AO12" s="111" t="e">
        <f>VLOOKUP(2033,Pricing!$C$23:$H$42,2,FALSE)</f>
        <v>#N/A</v>
      </c>
      <c r="AP12" s="111" t="e">
        <f>VLOOKUP(2034,Pricing!$C$23:$H$42,2,FALSE)</f>
        <v>#N/A</v>
      </c>
      <c r="AQ12" s="111" t="e">
        <f>VLOOKUP(2035,Pricing!$C$23:$H$42,2,FALSE)</f>
        <v>#N/A</v>
      </c>
      <c r="AR12" s="111" t="e">
        <f>VLOOKUP(2036,Pricing!$C$23:$H$42,2,FALSE)</f>
        <v>#N/A</v>
      </c>
      <c r="AS12" s="111" t="e">
        <f>VLOOKUP(2037,Pricing!$C$23:$H$42,2,FALSE)</f>
        <v>#N/A</v>
      </c>
      <c r="AT12" s="111" t="e">
        <f>VLOOKUP(2038,Pricing!$C$23:$H$42,2,FALSE)</f>
        <v>#N/A</v>
      </c>
      <c r="AU12" s="111" t="e">
        <f>VLOOKUP(2039,Pricing!$C$23:$H$42,2,FALSE)</f>
        <v>#N/A</v>
      </c>
      <c r="AV12" s="111" t="e">
        <f>VLOOKUP(2040,Pricing!$C$23:$H$42,2,FALSE)</f>
        <v>#N/A</v>
      </c>
      <c r="AW12" s="111" t="e">
        <f>VLOOKUP(2041,Pricing!$C$23:$H$42,2,FALSE)</f>
        <v>#N/A</v>
      </c>
      <c r="AX12" s="111">
        <f>MAX(Pricing!F18,Pricing!F20)</f>
        <v>0</v>
      </c>
      <c r="AY12" s="111">
        <f>Pricing!F21</f>
        <v>0</v>
      </c>
      <c r="AZ12" s="111" t="e">
        <f>VLOOKUP(2017,Pricing!$C$23:$H$42,4,FALSE)</f>
        <v>#N/A</v>
      </c>
      <c r="BA12" s="111" t="e">
        <f>VLOOKUP(2018,Pricing!$C$23:$H$42,4,FALSE)</f>
        <v>#N/A</v>
      </c>
      <c r="BB12" s="111" t="e">
        <f>VLOOKUP(2019,Pricing!$C$23:$H$42,4,FALSE)</f>
        <v>#N/A</v>
      </c>
      <c r="BC12" s="111" t="e">
        <f>VLOOKUP(2020,Pricing!$C$23:$H$42,4,FALSE)</f>
        <v>#N/A</v>
      </c>
      <c r="BD12" s="111" t="e">
        <f>VLOOKUP(2021,Pricing!$C$23:$H$42,4,FALSE)</f>
        <v>#N/A</v>
      </c>
      <c r="BE12" s="111" t="e">
        <f>VLOOKUP(2022,Pricing!$C$23:$H$42,4,FALSE)</f>
        <v>#N/A</v>
      </c>
      <c r="BF12" s="111" t="e">
        <f>VLOOKUP(2023,Pricing!$C$23:$H$42,4,FALSE)</f>
        <v>#N/A</v>
      </c>
      <c r="BG12" s="111" t="e">
        <f>VLOOKUP(2024,Pricing!$C$23:$H$42,4,FALSE)</f>
        <v>#N/A</v>
      </c>
      <c r="BH12" s="111" t="e">
        <f>VLOOKUP(2025,Pricing!$C$23:$H$42,4,FALSE)</f>
        <v>#N/A</v>
      </c>
      <c r="BI12" s="111">
        <f>VLOOKUP(2026,Pricing!$C$23:$H$42,4,FALSE)</f>
        <v>0</v>
      </c>
      <c r="BJ12" s="111" t="e">
        <f>VLOOKUP(2027,Pricing!$C$23:$H$42,4,FALSE)</f>
        <v>#N/A</v>
      </c>
      <c r="BK12" s="111" t="e">
        <f>VLOOKUP(2028,Pricing!$C$23:$H$42,4,FALSE)</f>
        <v>#N/A</v>
      </c>
      <c r="BL12" s="111" t="e">
        <f>VLOOKUP(2029,Pricing!$C$23:$H$42,4,FALSE)</f>
        <v>#N/A</v>
      </c>
      <c r="BM12" s="111" t="e">
        <f>VLOOKUP(2030,Pricing!$C$23:$H$42,4,FALSE)</f>
        <v>#N/A</v>
      </c>
      <c r="BN12" s="111" t="e">
        <f>VLOOKUP(2031,Pricing!$C$23:$H$42,4,FALSE)</f>
        <v>#N/A</v>
      </c>
      <c r="BO12" s="111" t="e">
        <f>VLOOKUP(2032,Pricing!$C$23:$H$42,4,FALSE)</f>
        <v>#N/A</v>
      </c>
      <c r="BP12" s="111" t="e">
        <f>VLOOKUP(2033,Pricing!$C$23:$H$42,4,FALSE)</f>
        <v>#N/A</v>
      </c>
      <c r="BQ12" s="111" t="e">
        <f>VLOOKUP(2034,Pricing!$C$23:$H$42,4,FALSE)</f>
        <v>#N/A</v>
      </c>
      <c r="BR12" s="111" t="e">
        <f>VLOOKUP(2035,Pricing!$C$23:$H$42,4,FALSE)</f>
        <v>#N/A</v>
      </c>
      <c r="BS12" s="111" t="e">
        <f>VLOOKUP(2036,Pricing!$C$23:$H$42,4,FALSE)</f>
        <v>#N/A</v>
      </c>
      <c r="BT12" s="111" t="e">
        <f>VLOOKUP(2037,Pricing!$C$23:$H$42,4,FALSE)</f>
        <v>#N/A</v>
      </c>
      <c r="BU12" s="111" t="e">
        <f>VLOOKUP(2038,Pricing!$C$23:$H$42,4,FALSE)</f>
        <v>#N/A</v>
      </c>
      <c r="BV12" s="111" t="e">
        <f>VLOOKUP(2039,Pricing!$C$23:$H$42,4,FALSE)</f>
        <v>#N/A</v>
      </c>
      <c r="BW12" s="111" t="e">
        <f>VLOOKUP(2040,Pricing!$C$23:$H$42,4,FALSE)</f>
        <v>#N/A</v>
      </c>
      <c r="BX12" s="111" t="e">
        <f>VLOOKUP(2041,Pricing!$C$23:$H$42,4,FALSE)</f>
        <v>#N/A</v>
      </c>
      <c r="BY12" s="111">
        <f>MAX(Pricing!H18,Pricing!H20)</f>
        <v>0</v>
      </c>
      <c r="BZ12" s="111">
        <f>Pricing!H21</f>
        <v>0</v>
      </c>
      <c r="CA12" s="111" t="e">
        <f>VLOOKUP(2017,Pricing!$C$23:$H$42,4,FALSE)</f>
        <v>#N/A</v>
      </c>
      <c r="CB12" s="111" t="e">
        <f>VLOOKUP(2018,Pricing!$C$23:$H$42,4,FALSE)</f>
        <v>#N/A</v>
      </c>
      <c r="CC12" s="111" t="e">
        <f>VLOOKUP(2019,Pricing!$C$23:$H$42,4,FALSE)</f>
        <v>#N/A</v>
      </c>
      <c r="CD12" s="111" t="e">
        <f>VLOOKUP(2020,Pricing!$C$23:$H$42,4,FALSE)</f>
        <v>#N/A</v>
      </c>
      <c r="CE12" s="111" t="e">
        <f>VLOOKUP(2021,Pricing!$C$23:$H$42,4,FALSE)</f>
        <v>#N/A</v>
      </c>
      <c r="CF12" s="111" t="e">
        <f>VLOOKUP(2022,Pricing!$C$23:$H$42,4,FALSE)</f>
        <v>#N/A</v>
      </c>
      <c r="CG12" s="111" t="e">
        <f>VLOOKUP(2023,Pricing!$C$23:$H$42,4,FALSE)</f>
        <v>#N/A</v>
      </c>
      <c r="CH12" s="111" t="e">
        <f>VLOOKUP(2024,Pricing!$C$23:$H$42,4,FALSE)</f>
        <v>#N/A</v>
      </c>
      <c r="CI12" s="111" t="e">
        <f>VLOOKUP(2025,Pricing!$C$23:$H$42,4,FALSE)</f>
        <v>#N/A</v>
      </c>
      <c r="CJ12" s="111">
        <f>VLOOKUP(2026,Pricing!$C$23:$H$42,4,FALSE)</f>
        <v>0</v>
      </c>
      <c r="CK12" s="111" t="e">
        <f>VLOOKUP(2027,Pricing!$C$23:$H$42,4,FALSE)</f>
        <v>#N/A</v>
      </c>
      <c r="CL12" s="111" t="e">
        <f>VLOOKUP(2028,Pricing!$C$23:$H$42,4,FALSE)</f>
        <v>#N/A</v>
      </c>
      <c r="CM12" s="111" t="e">
        <f>VLOOKUP(2029,Pricing!$C$23:$H$42,4,FALSE)</f>
        <v>#N/A</v>
      </c>
      <c r="CN12" s="111" t="e">
        <f>VLOOKUP(2030,Pricing!$C$23:$H$42,4,FALSE)</f>
        <v>#N/A</v>
      </c>
      <c r="CO12" s="111" t="e">
        <f>VLOOKUP(2031,Pricing!$C$23:$H$42,4,FALSE)</f>
        <v>#N/A</v>
      </c>
      <c r="CP12" s="111" t="e">
        <f>VLOOKUP(2032,Pricing!$C$23:$H$42,4,FALSE)</f>
        <v>#N/A</v>
      </c>
      <c r="CQ12" s="111" t="e">
        <f>VLOOKUP(2033,Pricing!$C$23:$H$42,4,FALSE)</f>
        <v>#N/A</v>
      </c>
      <c r="CR12" s="111" t="e">
        <f>VLOOKUP(2034,Pricing!$C$23:$H$42,4,FALSE)</f>
        <v>#N/A</v>
      </c>
      <c r="CS12" s="111" t="e">
        <f>VLOOKUP(2035,Pricing!$C$23:$H$42,4,FALSE)</f>
        <v>#N/A</v>
      </c>
      <c r="CT12" s="111" t="e">
        <f>VLOOKUP(2036,Pricing!$C$23:$H$42,4,FALSE)</f>
        <v>#N/A</v>
      </c>
      <c r="CU12" s="111" t="e">
        <f>VLOOKUP(2037,Pricing!$C$23:$H$42,4,FALSE)</f>
        <v>#N/A</v>
      </c>
      <c r="CV12" s="111" t="e">
        <f>VLOOKUP(2038,Pricing!$C$23:$H$42,4,FALSE)</f>
        <v>#N/A</v>
      </c>
      <c r="CW12" s="111" t="e">
        <f>VLOOKUP(2039,Pricing!$C$23:$H$42,4,FALSE)</f>
        <v>#N/A</v>
      </c>
      <c r="CX12" s="111" t="e">
        <f>VLOOKUP(2040,Pricing!$C$23:$H$42,4,FALSE)</f>
        <v>#N/A</v>
      </c>
      <c r="CY12" s="111" t="e">
        <f>VLOOKUP(2041,Pricing!$C$23:$H$42,4,FALSE)</f>
        <v>#N/A</v>
      </c>
      <c r="CZ12" s="111">
        <f>PST!B74</f>
        <v>0</v>
      </c>
      <c r="DA12" s="111">
        <f>PST!B75</f>
        <v>0</v>
      </c>
      <c r="DB12" s="111">
        <f>PST!B76</f>
        <v>0</v>
      </c>
      <c r="DC12" s="111">
        <f>PST!B79</f>
        <v>0</v>
      </c>
      <c r="DD12" s="150">
        <f>PST!B77</f>
        <v>0</v>
      </c>
      <c r="DE12" s="150">
        <f>PST!B78</f>
        <v>0</v>
      </c>
      <c r="DF12" s="151">
        <f>PST!B80</f>
        <v>0</v>
      </c>
      <c r="DG12" s="111">
        <f>PST!B50</f>
        <v>0</v>
      </c>
      <c r="DH12" s="112">
        <f>PST!B58</f>
        <v>0</v>
      </c>
      <c r="DI12" s="111" t="e">
        <f>PST!#REF!</f>
        <v>#REF!</v>
      </c>
      <c r="DJ12" s="111" t="e">
        <f>PST!#REF!</f>
        <v>#REF!</v>
      </c>
      <c r="DK12" s="112">
        <f>PST!B66</f>
        <v>0</v>
      </c>
      <c r="DL12" s="160" t="e">
        <f>Pricing!#REF!+Pricing!#REF!</f>
        <v>#REF!</v>
      </c>
      <c r="DM12" s="111"/>
      <c r="DN12" s="111"/>
      <c r="DO12" s="111"/>
      <c r="DP12" s="111"/>
      <c r="DQ12" s="111"/>
      <c r="DR12" s="111"/>
      <c r="DS12" s="111"/>
      <c r="DT12" s="111"/>
      <c r="DU12" s="111"/>
      <c r="DV12" s="111"/>
      <c r="DW12" s="111"/>
      <c r="DX12" s="111"/>
      <c r="DY12" s="111"/>
      <c r="DZ12" s="111"/>
    </row>
    <row r="13" spans="1:130" s="44" customFormat="1" x14ac:dyDescent="0.2">
      <c r="A13" s="70">
        <v>2</v>
      </c>
      <c r="B13" s="112"/>
      <c r="C13" s="112"/>
      <c r="D13" s="112"/>
      <c r="E13" s="149"/>
      <c r="F13" s="111"/>
      <c r="G13" s="111"/>
      <c r="H13" s="111"/>
      <c r="I13" s="111"/>
      <c r="J13" s="111"/>
      <c r="K13" s="71"/>
      <c r="L13" s="71"/>
      <c r="M13" s="71"/>
      <c r="N13" s="111"/>
      <c r="O13" s="18"/>
      <c r="P13" s="111"/>
      <c r="Q13" s="112"/>
      <c r="R13" s="112"/>
      <c r="S13" s="24"/>
      <c r="T13" s="111"/>
      <c r="U13" s="111"/>
      <c r="V13" s="111"/>
      <c r="W13" s="111"/>
      <c r="X13" s="15"/>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5"/>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5"/>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5"/>
      <c r="CZ13" s="111"/>
      <c r="DA13" s="111"/>
      <c r="DB13" s="111"/>
      <c r="DC13" s="111"/>
      <c r="DD13" s="150"/>
      <c r="DE13" s="150"/>
      <c r="DF13" s="151"/>
      <c r="DG13" s="111"/>
      <c r="DH13" s="112"/>
      <c r="DI13" s="111"/>
      <c r="DJ13" s="111"/>
      <c r="DK13" s="111"/>
      <c r="DL13" s="111"/>
      <c r="DM13" s="111"/>
      <c r="DN13" s="111"/>
      <c r="DO13" s="111"/>
      <c r="DP13" s="111"/>
      <c r="DQ13" s="111"/>
      <c r="DR13" s="111"/>
      <c r="DS13" s="111"/>
      <c r="DT13" s="111"/>
      <c r="DU13" s="111"/>
      <c r="DV13" s="111"/>
      <c r="DW13" s="111"/>
      <c r="DX13" s="111"/>
      <c r="DY13" s="111"/>
      <c r="DZ13" s="111"/>
    </row>
    <row r="14" spans="1:130" s="72" customFormat="1" x14ac:dyDescent="0.2">
      <c r="A14" s="70">
        <v>3</v>
      </c>
      <c r="B14" s="112"/>
      <c r="C14" s="112"/>
      <c r="D14" s="112"/>
      <c r="E14" s="152"/>
      <c r="F14" s="112"/>
      <c r="G14" s="112"/>
      <c r="H14" s="112"/>
      <c r="I14" s="112"/>
      <c r="J14" s="112"/>
      <c r="K14" s="71"/>
      <c r="L14" s="71"/>
      <c r="M14" s="71"/>
      <c r="N14" s="112"/>
      <c r="O14" s="112"/>
      <c r="P14" s="112"/>
      <c r="Q14" s="112"/>
      <c r="R14" s="112"/>
      <c r="S14" s="157"/>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58"/>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58"/>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58"/>
      <c r="CZ14" s="112"/>
      <c r="DA14" s="112"/>
      <c r="DB14" s="112"/>
      <c r="DC14" s="112"/>
      <c r="DD14" s="151"/>
      <c r="DE14" s="151"/>
      <c r="DF14" s="151"/>
      <c r="DG14" s="112"/>
      <c r="DH14" s="112"/>
      <c r="DI14" s="112"/>
      <c r="DJ14" s="112"/>
      <c r="DK14" s="112"/>
      <c r="DL14" s="123"/>
      <c r="DM14" s="112"/>
      <c r="DN14" s="112"/>
      <c r="DO14" s="112"/>
      <c r="DP14" s="112"/>
      <c r="DQ14" s="112"/>
      <c r="DR14" s="112"/>
      <c r="DS14" s="112"/>
      <c r="DT14" s="112"/>
      <c r="DU14" s="112"/>
      <c r="DV14" s="112"/>
      <c r="DW14" s="112"/>
      <c r="DX14" s="112"/>
      <c r="DY14" s="112"/>
      <c r="DZ14" s="112"/>
    </row>
    <row r="15" spans="1:130" s="44" customFormat="1" x14ac:dyDescent="0.2">
      <c r="A15" s="70">
        <v>4</v>
      </c>
      <c r="B15" s="112"/>
      <c r="C15" s="112"/>
      <c r="D15" s="112"/>
      <c r="E15" s="112"/>
      <c r="F15" s="112"/>
      <c r="G15" s="112"/>
      <c r="H15" s="112"/>
      <c r="I15" s="112"/>
      <c r="J15" s="112"/>
      <c r="K15" s="153"/>
      <c r="L15" s="153"/>
      <c r="M15" s="153"/>
      <c r="N15" s="112"/>
      <c r="O15" s="112"/>
      <c r="P15" s="112"/>
      <c r="Q15" s="112"/>
      <c r="R15" s="112"/>
      <c r="S15" s="157"/>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c r="AR15" s="112"/>
      <c r="AS15" s="112"/>
      <c r="AT15" s="112"/>
      <c r="AU15" s="112"/>
      <c r="AV15" s="112"/>
      <c r="AW15" s="158"/>
      <c r="AX15" s="112"/>
      <c r="AY15" s="112"/>
      <c r="AZ15" s="112"/>
      <c r="BA15" s="112"/>
      <c r="BB15" s="112"/>
      <c r="BC15" s="112"/>
      <c r="BD15" s="112"/>
      <c r="BE15" s="112"/>
      <c r="BF15" s="112"/>
      <c r="BG15" s="112"/>
      <c r="BH15" s="112"/>
      <c r="BI15" s="112"/>
      <c r="BJ15" s="112"/>
      <c r="BK15" s="112"/>
      <c r="BL15" s="112"/>
      <c r="BM15" s="112"/>
      <c r="BN15" s="112"/>
      <c r="BO15" s="112"/>
      <c r="BP15" s="112"/>
      <c r="BQ15" s="112"/>
      <c r="BR15" s="112"/>
      <c r="BS15" s="112"/>
      <c r="BT15" s="112"/>
      <c r="BU15" s="112"/>
      <c r="BV15" s="112"/>
      <c r="BW15" s="112"/>
      <c r="BX15" s="158"/>
      <c r="BY15" s="112"/>
      <c r="BZ15" s="112"/>
      <c r="CA15" s="112"/>
      <c r="CB15" s="112"/>
      <c r="CC15" s="112"/>
      <c r="CD15" s="112"/>
      <c r="CE15" s="112"/>
      <c r="CF15" s="112"/>
      <c r="CG15" s="112"/>
      <c r="CH15" s="112"/>
      <c r="CI15" s="112"/>
      <c r="CJ15" s="112"/>
      <c r="CK15" s="112"/>
      <c r="CL15" s="112"/>
      <c r="CM15" s="112"/>
      <c r="CN15" s="112"/>
      <c r="CO15" s="112"/>
      <c r="CP15" s="112"/>
      <c r="CQ15" s="112"/>
      <c r="CR15" s="112"/>
      <c r="CS15" s="112"/>
      <c r="CT15" s="112"/>
      <c r="CU15" s="112"/>
      <c r="CV15" s="112"/>
      <c r="CW15" s="112"/>
      <c r="CX15" s="112"/>
      <c r="CY15" s="158"/>
      <c r="CZ15" s="112"/>
      <c r="DA15" s="112"/>
      <c r="DB15" s="112"/>
      <c r="DC15" s="112"/>
      <c r="DD15" s="151"/>
      <c r="DE15" s="151"/>
      <c r="DF15" s="151"/>
      <c r="DG15" s="112"/>
      <c r="DH15" s="112"/>
      <c r="DI15" s="112"/>
      <c r="DJ15" s="112"/>
      <c r="DK15" s="112"/>
      <c r="DL15" s="123"/>
      <c r="DM15" s="112"/>
      <c r="DN15" s="112"/>
      <c r="DO15" s="112"/>
      <c r="DP15" s="112"/>
      <c r="DQ15" s="112"/>
      <c r="DR15" s="112"/>
      <c r="DS15" s="112"/>
      <c r="DT15" s="112"/>
      <c r="DU15" s="112"/>
      <c r="DV15" s="112"/>
      <c r="DW15" s="112"/>
      <c r="DX15" s="112"/>
      <c r="DY15" s="112"/>
      <c r="DZ15" s="112"/>
    </row>
    <row r="16" spans="1:130" s="44" customFormat="1" x14ac:dyDescent="0.2">
      <c r="A16" s="70">
        <v>5</v>
      </c>
      <c r="B16" s="112"/>
      <c r="C16" s="112"/>
      <c r="D16" s="112"/>
      <c r="E16" s="112"/>
      <c r="F16" s="112"/>
      <c r="G16" s="112"/>
      <c r="H16" s="112"/>
      <c r="I16" s="112"/>
      <c r="J16" s="112"/>
      <c r="K16" s="71"/>
      <c r="L16" s="71"/>
      <c r="M16" s="71"/>
      <c r="N16" s="112"/>
      <c r="O16" s="112"/>
      <c r="P16" s="112"/>
      <c r="Q16" s="112"/>
      <c r="R16" s="152"/>
      <c r="S16" s="157"/>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112"/>
      <c r="AU16" s="112"/>
      <c r="AV16" s="112"/>
      <c r="AW16" s="158"/>
      <c r="AX16" s="112"/>
      <c r="AY16" s="112"/>
      <c r="AZ16" s="112"/>
      <c r="BA16" s="112"/>
      <c r="BB16" s="112"/>
      <c r="BC16" s="112"/>
      <c r="BD16" s="112"/>
      <c r="BE16" s="112"/>
      <c r="BF16" s="112"/>
      <c r="BG16" s="112"/>
      <c r="BH16" s="112"/>
      <c r="BI16" s="112"/>
      <c r="BJ16" s="112"/>
      <c r="BK16" s="112"/>
      <c r="BL16" s="112"/>
      <c r="BM16" s="112"/>
      <c r="BN16" s="112"/>
      <c r="BO16" s="112"/>
      <c r="BP16" s="112"/>
      <c r="BQ16" s="112"/>
      <c r="BR16" s="112"/>
      <c r="BS16" s="112"/>
      <c r="BT16" s="112"/>
      <c r="BU16" s="112"/>
      <c r="BV16" s="112"/>
      <c r="BW16" s="112"/>
      <c r="BX16" s="158"/>
      <c r="BY16" s="112"/>
      <c r="BZ16" s="112"/>
      <c r="CA16" s="112"/>
      <c r="CB16" s="112"/>
      <c r="CC16" s="112"/>
      <c r="CD16" s="112"/>
      <c r="CE16" s="112"/>
      <c r="CF16" s="112"/>
      <c r="CG16" s="112"/>
      <c r="CH16" s="112"/>
      <c r="CI16" s="112"/>
      <c r="CJ16" s="112"/>
      <c r="CK16" s="112"/>
      <c r="CL16" s="112"/>
      <c r="CM16" s="112"/>
      <c r="CN16" s="112"/>
      <c r="CO16" s="112"/>
      <c r="CP16" s="112"/>
      <c r="CQ16" s="112"/>
      <c r="CR16" s="112"/>
      <c r="CS16" s="112"/>
      <c r="CT16" s="112"/>
      <c r="CU16" s="112"/>
      <c r="CV16" s="112"/>
      <c r="CW16" s="112"/>
      <c r="CX16" s="112"/>
      <c r="CY16" s="158"/>
      <c r="CZ16" s="112"/>
      <c r="DA16" s="112"/>
      <c r="DB16" s="112"/>
      <c r="DC16" s="112"/>
      <c r="DD16" s="151"/>
      <c r="DE16" s="151"/>
      <c r="DF16" s="151"/>
      <c r="DG16" s="112"/>
      <c r="DH16" s="112"/>
      <c r="DI16" s="112"/>
      <c r="DJ16" s="112"/>
      <c r="DK16" s="112"/>
      <c r="DL16" s="123"/>
      <c r="DM16" s="112"/>
      <c r="DN16" s="112"/>
      <c r="DO16" s="112"/>
      <c r="DP16" s="112"/>
      <c r="DQ16" s="112"/>
      <c r="DR16" s="112"/>
      <c r="DS16" s="112"/>
      <c r="DT16" s="112"/>
      <c r="DU16" s="112"/>
      <c r="DV16" s="112"/>
      <c r="DW16" s="112"/>
      <c r="DX16" s="112"/>
      <c r="DY16" s="112"/>
      <c r="DZ16" s="112"/>
    </row>
    <row r="17" spans="1:130" s="44" customFormat="1" x14ac:dyDescent="0.2">
      <c r="A17" s="70">
        <v>6</v>
      </c>
      <c r="B17" s="112"/>
      <c r="C17" s="112"/>
      <c r="D17" s="112"/>
      <c r="E17" s="111"/>
      <c r="F17" s="111"/>
      <c r="G17" s="111"/>
      <c r="H17" s="111"/>
      <c r="I17" s="111"/>
      <c r="J17" s="111"/>
      <c r="K17" s="71"/>
      <c r="L17" s="71"/>
      <c r="M17" s="71"/>
      <c r="N17" s="111"/>
      <c r="O17" s="18"/>
      <c r="P17" s="111"/>
      <c r="Q17" s="112"/>
      <c r="R17" s="112"/>
      <c r="S17" s="24"/>
      <c r="T17" s="111"/>
      <c r="U17" s="111"/>
      <c r="V17" s="111"/>
      <c r="W17" s="111"/>
      <c r="X17" s="149"/>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5"/>
      <c r="AX17" s="111"/>
      <c r="AY17" s="149"/>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5"/>
      <c r="BY17" s="111"/>
      <c r="BZ17" s="149"/>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5"/>
      <c r="CZ17" s="111"/>
      <c r="DA17" s="111"/>
      <c r="DB17" s="111"/>
      <c r="DC17" s="111"/>
      <c r="DD17" s="150"/>
      <c r="DE17" s="150"/>
      <c r="DF17" s="151"/>
      <c r="DG17" s="111"/>
      <c r="DH17" s="112"/>
      <c r="DI17" s="112"/>
      <c r="DJ17" s="112"/>
      <c r="DK17" s="112"/>
      <c r="DL17" s="123"/>
      <c r="DM17" s="112"/>
      <c r="DN17" s="112"/>
      <c r="DO17" s="112"/>
      <c r="DP17" s="112"/>
      <c r="DQ17" s="112"/>
      <c r="DR17" s="112"/>
      <c r="DS17" s="112"/>
      <c r="DT17" s="112"/>
      <c r="DU17" s="112"/>
      <c r="DV17" s="112"/>
      <c r="DW17" s="111"/>
      <c r="DX17" s="111"/>
      <c r="DY17" s="111"/>
      <c r="DZ17" s="111"/>
    </row>
    <row r="18" spans="1:130" s="44" customFormat="1" x14ac:dyDescent="0.2">
      <c r="A18" s="70">
        <v>7</v>
      </c>
      <c r="B18" s="112"/>
      <c r="C18" s="112"/>
      <c r="D18" s="112"/>
      <c r="E18" s="111"/>
      <c r="F18" s="111"/>
      <c r="G18" s="111"/>
      <c r="H18" s="111"/>
      <c r="I18" s="111"/>
      <c r="J18" s="111"/>
      <c r="K18" s="71"/>
      <c r="L18" s="71"/>
      <c r="M18" s="71"/>
      <c r="N18" s="111"/>
      <c r="O18" s="18"/>
      <c r="P18" s="111"/>
      <c r="Q18" s="112"/>
      <c r="R18" s="112"/>
      <c r="S18" s="24"/>
      <c r="T18" s="111"/>
      <c r="U18" s="111"/>
      <c r="V18" s="111"/>
      <c r="W18" s="111"/>
      <c r="X18" s="149"/>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5"/>
      <c r="AX18" s="111"/>
      <c r="AY18" s="149"/>
      <c r="AZ18" s="111"/>
      <c r="BA18" s="111"/>
      <c r="BB18" s="111"/>
      <c r="BC18" s="111"/>
      <c r="BD18" s="111"/>
      <c r="BE18" s="111"/>
      <c r="BF18" s="111"/>
      <c r="BG18" s="111"/>
      <c r="BH18" s="111"/>
      <c r="BI18" s="111"/>
      <c r="BJ18" s="111"/>
      <c r="BK18" s="111"/>
      <c r="BL18" s="111"/>
      <c r="BM18" s="111"/>
      <c r="BN18" s="111"/>
      <c r="BO18" s="111"/>
      <c r="BP18" s="111"/>
      <c r="BQ18" s="111"/>
      <c r="BR18" s="111"/>
      <c r="BS18" s="111"/>
      <c r="BT18" s="111"/>
      <c r="BU18" s="111"/>
      <c r="BV18" s="111"/>
      <c r="BW18" s="111"/>
      <c r="BX18" s="15"/>
      <c r="BY18" s="111"/>
      <c r="BZ18" s="149"/>
      <c r="CA18" s="111"/>
      <c r="CB18" s="111"/>
      <c r="CC18" s="111"/>
      <c r="CD18" s="111"/>
      <c r="CE18" s="111"/>
      <c r="CF18" s="111"/>
      <c r="CG18" s="111"/>
      <c r="CH18" s="111"/>
      <c r="CI18" s="111"/>
      <c r="CJ18" s="111"/>
      <c r="CK18" s="111"/>
      <c r="CL18" s="111"/>
      <c r="CM18" s="111"/>
      <c r="CN18" s="111"/>
      <c r="CO18" s="111"/>
      <c r="CP18" s="111"/>
      <c r="CQ18" s="111"/>
      <c r="CR18" s="111"/>
      <c r="CS18" s="111"/>
      <c r="CT18" s="111"/>
      <c r="CU18" s="111"/>
      <c r="CV18" s="111"/>
      <c r="CW18" s="111"/>
      <c r="CX18" s="111"/>
      <c r="CY18" s="15"/>
      <c r="CZ18" s="111"/>
      <c r="DA18" s="111"/>
      <c r="DB18" s="111"/>
      <c r="DC18" s="111"/>
      <c r="DD18" s="150"/>
      <c r="DE18" s="150"/>
      <c r="DF18" s="151"/>
      <c r="DG18" s="111"/>
      <c r="DH18" s="112"/>
      <c r="DI18" s="112"/>
      <c r="DJ18" s="112"/>
      <c r="DK18" s="112"/>
      <c r="DL18" s="123"/>
      <c r="DM18" s="112"/>
      <c r="DN18" s="112"/>
      <c r="DO18" s="112"/>
      <c r="DP18" s="112"/>
      <c r="DQ18" s="112"/>
      <c r="DR18" s="112"/>
      <c r="DS18" s="112"/>
      <c r="DT18" s="112"/>
      <c r="DU18" s="112"/>
      <c r="DV18" s="112"/>
      <c r="DW18" s="111"/>
      <c r="DX18" s="111"/>
      <c r="DY18" s="111"/>
      <c r="DZ18" s="111"/>
    </row>
    <row r="19" spans="1:130" s="44" customFormat="1" x14ac:dyDescent="0.2">
      <c r="A19" s="23" t="str">
        <f t="shared" ref="A19:A82" si="2">IF(C19&gt;0,A18+1,"")</f>
        <v/>
      </c>
      <c r="B19" s="111"/>
      <c r="C19" s="111"/>
      <c r="D19" s="111"/>
      <c r="E19" s="111"/>
      <c r="F19" s="111"/>
      <c r="G19" s="111"/>
      <c r="H19" s="111"/>
      <c r="I19" s="111"/>
      <c r="J19" s="111"/>
      <c r="K19" s="2"/>
      <c r="L19" s="2"/>
      <c r="M19" s="2"/>
      <c r="N19" s="4"/>
      <c r="O19" s="18"/>
      <c r="P19" s="111"/>
      <c r="Q19" s="4"/>
      <c r="R19" s="111"/>
      <c r="S19" s="111"/>
      <c r="T19" s="111"/>
      <c r="U19" s="111"/>
      <c r="V19" s="111"/>
      <c r="W19" s="111"/>
      <c r="X19" s="15"/>
      <c r="Y19" s="6"/>
      <c r="Z19" s="6"/>
      <c r="AA19" s="6"/>
      <c r="AB19" s="6"/>
      <c r="AC19" s="6"/>
      <c r="AD19" s="6"/>
      <c r="AE19" s="6"/>
      <c r="AF19" s="6"/>
      <c r="AG19" s="6"/>
      <c r="AH19" s="6"/>
      <c r="AI19" s="6"/>
      <c r="AJ19" s="6"/>
      <c r="AK19" s="6"/>
      <c r="AL19" s="6"/>
      <c r="AM19" s="6"/>
      <c r="AN19" s="6"/>
      <c r="AO19" s="6"/>
      <c r="AP19" s="6"/>
      <c r="AQ19" s="6"/>
      <c r="AR19" s="6"/>
      <c r="AS19" s="6"/>
      <c r="AT19" s="6"/>
      <c r="AU19" s="6"/>
      <c r="AV19" s="6"/>
      <c r="AW19" s="159"/>
      <c r="AX19" s="111"/>
      <c r="AY19" s="111"/>
      <c r="AZ19" s="111"/>
      <c r="BA19" s="111"/>
      <c r="BB19" s="111"/>
      <c r="BC19" s="111"/>
      <c r="BD19" s="111"/>
      <c r="BE19" s="111"/>
      <c r="BF19" s="111"/>
      <c r="BG19" s="111"/>
      <c r="BH19" s="111"/>
      <c r="BI19" s="111"/>
      <c r="BJ19" s="111"/>
      <c r="BK19" s="111"/>
      <c r="BL19" s="111"/>
      <c r="BM19" s="111"/>
      <c r="BN19" s="111"/>
      <c r="BO19" s="111"/>
      <c r="BP19" s="111"/>
      <c r="BQ19" s="111"/>
      <c r="BR19" s="111"/>
      <c r="BS19" s="111"/>
      <c r="BT19" s="111"/>
      <c r="BU19" s="111"/>
      <c r="BV19" s="111"/>
      <c r="BW19" s="111"/>
      <c r="BX19" s="15"/>
      <c r="BY19" s="111"/>
      <c r="BZ19" s="111"/>
      <c r="CA19" s="111"/>
      <c r="CB19" s="111"/>
      <c r="CC19" s="111"/>
      <c r="CD19" s="111"/>
      <c r="CE19" s="111"/>
      <c r="CF19" s="111"/>
      <c r="CG19" s="111"/>
      <c r="CH19" s="111"/>
      <c r="CI19" s="111"/>
      <c r="CJ19" s="111"/>
      <c r="CK19" s="111"/>
      <c r="CL19" s="111"/>
      <c r="CM19" s="111"/>
      <c r="CN19" s="111"/>
      <c r="CO19" s="111"/>
      <c r="CP19" s="111"/>
      <c r="CQ19" s="111"/>
      <c r="CR19" s="111"/>
      <c r="CS19" s="111"/>
      <c r="CT19" s="111"/>
      <c r="CU19" s="111"/>
      <c r="CV19" s="111"/>
      <c r="CW19" s="111"/>
      <c r="CX19" s="111"/>
      <c r="CY19" s="15"/>
      <c r="CZ19" s="4"/>
      <c r="DA19" s="5"/>
      <c r="DB19" s="5"/>
      <c r="DC19" s="111"/>
      <c r="DD19" s="111"/>
      <c r="DE19" s="111"/>
      <c r="DF19" s="111"/>
      <c r="DG19" s="111"/>
      <c r="DH19" s="111"/>
      <c r="DI19" s="111"/>
      <c r="DJ19" s="111"/>
      <c r="DK19" s="111"/>
      <c r="DL19" s="111"/>
      <c r="DM19" s="111"/>
      <c r="DN19" s="111"/>
      <c r="DO19" s="111"/>
      <c r="DP19" s="111"/>
      <c r="DQ19" s="111"/>
      <c r="DR19" s="111"/>
      <c r="DS19" s="111"/>
      <c r="DT19" s="111"/>
      <c r="DU19" s="111"/>
      <c r="DV19" s="111"/>
      <c r="DW19" s="111"/>
      <c r="DX19" s="111"/>
      <c r="DY19" s="111"/>
      <c r="DZ19" s="111"/>
    </row>
    <row r="20" spans="1:130" s="44" customFormat="1" x14ac:dyDescent="0.2">
      <c r="A20" s="23" t="str">
        <f t="shared" si="2"/>
        <v/>
      </c>
      <c r="B20" s="111"/>
      <c r="C20" s="111"/>
      <c r="D20" s="111"/>
      <c r="E20" s="111"/>
      <c r="F20" s="111"/>
      <c r="G20" s="111"/>
      <c r="H20" s="111"/>
      <c r="I20" s="111"/>
      <c r="J20" s="111"/>
      <c r="K20" s="2"/>
      <c r="L20" s="2"/>
      <c r="M20" s="2"/>
      <c r="N20" s="4"/>
      <c r="O20" s="18"/>
      <c r="P20" s="111"/>
      <c r="Q20" s="111"/>
      <c r="R20" s="111"/>
      <c r="S20" s="111"/>
      <c r="T20" s="111"/>
      <c r="U20" s="111"/>
      <c r="V20" s="111"/>
      <c r="W20" s="111"/>
      <c r="X20" s="15"/>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5"/>
      <c r="AX20" s="111"/>
      <c r="AY20" s="111"/>
      <c r="AZ20" s="111"/>
      <c r="BA20" s="111"/>
      <c r="BB20" s="111"/>
      <c r="BC20" s="111"/>
      <c r="BD20" s="111"/>
      <c r="BE20" s="111"/>
      <c r="BF20" s="111"/>
      <c r="BG20" s="111"/>
      <c r="BH20" s="111"/>
      <c r="BI20" s="111"/>
      <c r="BJ20" s="111"/>
      <c r="BK20" s="111"/>
      <c r="BL20" s="111"/>
      <c r="BM20" s="111"/>
      <c r="BN20" s="111"/>
      <c r="BO20" s="111"/>
      <c r="BP20" s="111"/>
      <c r="BQ20" s="111"/>
      <c r="BR20" s="111"/>
      <c r="BS20" s="111"/>
      <c r="BT20" s="111"/>
      <c r="BU20" s="111"/>
      <c r="BV20" s="111"/>
      <c r="BW20" s="111"/>
      <c r="BX20" s="15"/>
      <c r="BY20" s="111"/>
      <c r="BZ20" s="111"/>
      <c r="CA20" s="111"/>
      <c r="CB20" s="111"/>
      <c r="CC20" s="111"/>
      <c r="CD20" s="111"/>
      <c r="CE20" s="111"/>
      <c r="CF20" s="111"/>
      <c r="CG20" s="111"/>
      <c r="CH20" s="111"/>
      <c r="CI20" s="111"/>
      <c r="CJ20" s="111"/>
      <c r="CK20" s="111"/>
      <c r="CL20" s="111"/>
      <c r="CM20" s="111"/>
      <c r="CN20" s="111"/>
      <c r="CO20" s="111"/>
      <c r="CP20" s="111"/>
      <c r="CQ20" s="111"/>
      <c r="CR20" s="111"/>
      <c r="CS20" s="111"/>
      <c r="CT20" s="111"/>
      <c r="CU20" s="111"/>
      <c r="CV20" s="111"/>
      <c r="CW20" s="111"/>
      <c r="CX20" s="111"/>
      <c r="CY20" s="15"/>
      <c r="CZ20" s="4"/>
      <c r="DA20" s="5"/>
      <c r="DB20" s="5"/>
      <c r="DC20" s="111"/>
      <c r="DD20" s="111"/>
      <c r="DE20" s="111"/>
      <c r="DF20" s="111"/>
      <c r="DG20" s="111"/>
      <c r="DH20" s="111"/>
      <c r="DI20" s="111"/>
      <c r="DJ20" s="111"/>
      <c r="DK20" s="111"/>
      <c r="DL20" s="111"/>
      <c r="DM20" s="111"/>
      <c r="DN20" s="111"/>
      <c r="DO20" s="111"/>
      <c r="DP20" s="111"/>
      <c r="DQ20" s="111"/>
      <c r="DR20" s="111"/>
      <c r="DS20" s="111"/>
      <c r="DT20" s="111"/>
      <c r="DU20" s="111"/>
      <c r="DV20" s="111"/>
      <c r="DW20" s="111"/>
      <c r="DX20" s="111"/>
      <c r="DY20" s="111"/>
      <c r="DZ20" s="111"/>
    </row>
    <row r="21" spans="1:130" s="44" customFormat="1" x14ac:dyDescent="0.2">
      <c r="A21" s="23" t="str">
        <f t="shared" si="2"/>
        <v/>
      </c>
      <c r="B21" s="111"/>
      <c r="C21" s="111"/>
      <c r="D21" s="111"/>
      <c r="E21" s="111"/>
      <c r="F21" s="111"/>
      <c r="G21" s="111"/>
      <c r="H21" s="111"/>
      <c r="I21" s="111"/>
      <c r="J21" s="111"/>
      <c r="K21" s="2"/>
      <c r="L21" s="2"/>
      <c r="M21" s="2"/>
      <c r="N21" s="111"/>
      <c r="O21" s="18"/>
      <c r="P21" s="111"/>
      <c r="Q21" s="111"/>
      <c r="R21" s="111"/>
      <c r="S21" s="111"/>
      <c r="T21" s="111"/>
      <c r="U21" s="111"/>
      <c r="V21" s="111"/>
      <c r="W21" s="111"/>
      <c r="X21" s="15"/>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5"/>
      <c r="AX21" s="111"/>
      <c r="AY21" s="111"/>
      <c r="AZ21" s="111"/>
      <c r="BA21" s="111"/>
      <c r="BB21" s="111"/>
      <c r="BC21" s="111"/>
      <c r="BD21" s="111"/>
      <c r="BE21" s="111"/>
      <c r="BF21" s="111"/>
      <c r="BG21" s="111"/>
      <c r="BH21" s="111"/>
      <c r="BI21" s="111"/>
      <c r="BJ21" s="111"/>
      <c r="BK21" s="111"/>
      <c r="BL21" s="111"/>
      <c r="BM21" s="111"/>
      <c r="BN21" s="111"/>
      <c r="BO21" s="111"/>
      <c r="BP21" s="111"/>
      <c r="BQ21" s="111"/>
      <c r="BR21" s="111"/>
      <c r="BS21" s="111"/>
      <c r="BT21" s="111"/>
      <c r="BU21" s="111"/>
      <c r="BV21" s="111"/>
      <c r="BW21" s="111"/>
      <c r="BX21" s="15"/>
      <c r="BY21" s="111"/>
      <c r="BZ21" s="111"/>
      <c r="CA21" s="111"/>
      <c r="CB21" s="111"/>
      <c r="CC21" s="111"/>
      <c r="CD21" s="111"/>
      <c r="CE21" s="111"/>
      <c r="CF21" s="111"/>
      <c r="CG21" s="111"/>
      <c r="CH21" s="111"/>
      <c r="CI21" s="111"/>
      <c r="CJ21" s="111"/>
      <c r="CK21" s="111"/>
      <c r="CL21" s="111"/>
      <c r="CM21" s="111"/>
      <c r="CN21" s="111"/>
      <c r="CO21" s="111"/>
      <c r="CP21" s="111"/>
      <c r="CQ21" s="111"/>
      <c r="CR21" s="111"/>
      <c r="CS21" s="111"/>
      <c r="CT21" s="111"/>
      <c r="CU21" s="111"/>
      <c r="CV21" s="111"/>
      <c r="CW21" s="111"/>
      <c r="CX21" s="111"/>
      <c r="CY21" s="15"/>
      <c r="CZ21" s="4"/>
      <c r="DA21" s="5"/>
      <c r="DB21" s="5"/>
      <c r="DC21" s="111"/>
      <c r="DD21" s="111"/>
      <c r="DE21" s="111"/>
      <c r="DF21" s="111"/>
      <c r="DG21" s="111"/>
      <c r="DH21" s="111"/>
      <c r="DI21" s="111"/>
      <c r="DJ21" s="111"/>
      <c r="DK21" s="111"/>
      <c r="DL21" s="111"/>
      <c r="DM21" s="111"/>
      <c r="DN21" s="111"/>
      <c r="DO21" s="111"/>
      <c r="DP21" s="111"/>
      <c r="DQ21" s="111"/>
      <c r="DR21" s="111"/>
      <c r="DS21" s="111"/>
      <c r="DT21" s="111"/>
      <c r="DU21" s="111"/>
      <c r="DV21" s="111"/>
      <c r="DW21" s="111"/>
      <c r="DX21" s="111"/>
      <c r="DY21" s="111"/>
      <c r="DZ21" s="111"/>
    </row>
    <row r="22" spans="1:130" s="44" customFormat="1" x14ac:dyDescent="0.2">
      <c r="A22" s="23" t="str">
        <f t="shared" si="2"/>
        <v/>
      </c>
      <c r="B22" s="111"/>
      <c r="C22" s="111"/>
      <c r="D22" s="111"/>
      <c r="E22" s="111"/>
      <c r="F22" s="111"/>
      <c r="G22" s="111"/>
      <c r="H22" s="111"/>
      <c r="I22" s="111"/>
      <c r="J22" s="111"/>
      <c r="K22" s="2"/>
      <c r="L22" s="2"/>
      <c r="M22" s="2"/>
      <c r="N22" s="4"/>
      <c r="O22" s="18"/>
      <c r="P22" s="111"/>
      <c r="Q22" s="111"/>
      <c r="R22" s="111"/>
      <c r="S22" s="111"/>
      <c r="T22" s="111"/>
      <c r="U22" s="111"/>
      <c r="V22" s="111"/>
      <c r="W22" s="111"/>
      <c r="X22" s="15"/>
      <c r="Y22" s="7"/>
      <c r="Z22" s="7"/>
      <c r="AA22" s="7"/>
      <c r="AB22" s="7"/>
      <c r="AC22" s="7"/>
      <c r="AD22" s="7"/>
      <c r="AE22" s="7"/>
      <c r="AF22" s="7"/>
      <c r="AG22" s="7"/>
      <c r="AH22" s="7"/>
      <c r="AI22" s="7"/>
      <c r="AJ22" s="7"/>
      <c r="AK22" s="7"/>
      <c r="AL22" s="7"/>
      <c r="AM22" s="7"/>
      <c r="AN22" s="7"/>
      <c r="AO22" s="7"/>
      <c r="AP22" s="7"/>
      <c r="AQ22" s="7"/>
      <c r="AR22" s="7"/>
      <c r="AS22" s="7"/>
      <c r="AT22" s="7"/>
      <c r="AU22" s="8"/>
      <c r="AV22" s="111"/>
      <c r="AW22" s="15"/>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c r="BW22" s="111"/>
      <c r="BX22" s="15"/>
      <c r="BY22" s="9"/>
      <c r="BZ22" s="111"/>
      <c r="CA22" s="111"/>
      <c r="CB22" s="111"/>
      <c r="CC22" s="111"/>
      <c r="CD22" s="111"/>
      <c r="CE22" s="111"/>
      <c r="CF22" s="111"/>
      <c r="CG22" s="111"/>
      <c r="CH22" s="111"/>
      <c r="CI22" s="111"/>
      <c r="CJ22" s="111"/>
      <c r="CK22" s="111"/>
      <c r="CL22" s="111"/>
      <c r="CM22" s="111"/>
      <c r="CN22" s="111"/>
      <c r="CO22" s="111"/>
      <c r="CP22" s="111"/>
      <c r="CQ22" s="111"/>
      <c r="CR22" s="111"/>
      <c r="CS22" s="111"/>
      <c r="CT22" s="111"/>
      <c r="CU22" s="111"/>
      <c r="CV22" s="111"/>
      <c r="CW22" s="111"/>
      <c r="CX22" s="111"/>
      <c r="CY22" s="15"/>
      <c r="CZ22" s="4"/>
      <c r="DA22" s="111"/>
      <c r="DB22" s="111"/>
      <c r="DC22" s="111"/>
      <c r="DD22" s="111"/>
      <c r="DE22" s="111"/>
      <c r="DF22" s="111"/>
      <c r="DG22" s="111"/>
      <c r="DH22" s="111"/>
      <c r="DI22" s="111"/>
      <c r="DJ22" s="111"/>
      <c r="DK22" s="111"/>
      <c r="DL22" s="111"/>
      <c r="DM22" s="111"/>
      <c r="DN22" s="111"/>
      <c r="DO22" s="111"/>
      <c r="DP22" s="111"/>
      <c r="DQ22" s="111"/>
      <c r="DR22" s="111"/>
      <c r="DS22" s="111"/>
      <c r="DT22" s="111"/>
      <c r="DU22" s="111"/>
      <c r="DV22" s="111"/>
      <c r="DW22" s="111"/>
      <c r="DX22" s="111"/>
      <c r="DY22" s="111"/>
      <c r="DZ22" s="111"/>
    </row>
    <row r="23" spans="1:130" s="44" customFormat="1" x14ac:dyDescent="0.2">
      <c r="A23" s="23" t="str">
        <f t="shared" si="2"/>
        <v/>
      </c>
      <c r="B23" s="111"/>
      <c r="C23" s="111"/>
      <c r="D23" s="111"/>
      <c r="E23" s="111"/>
      <c r="F23" s="111"/>
      <c r="G23" s="111"/>
      <c r="H23" s="111"/>
      <c r="I23" s="111"/>
      <c r="J23" s="111"/>
      <c r="K23" s="10"/>
      <c r="L23" s="10"/>
      <c r="M23" s="10"/>
      <c r="N23" s="111"/>
      <c r="O23" s="18"/>
      <c r="P23" s="111"/>
      <c r="Q23" s="4"/>
      <c r="R23" s="111"/>
      <c r="S23" s="111"/>
      <c r="T23" s="111"/>
      <c r="U23" s="111"/>
      <c r="V23" s="111"/>
      <c r="W23" s="111"/>
      <c r="X23" s="15"/>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5"/>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c r="BW23" s="111"/>
      <c r="BX23" s="15"/>
      <c r="BY23" s="111"/>
      <c r="BZ23" s="111"/>
      <c r="CA23" s="111"/>
      <c r="CB23" s="111"/>
      <c r="CC23" s="111"/>
      <c r="CD23" s="111"/>
      <c r="CE23" s="111"/>
      <c r="CF23" s="111"/>
      <c r="CG23" s="111"/>
      <c r="CH23" s="111"/>
      <c r="CI23" s="111"/>
      <c r="CJ23" s="111"/>
      <c r="CK23" s="111"/>
      <c r="CL23" s="111"/>
      <c r="CM23" s="111"/>
      <c r="CN23" s="111"/>
      <c r="CO23" s="111"/>
      <c r="CP23" s="111"/>
      <c r="CQ23" s="111"/>
      <c r="CR23" s="111"/>
      <c r="CS23" s="111"/>
      <c r="CT23" s="111"/>
      <c r="CU23" s="111"/>
      <c r="CV23" s="111"/>
      <c r="CW23" s="111"/>
      <c r="CX23" s="111"/>
      <c r="CY23" s="15"/>
      <c r="CZ23" s="4"/>
      <c r="DA23" s="111"/>
      <c r="DB23" s="111"/>
      <c r="DC23" s="111"/>
      <c r="DD23" s="111"/>
      <c r="DE23" s="111"/>
      <c r="DF23" s="111"/>
      <c r="DG23" s="111"/>
      <c r="DH23" s="111"/>
      <c r="DI23" s="111"/>
      <c r="DJ23" s="111"/>
      <c r="DK23" s="111"/>
      <c r="DL23" s="111"/>
      <c r="DM23" s="111"/>
      <c r="DN23" s="111"/>
      <c r="DO23" s="111"/>
      <c r="DP23" s="111"/>
      <c r="DQ23" s="111"/>
      <c r="DR23" s="111"/>
      <c r="DS23" s="111"/>
      <c r="DT23" s="111"/>
      <c r="DU23" s="111"/>
      <c r="DV23" s="111"/>
      <c r="DW23" s="111"/>
      <c r="DX23" s="111"/>
      <c r="DY23" s="111"/>
      <c r="DZ23" s="111"/>
    </row>
    <row r="24" spans="1:130" s="44" customFormat="1" x14ac:dyDescent="0.2">
      <c r="A24" s="23" t="str">
        <f t="shared" si="2"/>
        <v/>
      </c>
      <c r="B24" s="111"/>
      <c r="C24" s="111"/>
      <c r="D24" s="111"/>
      <c r="E24" s="111"/>
      <c r="F24" s="111"/>
      <c r="G24" s="111"/>
      <c r="H24" s="111"/>
      <c r="I24" s="111"/>
      <c r="J24" s="111"/>
      <c r="K24" s="10"/>
      <c r="L24" s="10"/>
      <c r="M24" s="10"/>
      <c r="N24" s="111"/>
      <c r="O24" s="18"/>
      <c r="P24" s="111"/>
      <c r="Q24" s="4"/>
      <c r="R24" s="111"/>
      <c r="S24" s="111"/>
      <c r="T24" s="111"/>
      <c r="U24" s="111"/>
      <c r="V24" s="111"/>
      <c r="W24" s="111"/>
      <c r="X24" s="15"/>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5"/>
      <c r="AX24" s="111"/>
      <c r="AY24" s="111"/>
      <c r="AZ24" s="111"/>
      <c r="BA24" s="111"/>
      <c r="BB24" s="111"/>
      <c r="BC24" s="111"/>
      <c r="BD24" s="111"/>
      <c r="BE24" s="111"/>
      <c r="BF24" s="111"/>
      <c r="BG24" s="111"/>
      <c r="BH24" s="111"/>
      <c r="BI24" s="111"/>
      <c r="BJ24" s="111"/>
      <c r="BK24" s="111"/>
      <c r="BL24" s="111"/>
      <c r="BM24" s="111"/>
      <c r="BN24" s="111"/>
      <c r="BO24" s="111"/>
      <c r="BP24" s="111"/>
      <c r="BQ24" s="111"/>
      <c r="BR24" s="111"/>
      <c r="BS24" s="111"/>
      <c r="BT24" s="111"/>
      <c r="BU24" s="111"/>
      <c r="BV24" s="111"/>
      <c r="BW24" s="111"/>
      <c r="BX24" s="15"/>
      <c r="BY24" s="4"/>
      <c r="BZ24" s="111"/>
      <c r="CA24" s="111"/>
      <c r="CB24" s="111"/>
      <c r="CC24" s="111"/>
      <c r="CD24" s="111"/>
      <c r="CE24" s="111"/>
      <c r="CF24" s="111"/>
      <c r="CG24" s="111"/>
      <c r="CH24" s="111"/>
      <c r="CI24" s="111"/>
      <c r="CJ24" s="111"/>
      <c r="CK24" s="111"/>
      <c r="CL24" s="111"/>
      <c r="CM24" s="111"/>
      <c r="CN24" s="111"/>
      <c r="CO24" s="111"/>
      <c r="CP24" s="111"/>
      <c r="CQ24" s="111"/>
      <c r="CR24" s="111"/>
      <c r="CS24" s="111"/>
      <c r="CT24" s="111"/>
      <c r="CU24" s="111"/>
      <c r="CV24" s="111"/>
      <c r="CW24" s="111"/>
      <c r="CX24" s="111"/>
      <c r="CY24" s="15"/>
      <c r="CZ24" s="4"/>
      <c r="DA24" s="111"/>
      <c r="DB24" s="111"/>
      <c r="DC24" s="111"/>
      <c r="DD24" s="111"/>
      <c r="DE24" s="111"/>
      <c r="DF24" s="111"/>
      <c r="DG24" s="111"/>
      <c r="DH24" s="111"/>
      <c r="DI24" s="111"/>
      <c r="DJ24" s="111"/>
      <c r="DK24" s="111"/>
      <c r="DL24" s="111"/>
      <c r="DM24" s="111"/>
      <c r="DN24" s="111"/>
      <c r="DO24" s="111"/>
      <c r="DP24" s="111"/>
      <c r="DQ24" s="111"/>
      <c r="DR24" s="111"/>
      <c r="DS24" s="111"/>
      <c r="DT24" s="111"/>
      <c r="DU24" s="111"/>
      <c r="DV24" s="111"/>
      <c r="DW24" s="111"/>
      <c r="DX24" s="111"/>
      <c r="DY24" s="111"/>
      <c r="DZ24" s="111"/>
    </row>
    <row r="25" spans="1:130" s="44" customFormat="1" x14ac:dyDescent="0.2">
      <c r="A25" s="23" t="str">
        <f t="shared" si="2"/>
        <v/>
      </c>
      <c r="B25" s="111"/>
      <c r="C25" s="111"/>
      <c r="D25" s="111"/>
      <c r="E25" s="111"/>
      <c r="F25" s="111"/>
      <c r="G25" s="111"/>
      <c r="H25" s="111"/>
      <c r="I25" s="111"/>
      <c r="J25" s="111"/>
      <c r="K25" s="2"/>
      <c r="L25" s="2"/>
      <c r="M25" s="2"/>
      <c r="N25" s="111"/>
      <c r="O25" s="18"/>
      <c r="P25" s="111"/>
      <c r="Q25" s="111"/>
      <c r="R25" s="111"/>
      <c r="S25" s="111"/>
      <c r="T25" s="111"/>
      <c r="U25" s="111"/>
      <c r="V25" s="111"/>
      <c r="W25" s="111"/>
      <c r="X25" s="15"/>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5"/>
      <c r="AX25" s="111"/>
      <c r="AY25" s="111"/>
      <c r="AZ25" s="111"/>
      <c r="BA25" s="111"/>
      <c r="BB25" s="111"/>
      <c r="BC25" s="111"/>
      <c r="BD25" s="111"/>
      <c r="BE25" s="111"/>
      <c r="BF25" s="111"/>
      <c r="BG25" s="111"/>
      <c r="BH25" s="111"/>
      <c r="BI25" s="111"/>
      <c r="BJ25" s="111"/>
      <c r="BK25" s="111"/>
      <c r="BL25" s="111"/>
      <c r="BM25" s="111"/>
      <c r="BN25" s="111"/>
      <c r="BO25" s="111"/>
      <c r="BP25" s="111"/>
      <c r="BQ25" s="111"/>
      <c r="BR25" s="111"/>
      <c r="BS25" s="111"/>
      <c r="BT25" s="111"/>
      <c r="BU25" s="111"/>
      <c r="BV25" s="111"/>
      <c r="BW25" s="111"/>
      <c r="BX25" s="15"/>
      <c r="BY25" s="111"/>
      <c r="BZ25" s="111"/>
      <c r="CA25" s="111"/>
      <c r="CB25" s="111"/>
      <c r="CC25" s="111"/>
      <c r="CD25" s="111"/>
      <c r="CE25" s="111"/>
      <c r="CF25" s="111"/>
      <c r="CG25" s="111"/>
      <c r="CH25" s="111"/>
      <c r="CI25" s="111"/>
      <c r="CJ25" s="111"/>
      <c r="CK25" s="111"/>
      <c r="CL25" s="111"/>
      <c r="CM25" s="111"/>
      <c r="CN25" s="111"/>
      <c r="CO25" s="111"/>
      <c r="CP25" s="111"/>
      <c r="CQ25" s="111"/>
      <c r="CR25" s="111"/>
      <c r="CS25" s="111"/>
      <c r="CT25" s="111"/>
      <c r="CU25" s="111"/>
      <c r="CV25" s="111"/>
      <c r="CW25" s="111"/>
      <c r="CX25" s="111"/>
      <c r="CY25" s="15"/>
      <c r="CZ25" s="4"/>
      <c r="DA25" s="5"/>
      <c r="DB25" s="5"/>
      <c r="DC25" s="111"/>
      <c r="DD25" s="111"/>
      <c r="DE25" s="111"/>
      <c r="DF25" s="111"/>
      <c r="DG25" s="111"/>
      <c r="DH25" s="111"/>
      <c r="DI25" s="111"/>
      <c r="DJ25" s="111"/>
      <c r="DK25" s="111"/>
      <c r="DL25" s="111"/>
      <c r="DM25" s="111"/>
      <c r="DN25" s="111"/>
      <c r="DO25" s="111"/>
      <c r="DP25" s="111"/>
      <c r="DQ25" s="111"/>
      <c r="DR25" s="111"/>
      <c r="DS25" s="111"/>
      <c r="DT25" s="111"/>
      <c r="DU25" s="111"/>
      <c r="DV25" s="111"/>
      <c r="DW25" s="111"/>
      <c r="DX25" s="111"/>
      <c r="DY25" s="111"/>
      <c r="DZ25" s="111"/>
    </row>
    <row r="26" spans="1:130" s="44" customFormat="1" x14ac:dyDescent="0.2">
      <c r="A26" s="23" t="str">
        <f t="shared" si="2"/>
        <v/>
      </c>
      <c r="B26" s="111"/>
      <c r="C26" s="111"/>
      <c r="D26" s="111"/>
      <c r="E26" s="111"/>
      <c r="F26" s="111"/>
      <c r="G26" s="111"/>
      <c r="H26" s="111"/>
      <c r="I26" s="111"/>
      <c r="J26" s="111"/>
      <c r="K26" s="2"/>
      <c r="L26" s="2"/>
      <c r="M26" s="2"/>
      <c r="N26" s="4"/>
      <c r="O26" s="18"/>
      <c r="P26" s="111"/>
      <c r="Q26" s="111"/>
      <c r="R26" s="111"/>
      <c r="S26" s="111"/>
      <c r="T26" s="111"/>
      <c r="U26" s="111"/>
      <c r="V26" s="111"/>
      <c r="W26" s="111"/>
      <c r="X26" s="15"/>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5"/>
      <c r="AX26" s="111"/>
      <c r="AY26" s="111"/>
      <c r="AZ26" s="111"/>
      <c r="BA26" s="111"/>
      <c r="BB26" s="111"/>
      <c r="BC26" s="111"/>
      <c r="BD26" s="111"/>
      <c r="BE26" s="111"/>
      <c r="BF26" s="111"/>
      <c r="BG26" s="111"/>
      <c r="BH26" s="111"/>
      <c r="BI26" s="111"/>
      <c r="BJ26" s="111"/>
      <c r="BK26" s="111"/>
      <c r="BL26" s="111"/>
      <c r="BM26" s="111"/>
      <c r="BN26" s="111"/>
      <c r="BO26" s="111"/>
      <c r="BP26" s="111"/>
      <c r="BQ26" s="111"/>
      <c r="BR26" s="111"/>
      <c r="BS26" s="111"/>
      <c r="BT26" s="111"/>
      <c r="BU26" s="111"/>
      <c r="BV26" s="111"/>
      <c r="BW26" s="111"/>
      <c r="BX26" s="15"/>
      <c r="BY26" s="4"/>
      <c r="BZ26" s="111"/>
      <c r="CA26" s="111"/>
      <c r="CB26" s="111"/>
      <c r="CC26" s="111"/>
      <c r="CD26" s="111"/>
      <c r="CE26" s="111"/>
      <c r="CF26" s="111"/>
      <c r="CG26" s="111"/>
      <c r="CH26" s="111"/>
      <c r="CI26" s="111"/>
      <c r="CJ26" s="111"/>
      <c r="CK26" s="111"/>
      <c r="CL26" s="111"/>
      <c r="CM26" s="111"/>
      <c r="CN26" s="111"/>
      <c r="CO26" s="111"/>
      <c r="CP26" s="111"/>
      <c r="CQ26" s="111"/>
      <c r="CR26" s="111"/>
      <c r="CS26" s="111"/>
      <c r="CT26" s="111"/>
      <c r="CU26" s="111"/>
      <c r="CV26" s="111"/>
      <c r="CW26" s="111"/>
      <c r="CX26" s="111"/>
      <c r="CY26" s="15"/>
      <c r="CZ26" s="4"/>
      <c r="DA26" s="111"/>
      <c r="DB26" s="111"/>
      <c r="DC26" s="111"/>
      <c r="DD26" s="111"/>
      <c r="DE26" s="111"/>
      <c r="DF26" s="111"/>
      <c r="DG26" s="111"/>
      <c r="DH26" s="111"/>
      <c r="DI26" s="111"/>
      <c r="DJ26" s="111"/>
      <c r="DK26" s="111"/>
      <c r="DL26" s="111"/>
      <c r="DM26" s="111"/>
      <c r="DN26" s="111"/>
      <c r="DO26" s="111"/>
      <c r="DP26" s="111"/>
      <c r="DQ26" s="111"/>
      <c r="DR26" s="111"/>
      <c r="DS26" s="111"/>
      <c r="DT26" s="111"/>
      <c r="DU26" s="111"/>
      <c r="DV26" s="111"/>
      <c r="DW26" s="111"/>
      <c r="DX26" s="111"/>
      <c r="DY26" s="111"/>
      <c r="DZ26" s="111"/>
    </row>
    <row r="27" spans="1:130" s="44" customFormat="1" x14ac:dyDescent="0.2">
      <c r="A27" s="23" t="str">
        <f t="shared" si="2"/>
        <v/>
      </c>
      <c r="B27" s="111"/>
      <c r="C27" s="111"/>
      <c r="D27" s="111"/>
      <c r="E27" s="111"/>
      <c r="F27" s="111"/>
      <c r="G27" s="111"/>
      <c r="H27" s="111"/>
      <c r="I27" s="111"/>
      <c r="J27" s="111"/>
      <c r="K27" s="2"/>
      <c r="L27" s="2"/>
      <c r="M27" s="2"/>
      <c r="N27" s="111"/>
      <c r="O27" s="18"/>
      <c r="P27" s="111"/>
      <c r="Q27" s="4"/>
      <c r="R27" s="4"/>
      <c r="S27" s="111"/>
      <c r="T27" s="111"/>
      <c r="U27" s="4"/>
      <c r="V27" s="111"/>
      <c r="W27" s="111"/>
      <c r="X27" s="15"/>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5"/>
      <c r="AX27" s="111"/>
      <c r="AY27" s="111"/>
      <c r="AZ27" s="4"/>
      <c r="BA27" s="4"/>
      <c r="BB27" s="4"/>
      <c r="BC27" s="4"/>
      <c r="BD27" s="4"/>
      <c r="BE27" s="4"/>
      <c r="BF27" s="4"/>
      <c r="BG27" s="4"/>
      <c r="BH27" s="4"/>
      <c r="BI27" s="4"/>
      <c r="BJ27" s="4"/>
      <c r="BK27" s="4"/>
      <c r="BL27" s="4"/>
      <c r="BM27" s="4"/>
      <c r="BN27" s="4"/>
      <c r="BO27" s="4"/>
      <c r="BP27" s="4"/>
      <c r="BQ27" s="4"/>
      <c r="BR27" s="4"/>
      <c r="BS27" s="4"/>
      <c r="BT27" s="4"/>
      <c r="BU27" s="4"/>
      <c r="BV27" s="4"/>
      <c r="BW27" s="4"/>
      <c r="BX27" s="15"/>
      <c r="BY27" s="111"/>
      <c r="BZ27" s="111"/>
      <c r="CA27" s="4"/>
      <c r="CB27" s="4"/>
      <c r="CC27" s="4"/>
      <c r="CD27" s="4"/>
      <c r="CE27" s="4"/>
      <c r="CF27" s="4"/>
      <c r="CG27" s="4"/>
      <c r="CH27" s="4"/>
      <c r="CI27" s="4"/>
      <c r="CJ27" s="4"/>
      <c r="CK27" s="4"/>
      <c r="CL27" s="4"/>
      <c r="CM27" s="4"/>
      <c r="CN27" s="4"/>
      <c r="CO27" s="4"/>
      <c r="CP27" s="4"/>
      <c r="CQ27" s="4"/>
      <c r="CR27" s="4"/>
      <c r="CS27" s="4"/>
      <c r="CT27" s="4"/>
      <c r="CU27" s="4"/>
      <c r="CV27" s="4"/>
      <c r="CW27" s="4"/>
      <c r="CX27" s="4"/>
      <c r="CY27" s="15"/>
      <c r="CZ27" s="4"/>
      <c r="DA27" s="5"/>
      <c r="DB27" s="5"/>
      <c r="DC27" s="111"/>
      <c r="DD27" s="111"/>
      <c r="DE27" s="111"/>
      <c r="DF27" s="111"/>
      <c r="DG27" s="111"/>
      <c r="DH27" s="111"/>
      <c r="DI27" s="111"/>
      <c r="DJ27" s="111"/>
      <c r="DK27" s="111"/>
      <c r="DL27" s="111"/>
      <c r="DM27" s="111"/>
      <c r="DN27" s="111"/>
      <c r="DO27" s="111"/>
      <c r="DP27" s="111"/>
      <c r="DQ27" s="111"/>
      <c r="DR27" s="111"/>
      <c r="DS27" s="111"/>
      <c r="DT27" s="111"/>
      <c r="DU27" s="111"/>
      <c r="DV27" s="111"/>
      <c r="DW27" s="111"/>
      <c r="DX27" s="111"/>
      <c r="DY27" s="4"/>
      <c r="DZ27" s="111"/>
    </row>
    <row r="28" spans="1:130" s="44" customFormat="1" x14ac:dyDescent="0.2">
      <c r="A28" s="23" t="str">
        <f t="shared" si="2"/>
        <v/>
      </c>
      <c r="B28" s="111"/>
      <c r="C28" s="111"/>
      <c r="D28" s="111"/>
      <c r="E28" s="111"/>
      <c r="F28" s="111"/>
      <c r="G28" s="111"/>
      <c r="H28" s="111"/>
      <c r="I28" s="111"/>
      <c r="J28" s="111"/>
      <c r="K28" s="2"/>
      <c r="L28" s="2"/>
      <c r="M28" s="2"/>
      <c r="N28" s="111"/>
      <c r="O28" s="18"/>
      <c r="P28" s="111"/>
      <c r="Q28" s="4"/>
      <c r="R28" s="111"/>
      <c r="S28" s="111"/>
      <c r="T28" s="111"/>
      <c r="U28" s="111"/>
      <c r="V28" s="111"/>
      <c r="W28" s="111"/>
      <c r="X28" s="15"/>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5"/>
      <c r="AX28" s="111"/>
      <c r="AY28" s="111"/>
      <c r="AZ28" s="111"/>
      <c r="BA28" s="111"/>
      <c r="BB28" s="111"/>
      <c r="BC28" s="111"/>
      <c r="BD28" s="111"/>
      <c r="BE28" s="111"/>
      <c r="BF28" s="111"/>
      <c r="BG28" s="111"/>
      <c r="BH28" s="111"/>
      <c r="BI28" s="111"/>
      <c r="BJ28" s="111"/>
      <c r="BK28" s="111"/>
      <c r="BL28" s="111"/>
      <c r="BM28" s="111"/>
      <c r="BN28" s="111"/>
      <c r="BO28" s="111"/>
      <c r="BP28" s="111"/>
      <c r="BQ28" s="111"/>
      <c r="BR28" s="111"/>
      <c r="BS28" s="111"/>
      <c r="BT28" s="111"/>
      <c r="BU28" s="111"/>
      <c r="BV28" s="111"/>
      <c r="BW28" s="111"/>
      <c r="BX28" s="15"/>
      <c r="BY28" s="4"/>
      <c r="BZ28" s="111"/>
      <c r="CA28" s="111"/>
      <c r="CB28" s="111"/>
      <c r="CC28" s="111"/>
      <c r="CD28" s="111"/>
      <c r="CE28" s="111"/>
      <c r="CF28" s="111"/>
      <c r="CG28" s="111"/>
      <c r="CH28" s="111"/>
      <c r="CI28" s="111"/>
      <c r="CJ28" s="111"/>
      <c r="CK28" s="111"/>
      <c r="CL28" s="111"/>
      <c r="CM28" s="111"/>
      <c r="CN28" s="111"/>
      <c r="CO28" s="111"/>
      <c r="CP28" s="111"/>
      <c r="CQ28" s="111"/>
      <c r="CR28" s="111"/>
      <c r="CS28" s="111"/>
      <c r="CT28" s="111"/>
      <c r="CU28" s="111"/>
      <c r="CV28" s="111"/>
      <c r="CW28" s="111"/>
      <c r="CX28" s="111"/>
      <c r="CY28" s="15"/>
      <c r="CZ28" s="4"/>
      <c r="DA28" s="111"/>
      <c r="DB28" s="111"/>
      <c r="DC28" s="111"/>
      <c r="DD28" s="111"/>
      <c r="DE28" s="111"/>
      <c r="DF28" s="111"/>
      <c r="DG28" s="111"/>
      <c r="DH28" s="111"/>
      <c r="DI28" s="111"/>
      <c r="DJ28" s="111"/>
      <c r="DK28" s="111"/>
      <c r="DL28" s="111"/>
      <c r="DM28" s="111"/>
      <c r="DN28" s="111"/>
      <c r="DO28" s="111"/>
      <c r="DP28" s="111"/>
      <c r="DQ28" s="111"/>
      <c r="DR28" s="111"/>
      <c r="DS28" s="111"/>
      <c r="DT28" s="111"/>
      <c r="DU28" s="111"/>
      <c r="DV28" s="111"/>
      <c r="DW28" s="111"/>
      <c r="DX28" s="111"/>
      <c r="DY28" s="111"/>
      <c r="DZ28" s="111"/>
    </row>
    <row r="29" spans="1:130" x14ac:dyDescent="0.2">
      <c r="A29" s="1" t="str">
        <f t="shared" si="2"/>
        <v/>
      </c>
      <c r="B29" s="111"/>
      <c r="C29" s="111"/>
      <c r="D29" s="111"/>
      <c r="E29" s="111"/>
      <c r="F29" s="111"/>
      <c r="G29" s="111"/>
      <c r="H29" s="111"/>
      <c r="I29" s="111"/>
      <c r="J29" s="111"/>
      <c r="K29" s="2"/>
      <c r="L29" s="2"/>
      <c r="M29" s="2"/>
      <c r="N29" s="111"/>
      <c r="O29" s="18"/>
      <c r="P29" s="111"/>
      <c r="Q29" s="111"/>
      <c r="R29" s="111"/>
      <c r="S29" s="111"/>
      <c r="T29" s="111"/>
      <c r="U29" s="111"/>
      <c r="V29" s="111"/>
      <c r="W29" s="111"/>
      <c r="X29" s="15"/>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5"/>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c r="BT29" s="111"/>
      <c r="BU29" s="111"/>
      <c r="BV29" s="111"/>
      <c r="BW29" s="111"/>
      <c r="BX29" s="15"/>
      <c r="BY29" s="4"/>
      <c r="BZ29" s="111"/>
      <c r="CA29" s="111"/>
      <c r="CB29" s="111"/>
      <c r="CC29" s="111"/>
      <c r="CD29" s="111"/>
      <c r="CE29" s="111"/>
      <c r="CF29" s="111"/>
      <c r="CG29" s="111"/>
      <c r="CH29" s="111"/>
      <c r="CI29" s="111"/>
      <c r="CJ29" s="111"/>
      <c r="CK29" s="111"/>
      <c r="CL29" s="111"/>
      <c r="CM29" s="111"/>
      <c r="CN29" s="111"/>
      <c r="CO29" s="111"/>
      <c r="CP29" s="111"/>
      <c r="CQ29" s="111"/>
      <c r="CR29" s="111"/>
      <c r="CS29" s="111"/>
      <c r="CT29" s="111"/>
      <c r="CU29" s="111"/>
      <c r="CV29" s="111"/>
      <c r="CW29" s="111"/>
      <c r="CX29" s="111"/>
      <c r="CY29" s="15"/>
      <c r="CZ29" s="4"/>
      <c r="DA29" s="111"/>
      <c r="DB29" s="111"/>
      <c r="DC29" s="111"/>
      <c r="DD29" s="111"/>
      <c r="DE29" s="111"/>
      <c r="DF29" s="111"/>
      <c r="DG29" s="111"/>
      <c r="DH29" s="111"/>
      <c r="DI29" s="111"/>
      <c r="DJ29" s="111"/>
      <c r="DK29" s="111"/>
      <c r="DL29" s="3"/>
      <c r="DM29" s="3"/>
      <c r="DN29" s="3"/>
      <c r="DO29" s="3"/>
      <c r="DP29" s="3"/>
      <c r="DQ29" s="3"/>
      <c r="DR29" s="3"/>
      <c r="DS29" s="3"/>
      <c r="DT29" s="3"/>
      <c r="DU29" s="3"/>
      <c r="DV29" s="3"/>
      <c r="DW29" s="111"/>
      <c r="DX29" s="111"/>
      <c r="DY29" s="111"/>
      <c r="DZ29" s="111"/>
    </row>
    <row r="30" spans="1:130" x14ac:dyDescent="0.2">
      <c r="A30" s="1" t="str">
        <f t="shared" si="2"/>
        <v/>
      </c>
      <c r="B30" s="111"/>
      <c r="C30" s="111"/>
      <c r="D30" s="111"/>
      <c r="E30" s="111"/>
      <c r="F30" s="111"/>
      <c r="G30" s="111"/>
      <c r="H30" s="111"/>
      <c r="I30" s="111"/>
      <c r="J30" s="111"/>
      <c r="K30" s="2"/>
      <c r="L30" s="2"/>
      <c r="M30" s="2"/>
      <c r="N30" s="111"/>
      <c r="O30" s="18"/>
      <c r="P30" s="111"/>
      <c r="Q30" s="111"/>
      <c r="R30" s="111"/>
      <c r="S30" s="111"/>
      <c r="T30" s="111"/>
      <c r="U30" s="111"/>
      <c r="V30" s="111"/>
      <c r="W30" s="111"/>
      <c r="X30" s="15"/>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5"/>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111"/>
      <c r="BT30" s="111"/>
      <c r="BU30" s="111"/>
      <c r="BV30" s="111"/>
      <c r="BW30" s="111"/>
      <c r="BX30" s="15"/>
      <c r="BY30" s="111"/>
      <c r="BZ30" s="111"/>
      <c r="CA30" s="111"/>
      <c r="CB30" s="111"/>
      <c r="CC30" s="111"/>
      <c r="CD30" s="111"/>
      <c r="CE30" s="111"/>
      <c r="CF30" s="111"/>
      <c r="CG30" s="111"/>
      <c r="CH30" s="111"/>
      <c r="CI30" s="111"/>
      <c r="CJ30" s="111"/>
      <c r="CK30" s="111"/>
      <c r="CL30" s="111"/>
      <c r="CM30" s="111"/>
      <c r="CN30" s="111"/>
      <c r="CO30" s="111"/>
      <c r="CP30" s="111"/>
      <c r="CQ30" s="111"/>
      <c r="CR30" s="111"/>
      <c r="CS30" s="111"/>
      <c r="CT30" s="111"/>
      <c r="CU30" s="111"/>
      <c r="CV30" s="111"/>
      <c r="CW30" s="111"/>
      <c r="CX30" s="111"/>
      <c r="CY30" s="15"/>
      <c r="CZ30" s="4"/>
      <c r="DA30" s="5"/>
      <c r="DB30" s="5"/>
      <c r="DC30" s="111"/>
      <c r="DD30" s="111"/>
      <c r="DE30" s="111"/>
      <c r="DF30" s="111"/>
      <c r="DG30" s="111"/>
      <c r="DH30" s="111"/>
      <c r="DI30" s="111"/>
      <c r="DJ30" s="111"/>
      <c r="DK30" s="111"/>
      <c r="DL30" s="3"/>
      <c r="DM30" s="3"/>
      <c r="DN30" s="3"/>
      <c r="DO30" s="3"/>
      <c r="DP30" s="3"/>
      <c r="DQ30" s="3"/>
      <c r="DR30" s="3"/>
      <c r="DS30" s="3"/>
      <c r="DT30" s="3"/>
      <c r="DU30" s="3"/>
      <c r="DV30" s="3"/>
      <c r="DW30" s="111"/>
      <c r="DX30" s="111"/>
      <c r="DY30" s="111"/>
      <c r="DZ30" s="111"/>
    </row>
    <row r="31" spans="1:130" x14ac:dyDescent="0.2">
      <c r="A31" s="1" t="str">
        <f t="shared" si="2"/>
        <v/>
      </c>
      <c r="B31" s="111"/>
      <c r="C31" s="111"/>
      <c r="D31" s="111"/>
      <c r="E31" s="111"/>
      <c r="F31" s="111"/>
      <c r="G31" s="111"/>
      <c r="H31" s="111"/>
      <c r="I31" s="111"/>
      <c r="J31" s="111"/>
      <c r="K31" s="2"/>
      <c r="L31" s="2"/>
      <c r="M31" s="2"/>
      <c r="N31" s="111"/>
      <c r="O31" s="18"/>
      <c r="P31" s="111"/>
      <c r="Q31" s="111"/>
      <c r="R31" s="111"/>
      <c r="S31" s="111"/>
      <c r="T31" s="111"/>
      <c r="U31" s="111"/>
      <c r="V31" s="111"/>
      <c r="W31" s="111"/>
      <c r="X31" s="15"/>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5"/>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c r="BT31" s="111"/>
      <c r="BU31" s="111"/>
      <c r="BV31" s="111"/>
      <c r="BW31" s="111"/>
      <c r="BX31" s="15"/>
      <c r="BY31" s="4"/>
      <c r="BZ31" s="111"/>
      <c r="CA31" s="111"/>
      <c r="CB31" s="111"/>
      <c r="CC31" s="111"/>
      <c r="CD31" s="111"/>
      <c r="CE31" s="111"/>
      <c r="CF31" s="111"/>
      <c r="CG31" s="111"/>
      <c r="CH31" s="111"/>
      <c r="CI31" s="111"/>
      <c r="CJ31" s="111"/>
      <c r="CK31" s="111"/>
      <c r="CL31" s="111"/>
      <c r="CM31" s="111"/>
      <c r="CN31" s="111"/>
      <c r="CO31" s="111"/>
      <c r="CP31" s="111"/>
      <c r="CQ31" s="111"/>
      <c r="CR31" s="111"/>
      <c r="CS31" s="111"/>
      <c r="CT31" s="111"/>
      <c r="CU31" s="111"/>
      <c r="CV31" s="111"/>
      <c r="CW31" s="111"/>
      <c r="CX31" s="111"/>
      <c r="CY31" s="15"/>
      <c r="CZ31" s="4"/>
      <c r="DA31" s="111"/>
      <c r="DB31" s="111"/>
      <c r="DC31" s="111"/>
      <c r="DD31" s="111"/>
      <c r="DE31" s="111"/>
      <c r="DF31" s="111"/>
      <c r="DG31" s="111"/>
      <c r="DH31" s="111"/>
      <c r="DI31" s="111"/>
      <c r="DJ31" s="111"/>
      <c r="DK31" s="111"/>
      <c r="DL31" s="3"/>
      <c r="DM31" s="3"/>
      <c r="DN31" s="3"/>
      <c r="DO31" s="3"/>
      <c r="DP31" s="3"/>
      <c r="DQ31" s="3"/>
      <c r="DR31" s="3"/>
      <c r="DS31" s="3"/>
      <c r="DT31" s="3"/>
      <c r="DU31" s="3"/>
      <c r="DV31" s="3"/>
      <c r="DW31" s="111"/>
      <c r="DX31" s="111"/>
      <c r="DY31" s="111"/>
      <c r="DZ31" s="111"/>
    </row>
    <row r="32" spans="1:130" x14ac:dyDescent="0.2">
      <c r="A32" s="1" t="str">
        <f t="shared" si="2"/>
        <v/>
      </c>
      <c r="B32" s="111"/>
      <c r="C32" s="111"/>
      <c r="D32" s="111"/>
      <c r="E32" s="111"/>
      <c r="F32" s="111"/>
      <c r="G32" s="111"/>
      <c r="H32" s="111"/>
      <c r="I32" s="111"/>
      <c r="J32" s="111"/>
      <c r="K32" s="2"/>
      <c r="L32" s="2"/>
      <c r="M32" s="2"/>
      <c r="N32" s="111"/>
      <c r="O32" s="18"/>
      <c r="P32" s="111"/>
      <c r="Q32" s="111"/>
      <c r="R32" s="111"/>
      <c r="S32" s="111"/>
      <c r="T32" s="111"/>
      <c r="U32" s="111"/>
      <c r="V32" s="111"/>
      <c r="W32" s="111"/>
      <c r="X32" s="15"/>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5"/>
      <c r="AX32" s="111"/>
      <c r="AY32" s="111"/>
      <c r="AZ32" s="111"/>
      <c r="BA32" s="111"/>
      <c r="BB32" s="111"/>
      <c r="BC32" s="111"/>
      <c r="BD32" s="111"/>
      <c r="BE32" s="111"/>
      <c r="BF32" s="111"/>
      <c r="BG32" s="111"/>
      <c r="BH32" s="111"/>
      <c r="BI32" s="111"/>
      <c r="BJ32" s="111"/>
      <c r="BK32" s="111"/>
      <c r="BL32" s="111"/>
      <c r="BM32" s="111"/>
      <c r="BN32" s="111"/>
      <c r="BO32" s="111"/>
      <c r="BP32" s="111"/>
      <c r="BQ32" s="111"/>
      <c r="BR32" s="111"/>
      <c r="BS32" s="111"/>
      <c r="BT32" s="111"/>
      <c r="BU32" s="111"/>
      <c r="BV32" s="111"/>
      <c r="BW32" s="111"/>
      <c r="BX32" s="15"/>
      <c r="BY32" s="111"/>
      <c r="BZ32" s="111"/>
      <c r="CA32" s="111"/>
      <c r="CB32" s="111"/>
      <c r="CC32" s="111"/>
      <c r="CD32" s="111"/>
      <c r="CE32" s="111"/>
      <c r="CF32" s="111"/>
      <c r="CG32" s="111"/>
      <c r="CH32" s="111"/>
      <c r="CI32" s="111"/>
      <c r="CJ32" s="111"/>
      <c r="CK32" s="111"/>
      <c r="CL32" s="111"/>
      <c r="CM32" s="111"/>
      <c r="CN32" s="111"/>
      <c r="CO32" s="111"/>
      <c r="CP32" s="111"/>
      <c r="CQ32" s="111"/>
      <c r="CR32" s="111"/>
      <c r="CS32" s="111"/>
      <c r="CT32" s="111"/>
      <c r="CU32" s="111"/>
      <c r="CV32" s="111"/>
      <c r="CW32" s="111"/>
      <c r="CX32" s="111"/>
      <c r="CY32" s="15"/>
      <c r="CZ32" s="4"/>
      <c r="DA32" s="5"/>
      <c r="DB32" s="5"/>
      <c r="DC32" s="111"/>
      <c r="DD32" s="111"/>
      <c r="DE32" s="111"/>
      <c r="DF32" s="111"/>
      <c r="DG32" s="111"/>
      <c r="DH32" s="111"/>
      <c r="DI32" s="111"/>
      <c r="DJ32" s="111"/>
      <c r="DK32" s="111"/>
      <c r="DL32" s="3"/>
      <c r="DM32" s="3"/>
      <c r="DN32" s="3"/>
      <c r="DO32" s="3"/>
      <c r="DP32" s="3"/>
      <c r="DQ32" s="3"/>
      <c r="DR32" s="3"/>
      <c r="DS32" s="3"/>
      <c r="DT32" s="3"/>
      <c r="DU32" s="3"/>
      <c r="DV32" s="3"/>
      <c r="DW32" s="111"/>
      <c r="DX32" s="111"/>
      <c r="DY32" s="111"/>
      <c r="DZ32" s="111"/>
    </row>
    <row r="33" spans="1:130" x14ac:dyDescent="0.2">
      <c r="A33" s="1" t="str">
        <f t="shared" si="2"/>
        <v/>
      </c>
      <c r="B33" s="111"/>
      <c r="C33" s="111"/>
      <c r="D33" s="111"/>
      <c r="E33" s="111"/>
      <c r="F33" s="111"/>
      <c r="G33" s="111"/>
      <c r="H33" s="111"/>
      <c r="I33" s="111"/>
      <c r="J33" s="111"/>
      <c r="K33" s="2"/>
      <c r="L33" s="2"/>
      <c r="M33" s="2"/>
      <c r="N33" s="111"/>
      <c r="O33" s="18"/>
      <c r="P33" s="111"/>
      <c r="Q33" s="111"/>
      <c r="R33" s="111"/>
      <c r="S33" s="111"/>
      <c r="T33" s="111"/>
      <c r="U33" s="111"/>
      <c r="V33" s="111"/>
      <c r="W33" s="111"/>
      <c r="X33" s="15"/>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5"/>
      <c r="AX33" s="111"/>
      <c r="AY33" s="111"/>
      <c r="AZ33" s="111"/>
      <c r="BA33" s="111"/>
      <c r="BB33" s="111"/>
      <c r="BC33" s="111"/>
      <c r="BD33" s="111"/>
      <c r="BE33" s="111"/>
      <c r="BF33" s="111"/>
      <c r="BG33" s="111"/>
      <c r="BH33" s="111"/>
      <c r="BI33" s="111"/>
      <c r="BJ33" s="111"/>
      <c r="BK33" s="111"/>
      <c r="BL33" s="111"/>
      <c r="BM33" s="111"/>
      <c r="BN33" s="111"/>
      <c r="BO33" s="111"/>
      <c r="BP33" s="111"/>
      <c r="BQ33" s="111"/>
      <c r="BR33" s="111"/>
      <c r="BS33" s="111"/>
      <c r="BT33" s="111"/>
      <c r="BU33" s="111"/>
      <c r="BV33" s="111"/>
      <c r="BW33" s="111"/>
      <c r="BX33" s="15"/>
      <c r="BY33" s="111"/>
      <c r="BZ33" s="111"/>
      <c r="CA33" s="111"/>
      <c r="CB33" s="111"/>
      <c r="CC33" s="111"/>
      <c r="CD33" s="111"/>
      <c r="CE33" s="111"/>
      <c r="CF33" s="111"/>
      <c r="CG33" s="111"/>
      <c r="CH33" s="111"/>
      <c r="CI33" s="111"/>
      <c r="CJ33" s="111"/>
      <c r="CK33" s="111"/>
      <c r="CL33" s="111"/>
      <c r="CM33" s="111"/>
      <c r="CN33" s="111"/>
      <c r="CO33" s="111"/>
      <c r="CP33" s="111"/>
      <c r="CQ33" s="111"/>
      <c r="CR33" s="111"/>
      <c r="CS33" s="111"/>
      <c r="CT33" s="111"/>
      <c r="CU33" s="111"/>
      <c r="CV33" s="111"/>
      <c r="CW33" s="111"/>
      <c r="CX33" s="111"/>
      <c r="CY33" s="15"/>
      <c r="CZ33" s="4"/>
      <c r="DA33" s="5"/>
      <c r="DB33" s="5"/>
      <c r="DC33" s="111"/>
      <c r="DD33" s="111"/>
      <c r="DE33" s="111"/>
      <c r="DF33" s="111"/>
      <c r="DG33" s="111"/>
      <c r="DH33" s="111"/>
      <c r="DI33" s="111"/>
      <c r="DJ33" s="111"/>
      <c r="DK33" s="111"/>
      <c r="DL33" s="3"/>
      <c r="DM33" s="3"/>
      <c r="DN33" s="3"/>
      <c r="DO33" s="3"/>
      <c r="DP33" s="3"/>
      <c r="DQ33" s="3"/>
      <c r="DR33" s="3"/>
      <c r="DS33" s="3"/>
      <c r="DT33" s="3"/>
      <c r="DU33" s="3"/>
      <c r="DV33" s="3"/>
      <c r="DW33" s="111"/>
      <c r="DX33" s="111"/>
      <c r="DY33" s="111"/>
      <c r="DZ33" s="111"/>
    </row>
    <row r="34" spans="1:130" x14ac:dyDescent="0.2">
      <c r="A34" s="1" t="str">
        <f t="shared" si="2"/>
        <v/>
      </c>
      <c r="B34" s="111"/>
      <c r="C34" s="111"/>
      <c r="D34" s="111"/>
      <c r="E34" s="111"/>
      <c r="F34" s="111"/>
      <c r="G34" s="111"/>
      <c r="H34" s="111"/>
      <c r="I34" s="111"/>
      <c r="J34" s="111"/>
      <c r="K34" s="2"/>
      <c r="L34" s="2"/>
      <c r="M34" s="2"/>
      <c r="N34" s="111"/>
      <c r="O34" s="18"/>
      <c r="P34" s="111"/>
      <c r="Q34" s="111"/>
      <c r="R34" s="111"/>
      <c r="S34" s="111"/>
      <c r="T34" s="111"/>
      <c r="U34" s="111"/>
      <c r="V34" s="111"/>
      <c r="W34" s="111"/>
      <c r="X34" s="15"/>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5"/>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c r="BV34" s="111"/>
      <c r="BW34" s="111"/>
      <c r="BX34" s="15"/>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c r="CY34" s="15"/>
      <c r="CZ34" s="4"/>
      <c r="DA34" s="5"/>
      <c r="DB34" s="5"/>
      <c r="DC34" s="111"/>
      <c r="DD34" s="111"/>
      <c r="DE34" s="111"/>
      <c r="DF34" s="111"/>
      <c r="DG34" s="111"/>
      <c r="DH34" s="111"/>
      <c r="DI34" s="111"/>
      <c r="DJ34" s="111"/>
      <c r="DK34" s="111"/>
      <c r="DL34" s="3"/>
      <c r="DM34" s="3"/>
      <c r="DN34" s="3"/>
      <c r="DO34" s="3"/>
      <c r="DP34" s="3"/>
      <c r="DQ34" s="3"/>
      <c r="DR34" s="3"/>
      <c r="DS34" s="3"/>
      <c r="DT34" s="3"/>
      <c r="DU34" s="3"/>
      <c r="DV34" s="3"/>
      <c r="DW34" s="111"/>
      <c r="DX34" s="111"/>
      <c r="DY34" s="111"/>
      <c r="DZ34" s="111"/>
    </row>
    <row r="35" spans="1:130" x14ac:dyDescent="0.2">
      <c r="A35" s="1" t="str">
        <f t="shared" si="2"/>
        <v/>
      </c>
      <c r="B35" s="111"/>
      <c r="C35" s="111"/>
      <c r="D35" s="111"/>
      <c r="E35" s="111"/>
      <c r="F35" s="111"/>
      <c r="G35" s="111"/>
      <c r="H35" s="111"/>
      <c r="I35" s="111"/>
      <c r="J35" s="111"/>
      <c r="K35" s="2"/>
      <c r="L35" s="2"/>
      <c r="M35" s="2"/>
      <c r="N35" s="4"/>
      <c r="O35" s="18"/>
      <c r="P35" s="111"/>
      <c r="Q35" s="111"/>
      <c r="R35" s="111"/>
      <c r="S35" s="111"/>
      <c r="T35" s="111"/>
      <c r="U35" s="111"/>
      <c r="V35" s="111"/>
      <c r="W35" s="111"/>
      <c r="X35" s="15"/>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5"/>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5"/>
      <c r="BY35" s="4"/>
      <c r="BZ35" s="111"/>
      <c r="CA35" s="111"/>
      <c r="CB35" s="111"/>
      <c r="CC35" s="111"/>
      <c r="CD35" s="111"/>
      <c r="CE35" s="111"/>
      <c r="CF35" s="111"/>
      <c r="CG35" s="111"/>
      <c r="CH35" s="111"/>
      <c r="CI35" s="111"/>
      <c r="CJ35" s="111"/>
      <c r="CK35" s="111"/>
      <c r="CL35" s="111"/>
      <c r="CM35" s="111"/>
      <c r="CN35" s="111"/>
      <c r="CO35" s="111"/>
      <c r="CP35" s="111"/>
      <c r="CQ35" s="111"/>
      <c r="CR35" s="111"/>
      <c r="CS35" s="111"/>
      <c r="CT35" s="111"/>
      <c r="CU35" s="111"/>
      <c r="CV35" s="111"/>
      <c r="CW35" s="111"/>
      <c r="CX35" s="111"/>
      <c r="CY35" s="15"/>
      <c r="CZ35" s="4"/>
      <c r="DA35" s="111"/>
      <c r="DB35" s="111"/>
      <c r="DC35" s="111"/>
      <c r="DD35" s="111"/>
      <c r="DE35" s="111"/>
      <c r="DF35" s="111"/>
      <c r="DG35" s="111"/>
      <c r="DH35" s="111"/>
      <c r="DI35" s="111"/>
      <c r="DJ35" s="111"/>
      <c r="DK35" s="111"/>
      <c r="DL35" s="3"/>
      <c r="DM35" s="3"/>
      <c r="DN35" s="3"/>
      <c r="DO35" s="3"/>
      <c r="DP35" s="3"/>
      <c r="DQ35" s="3"/>
      <c r="DR35" s="3"/>
      <c r="DS35" s="3"/>
      <c r="DT35" s="3"/>
      <c r="DU35" s="3"/>
      <c r="DV35" s="3"/>
      <c r="DW35" s="111"/>
      <c r="DX35" s="111"/>
      <c r="DY35" s="111"/>
      <c r="DZ35" s="111"/>
    </row>
    <row r="36" spans="1:130" x14ac:dyDescent="0.2">
      <c r="A36" s="1" t="str">
        <f t="shared" si="2"/>
        <v/>
      </c>
      <c r="B36" s="111"/>
      <c r="C36" s="111"/>
      <c r="D36" s="111"/>
      <c r="E36" s="111"/>
      <c r="F36" s="111"/>
      <c r="G36" s="111"/>
      <c r="H36" s="111"/>
      <c r="I36" s="111"/>
      <c r="J36" s="111"/>
      <c r="K36" s="2"/>
      <c r="L36" s="2"/>
      <c r="M36" s="2"/>
      <c r="N36" s="111"/>
      <c r="O36" s="18"/>
      <c r="P36" s="111"/>
      <c r="Q36" s="111"/>
      <c r="R36" s="111"/>
      <c r="S36" s="111"/>
      <c r="T36" s="111"/>
      <c r="U36" s="111"/>
      <c r="V36" s="111"/>
      <c r="W36" s="111"/>
      <c r="X36" s="15"/>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5"/>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c r="BT36" s="111"/>
      <c r="BU36" s="111"/>
      <c r="BV36" s="111"/>
      <c r="BW36" s="111"/>
      <c r="BX36" s="15"/>
      <c r="BY36" s="111"/>
      <c r="BZ36" s="111"/>
      <c r="CA36" s="111"/>
      <c r="CB36" s="111"/>
      <c r="CC36" s="111"/>
      <c r="CD36" s="111"/>
      <c r="CE36" s="111"/>
      <c r="CF36" s="111"/>
      <c r="CG36" s="111"/>
      <c r="CH36" s="111"/>
      <c r="CI36" s="111"/>
      <c r="CJ36" s="111"/>
      <c r="CK36" s="111"/>
      <c r="CL36" s="111"/>
      <c r="CM36" s="111"/>
      <c r="CN36" s="111"/>
      <c r="CO36" s="111"/>
      <c r="CP36" s="111"/>
      <c r="CQ36" s="111"/>
      <c r="CR36" s="111"/>
      <c r="CS36" s="111"/>
      <c r="CT36" s="111"/>
      <c r="CU36" s="111"/>
      <c r="CV36" s="111"/>
      <c r="CW36" s="111"/>
      <c r="CX36" s="111"/>
      <c r="CY36" s="15"/>
      <c r="CZ36" s="111"/>
      <c r="DA36" s="111"/>
      <c r="DB36" s="111"/>
      <c r="DC36" s="111"/>
      <c r="DD36" s="111"/>
      <c r="DE36" s="111"/>
      <c r="DF36" s="111"/>
      <c r="DG36" s="111"/>
      <c r="DH36" s="111"/>
      <c r="DI36" s="111"/>
      <c r="DJ36" s="111"/>
      <c r="DK36" s="111"/>
      <c r="DL36" s="3"/>
      <c r="DM36" s="3"/>
      <c r="DN36" s="3"/>
      <c r="DO36" s="3"/>
      <c r="DP36" s="3"/>
      <c r="DQ36" s="3"/>
      <c r="DR36" s="3"/>
      <c r="DS36" s="3"/>
      <c r="DT36" s="3"/>
      <c r="DU36" s="3"/>
      <c r="DV36" s="3"/>
      <c r="DW36" s="111"/>
      <c r="DX36" s="111"/>
      <c r="DY36" s="111"/>
      <c r="DZ36" s="111"/>
    </row>
    <row r="37" spans="1:130" x14ac:dyDescent="0.2">
      <c r="A37" s="107" t="str">
        <f t="shared" si="2"/>
        <v/>
      </c>
      <c r="B37" s="11"/>
      <c r="C37" s="11"/>
      <c r="D37" s="11"/>
      <c r="E37" s="11"/>
      <c r="F37" s="11"/>
      <c r="G37" s="11"/>
      <c r="H37" s="11"/>
      <c r="I37" s="113"/>
      <c r="J37" s="11"/>
      <c r="K37" s="11"/>
      <c r="L37" s="11"/>
      <c r="M37" s="11"/>
      <c r="N37" s="11"/>
      <c r="O37" s="19"/>
      <c r="P37" s="11"/>
      <c r="Q37" s="11"/>
      <c r="R37" s="11"/>
      <c r="S37" s="11"/>
      <c r="T37" s="11"/>
      <c r="U37" s="11"/>
      <c r="V37" s="11"/>
      <c r="W37" s="11"/>
      <c r="X37" s="16"/>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6"/>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6"/>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6"/>
      <c r="CZ37" s="11"/>
      <c r="DA37" s="11"/>
      <c r="DB37" s="11"/>
      <c r="DC37" s="11"/>
      <c r="DD37" s="11"/>
      <c r="DE37" s="113"/>
      <c r="DF37" s="11"/>
      <c r="DG37" s="11"/>
      <c r="DH37" s="11"/>
      <c r="DI37" s="11"/>
      <c r="DJ37" s="11"/>
      <c r="DK37" s="11"/>
      <c r="DM37" s="11"/>
      <c r="DN37" s="11"/>
      <c r="DO37" s="11"/>
      <c r="DP37" s="11"/>
      <c r="DQ37" s="11"/>
      <c r="DR37" s="11"/>
      <c r="DS37" s="11"/>
      <c r="DT37" s="11"/>
      <c r="DU37" s="11"/>
      <c r="DV37" s="11"/>
      <c r="DW37" s="11"/>
      <c r="DX37" s="11"/>
      <c r="DY37" s="11"/>
      <c r="DZ37" s="113"/>
    </row>
    <row r="38" spans="1:130" x14ac:dyDescent="0.2">
      <c r="A38" s="107" t="str">
        <f t="shared" si="2"/>
        <v/>
      </c>
      <c r="B38" s="11"/>
      <c r="C38" s="11"/>
      <c r="D38" s="11"/>
      <c r="E38" s="11"/>
      <c r="F38" s="11"/>
      <c r="G38" s="11"/>
      <c r="H38" s="11"/>
      <c r="I38" s="113"/>
      <c r="J38" s="11"/>
      <c r="K38" s="11"/>
      <c r="L38" s="11"/>
      <c r="M38" s="11"/>
      <c r="N38" s="11"/>
      <c r="O38" s="19"/>
      <c r="P38" s="11"/>
      <c r="Q38" s="11"/>
      <c r="R38" s="11"/>
      <c r="S38" s="11"/>
      <c r="T38" s="11"/>
      <c r="U38" s="11"/>
      <c r="V38" s="11"/>
      <c r="W38" s="11"/>
      <c r="X38" s="16"/>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6"/>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6"/>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6"/>
      <c r="CZ38" s="11"/>
      <c r="DA38" s="11"/>
      <c r="DB38" s="11"/>
      <c r="DC38" s="11"/>
      <c r="DD38" s="11"/>
      <c r="DE38" s="113"/>
      <c r="DF38" s="11"/>
      <c r="DG38" s="11"/>
      <c r="DH38" s="11"/>
      <c r="DI38" s="11"/>
      <c r="DJ38" s="11"/>
      <c r="DK38" s="11"/>
      <c r="DM38" s="11"/>
      <c r="DN38" s="11"/>
      <c r="DO38" s="11"/>
      <c r="DP38" s="11"/>
      <c r="DQ38" s="11"/>
      <c r="DR38" s="11"/>
      <c r="DS38" s="11"/>
      <c r="DT38" s="11"/>
      <c r="DU38" s="11"/>
      <c r="DV38" s="11"/>
      <c r="DW38" s="11"/>
      <c r="DX38" s="11"/>
      <c r="DY38" s="11"/>
      <c r="DZ38" s="113"/>
    </row>
    <row r="39" spans="1:130" x14ac:dyDescent="0.2">
      <c r="A39" s="107" t="str">
        <f t="shared" si="2"/>
        <v/>
      </c>
      <c r="B39" s="11"/>
      <c r="C39" s="11"/>
      <c r="D39" s="11"/>
      <c r="E39" s="11"/>
      <c r="F39" s="11"/>
      <c r="G39" s="11"/>
      <c r="H39" s="11"/>
      <c r="I39" s="113"/>
      <c r="J39" s="11"/>
      <c r="K39" s="11"/>
      <c r="L39" s="11"/>
      <c r="M39" s="11"/>
      <c r="N39" s="11"/>
      <c r="O39" s="19"/>
      <c r="P39" s="11"/>
      <c r="Q39" s="11"/>
      <c r="R39" s="11"/>
      <c r="S39" s="11"/>
      <c r="T39" s="11"/>
      <c r="U39" s="11"/>
      <c r="V39" s="11"/>
      <c r="W39" s="11"/>
      <c r="X39" s="16"/>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6"/>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6"/>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6"/>
      <c r="CZ39" s="11"/>
      <c r="DA39" s="11"/>
      <c r="DB39" s="11"/>
      <c r="DC39" s="11"/>
      <c r="DD39" s="11"/>
      <c r="DE39" s="113"/>
      <c r="DF39" s="11"/>
      <c r="DG39" s="11"/>
      <c r="DH39" s="11"/>
      <c r="DI39" s="11"/>
      <c r="DJ39" s="11"/>
      <c r="DK39" s="11"/>
      <c r="DM39" s="11"/>
      <c r="DN39" s="11"/>
      <c r="DO39" s="11"/>
      <c r="DP39" s="11"/>
      <c r="DQ39" s="11"/>
      <c r="DR39" s="11"/>
      <c r="DS39" s="11"/>
      <c r="DT39" s="11"/>
      <c r="DU39" s="11"/>
      <c r="DV39" s="11"/>
      <c r="DW39" s="11"/>
      <c r="DX39" s="11"/>
      <c r="DY39" s="11"/>
      <c r="DZ39" s="113"/>
    </row>
    <row r="40" spans="1:130" x14ac:dyDescent="0.2">
      <c r="A40" s="107" t="str">
        <f t="shared" si="2"/>
        <v/>
      </c>
      <c r="B40" s="11"/>
      <c r="C40" s="11"/>
      <c r="D40" s="11"/>
      <c r="E40" s="11"/>
      <c r="F40" s="11"/>
      <c r="G40" s="11"/>
      <c r="H40" s="11"/>
      <c r="I40" s="113"/>
      <c r="J40" s="11"/>
      <c r="K40" s="11"/>
      <c r="L40" s="11"/>
      <c r="M40" s="11"/>
      <c r="N40" s="11"/>
      <c r="O40" s="19"/>
      <c r="P40" s="11"/>
      <c r="Q40" s="11"/>
      <c r="R40" s="11"/>
      <c r="S40" s="11"/>
      <c r="T40" s="11"/>
      <c r="U40" s="11"/>
      <c r="V40" s="11"/>
      <c r="W40" s="11"/>
      <c r="X40" s="16"/>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6"/>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6"/>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6"/>
      <c r="CZ40" s="11"/>
      <c r="DA40" s="11"/>
      <c r="DB40" s="11"/>
      <c r="DC40" s="11"/>
      <c r="DD40" s="11"/>
      <c r="DE40" s="113"/>
      <c r="DF40" s="11"/>
      <c r="DG40" s="11"/>
      <c r="DH40" s="11"/>
      <c r="DI40" s="11"/>
      <c r="DJ40" s="11"/>
      <c r="DK40" s="11"/>
      <c r="DM40" s="11"/>
      <c r="DN40" s="11"/>
      <c r="DO40" s="11"/>
      <c r="DP40" s="11"/>
      <c r="DQ40" s="11"/>
      <c r="DR40" s="11"/>
      <c r="DS40" s="11"/>
      <c r="DT40" s="11"/>
      <c r="DU40" s="11"/>
      <c r="DV40" s="11"/>
      <c r="DW40" s="11"/>
      <c r="DX40" s="11"/>
      <c r="DY40" s="11"/>
      <c r="DZ40" s="113"/>
    </row>
    <row r="41" spans="1:130" x14ac:dyDescent="0.2">
      <c r="A41" s="107" t="str">
        <f t="shared" si="2"/>
        <v/>
      </c>
      <c r="B41" s="11"/>
      <c r="C41" s="11"/>
      <c r="D41" s="11"/>
      <c r="E41" s="11"/>
      <c r="F41" s="11"/>
      <c r="G41" s="11"/>
      <c r="H41" s="11"/>
      <c r="I41" s="113"/>
      <c r="J41" s="11"/>
      <c r="K41" s="11"/>
      <c r="L41" s="11"/>
      <c r="M41" s="11"/>
      <c r="N41" s="11"/>
      <c r="O41" s="19"/>
      <c r="P41" s="11"/>
      <c r="Q41" s="11"/>
      <c r="R41" s="11"/>
      <c r="S41" s="11"/>
      <c r="T41" s="11"/>
      <c r="U41" s="11"/>
      <c r="V41" s="11"/>
      <c r="W41" s="11"/>
      <c r="X41" s="16"/>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6"/>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6"/>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6"/>
      <c r="CZ41" s="11"/>
      <c r="DA41" s="11"/>
      <c r="DB41" s="11"/>
      <c r="DC41" s="11"/>
      <c r="DD41" s="11"/>
      <c r="DE41" s="113"/>
      <c r="DF41" s="11"/>
      <c r="DG41" s="11"/>
      <c r="DH41" s="11"/>
      <c r="DI41" s="11"/>
      <c r="DJ41" s="11"/>
      <c r="DK41" s="11"/>
      <c r="DM41" s="11"/>
      <c r="DN41" s="11"/>
      <c r="DO41" s="11"/>
      <c r="DP41" s="11"/>
      <c r="DQ41" s="11"/>
      <c r="DR41" s="11"/>
      <c r="DS41" s="11"/>
      <c r="DT41" s="11"/>
      <c r="DU41" s="11"/>
      <c r="DV41" s="11"/>
      <c r="DW41" s="11"/>
      <c r="DX41" s="11"/>
      <c r="DY41" s="11"/>
      <c r="DZ41" s="113"/>
    </row>
    <row r="42" spans="1:130" x14ac:dyDescent="0.2">
      <c r="A42" s="107" t="str">
        <f t="shared" si="2"/>
        <v/>
      </c>
      <c r="B42" s="12"/>
      <c r="C42" s="12"/>
      <c r="D42" s="12"/>
      <c r="E42" s="12"/>
      <c r="F42" s="12"/>
      <c r="G42" s="12"/>
      <c r="H42" s="12"/>
      <c r="I42" s="114"/>
      <c r="J42" s="13"/>
      <c r="K42" s="12"/>
      <c r="L42" s="12"/>
      <c r="M42" s="12"/>
      <c r="N42" s="12"/>
      <c r="O42" s="20"/>
      <c r="P42" s="12"/>
      <c r="S42" s="12"/>
      <c r="T42" s="12"/>
      <c r="V42" s="12"/>
      <c r="W42" s="12"/>
      <c r="X42" s="17"/>
      <c r="AX42" s="12"/>
      <c r="AY42" s="12"/>
      <c r="BY42" s="12"/>
      <c r="BZ42" s="12"/>
      <c r="DC42" s="12"/>
      <c r="DD42" s="12"/>
      <c r="DE42" s="114"/>
      <c r="DF42" s="12"/>
      <c r="DI42" s="12"/>
      <c r="DJ42" s="12"/>
      <c r="DK42" s="12"/>
      <c r="DM42" s="12"/>
      <c r="DN42" s="12"/>
      <c r="DO42" s="12"/>
      <c r="DP42" s="12"/>
      <c r="DQ42" s="12"/>
      <c r="DR42" s="12"/>
      <c r="DS42" s="12"/>
      <c r="DT42" s="12"/>
      <c r="DU42" s="12"/>
      <c r="DV42" s="12"/>
      <c r="DW42" s="12"/>
      <c r="DX42" s="12"/>
      <c r="DZ42" s="114"/>
    </row>
    <row r="43" spans="1:130" x14ac:dyDescent="0.2">
      <c r="A43" s="107" t="str">
        <f t="shared" si="2"/>
        <v/>
      </c>
      <c r="B43" s="12"/>
      <c r="C43" s="12"/>
      <c r="D43" s="12"/>
      <c r="E43" s="12"/>
      <c r="F43" s="12"/>
      <c r="G43" s="12"/>
      <c r="H43" s="12"/>
      <c r="I43" s="114"/>
      <c r="J43" s="13"/>
      <c r="K43" s="12"/>
      <c r="L43" s="12"/>
      <c r="M43" s="12"/>
      <c r="N43" s="12"/>
      <c r="O43" s="20"/>
      <c r="P43" s="12"/>
      <c r="S43" s="12"/>
      <c r="T43" s="12"/>
      <c r="V43" s="12"/>
      <c r="W43" s="12"/>
      <c r="X43" s="17"/>
      <c r="AX43" s="12"/>
      <c r="AY43" s="12"/>
      <c r="BY43" s="12"/>
      <c r="BZ43" s="12"/>
      <c r="DC43" s="12"/>
      <c r="DD43" s="12"/>
      <c r="DE43" s="114"/>
      <c r="DF43" s="12"/>
      <c r="DI43" s="12"/>
      <c r="DJ43" s="12"/>
      <c r="DK43" s="12"/>
      <c r="DM43" s="12"/>
      <c r="DN43" s="12"/>
      <c r="DO43" s="12"/>
      <c r="DP43" s="12"/>
      <c r="DQ43" s="12"/>
      <c r="DR43" s="12"/>
      <c r="DS43" s="12"/>
      <c r="DT43" s="12"/>
      <c r="DU43" s="12"/>
      <c r="DV43" s="12"/>
      <c r="DW43" s="12"/>
      <c r="DX43" s="12"/>
      <c r="DZ43" s="114"/>
    </row>
    <row r="44" spans="1:130" x14ac:dyDescent="0.2">
      <c r="A44" s="107" t="str">
        <f t="shared" si="2"/>
        <v/>
      </c>
      <c r="B44" s="12"/>
      <c r="C44" s="12"/>
      <c r="D44" s="12"/>
      <c r="E44" s="12"/>
      <c r="F44" s="12"/>
      <c r="G44" s="12"/>
      <c r="H44" s="12"/>
      <c r="I44" s="114"/>
      <c r="J44" s="13"/>
      <c r="K44" s="12"/>
      <c r="L44" s="12"/>
      <c r="M44" s="12"/>
      <c r="N44" s="12"/>
      <c r="O44" s="20"/>
      <c r="P44" s="12"/>
      <c r="S44" s="12"/>
      <c r="T44" s="12"/>
      <c r="V44" s="12"/>
      <c r="W44" s="12"/>
      <c r="X44" s="17"/>
      <c r="AX44" s="12"/>
      <c r="AY44" s="12"/>
      <c r="BY44" s="12"/>
      <c r="BZ44" s="12"/>
      <c r="DC44" s="12"/>
      <c r="DD44" s="12"/>
      <c r="DE44" s="114"/>
      <c r="DF44" s="12"/>
      <c r="DI44" s="12"/>
      <c r="DJ44" s="12"/>
      <c r="DK44" s="12"/>
      <c r="DM44" s="12"/>
      <c r="DN44" s="12"/>
      <c r="DO44" s="12"/>
      <c r="DP44" s="12"/>
      <c r="DQ44" s="12"/>
      <c r="DR44" s="12"/>
      <c r="DS44" s="12"/>
      <c r="DT44" s="12"/>
      <c r="DU44" s="12"/>
      <c r="DV44" s="12"/>
      <c r="DW44" s="12"/>
      <c r="DX44" s="12"/>
      <c r="DZ44" s="114"/>
    </row>
    <row r="45" spans="1:130" x14ac:dyDescent="0.2">
      <c r="A45" s="107" t="str">
        <f t="shared" si="2"/>
        <v/>
      </c>
      <c r="B45" s="12"/>
      <c r="C45" s="12"/>
      <c r="D45" s="12"/>
      <c r="E45" s="12"/>
      <c r="F45" s="12"/>
      <c r="G45" s="12"/>
      <c r="H45" s="12"/>
      <c r="I45" s="114"/>
      <c r="J45" s="13"/>
      <c r="K45" s="12"/>
      <c r="L45" s="12"/>
      <c r="M45" s="12"/>
      <c r="N45" s="12"/>
      <c r="O45" s="20"/>
      <c r="P45" s="12"/>
      <c r="S45" s="12"/>
      <c r="T45" s="12"/>
      <c r="V45" s="12"/>
      <c r="W45" s="12"/>
      <c r="X45" s="17"/>
      <c r="AX45" s="12"/>
      <c r="AY45" s="12"/>
      <c r="BY45" s="12"/>
      <c r="BZ45" s="12"/>
      <c r="DC45" s="12"/>
      <c r="DD45" s="12"/>
      <c r="DE45" s="114"/>
      <c r="DF45" s="12"/>
      <c r="DI45" s="12"/>
      <c r="DJ45" s="12"/>
      <c r="DK45" s="12"/>
      <c r="DM45" s="12"/>
      <c r="DN45" s="12"/>
      <c r="DO45" s="12"/>
      <c r="DP45" s="12"/>
      <c r="DQ45" s="12"/>
      <c r="DR45" s="12"/>
      <c r="DS45" s="12"/>
      <c r="DT45" s="12"/>
      <c r="DU45" s="12"/>
      <c r="DV45" s="12"/>
      <c r="DW45" s="12"/>
      <c r="DX45" s="12"/>
      <c r="DZ45" s="114"/>
    </row>
    <row r="46" spans="1:130" x14ac:dyDescent="0.2">
      <c r="A46" s="107" t="str">
        <f t="shared" si="2"/>
        <v/>
      </c>
      <c r="B46" s="12"/>
      <c r="C46" s="12"/>
      <c r="D46" s="12"/>
      <c r="E46" s="12"/>
      <c r="F46" s="12"/>
      <c r="G46" s="12"/>
      <c r="H46" s="12"/>
      <c r="I46" s="114"/>
      <c r="J46" s="13"/>
      <c r="K46" s="12"/>
      <c r="L46" s="12"/>
      <c r="M46" s="12"/>
      <c r="N46" s="12"/>
      <c r="O46" s="20"/>
      <c r="P46" s="12"/>
      <c r="S46" s="12"/>
      <c r="T46" s="12"/>
      <c r="V46" s="12"/>
      <c r="W46" s="12"/>
      <c r="X46" s="17"/>
      <c r="AX46" s="12"/>
      <c r="AY46" s="12"/>
      <c r="BY46" s="12"/>
      <c r="BZ46" s="12"/>
      <c r="DC46" s="12"/>
      <c r="DD46" s="12"/>
      <c r="DE46" s="114"/>
      <c r="DF46" s="12"/>
      <c r="DI46" s="12"/>
      <c r="DJ46" s="12"/>
      <c r="DK46" s="12"/>
      <c r="DM46" s="12"/>
      <c r="DN46" s="12"/>
      <c r="DO46" s="12"/>
      <c r="DP46" s="12"/>
      <c r="DQ46" s="12"/>
      <c r="DR46" s="12"/>
      <c r="DS46" s="12"/>
      <c r="DT46" s="12"/>
      <c r="DU46" s="12"/>
      <c r="DV46" s="12"/>
      <c r="DW46" s="12"/>
      <c r="DX46" s="12"/>
      <c r="DZ46" s="114"/>
    </row>
    <row r="47" spans="1:130" x14ac:dyDescent="0.2">
      <c r="A47" s="107" t="str">
        <f t="shared" si="2"/>
        <v/>
      </c>
      <c r="B47" s="12"/>
      <c r="C47" s="12"/>
      <c r="D47" s="12"/>
      <c r="E47" s="12"/>
      <c r="F47" s="12"/>
      <c r="G47" s="12"/>
      <c r="H47" s="12"/>
      <c r="I47" s="114"/>
      <c r="J47" s="13"/>
      <c r="K47" s="12"/>
      <c r="L47" s="12"/>
      <c r="M47" s="12"/>
      <c r="N47" s="12"/>
      <c r="O47" s="20"/>
      <c r="P47" s="12"/>
      <c r="S47" s="12"/>
      <c r="T47" s="12"/>
      <c r="V47" s="12"/>
      <c r="W47" s="12"/>
      <c r="X47" s="17"/>
      <c r="AX47" s="12"/>
      <c r="AY47" s="12"/>
      <c r="BY47" s="12"/>
      <c r="BZ47" s="12"/>
      <c r="DC47" s="12"/>
      <c r="DD47" s="12"/>
      <c r="DE47" s="114"/>
      <c r="DF47" s="12"/>
      <c r="DI47" s="12"/>
      <c r="DJ47" s="12"/>
      <c r="DK47" s="12"/>
      <c r="DM47" s="12"/>
      <c r="DN47" s="12"/>
      <c r="DO47" s="12"/>
      <c r="DP47" s="12"/>
      <c r="DQ47" s="12"/>
      <c r="DR47" s="12"/>
      <c r="DS47" s="12"/>
      <c r="DT47" s="12"/>
      <c r="DU47" s="12"/>
      <c r="DV47" s="12"/>
      <c r="DW47" s="12"/>
      <c r="DX47" s="12"/>
      <c r="DZ47" s="114"/>
    </row>
    <row r="48" spans="1:130" x14ac:dyDescent="0.2">
      <c r="A48" s="107" t="str">
        <f t="shared" si="2"/>
        <v/>
      </c>
      <c r="B48" s="12"/>
      <c r="C48" s="12"/>
      <c r="D48" s="12"/>
      <c r="E48" s="12"/>
      <c r="F48" s="12"/>
      <c r="G48" s="12"/>
      <c r="H48" s="12"/>
      <c r="I48" s="114"/>
      <c r="J48" s="13"/>
      <c r="K48" s="12"/>
      <c r="L48" s="12"/>
      <c r="M48" s="12"/>
      <c r="N48" s="12"/>
      <c r="O48" s="20"/>
      <c r="P48" s="12"/>
      <c r="S48" s="12"/>
      <c r="T48" s="12"/>
      <c r="V48" s="12"/>
      <c r="W48" s="12"/>
      <c r="X48" s="17"/>
      <c r="AX48" s="12"/>
      <c r="AY48" s="12"/>
      <c r="BY48" s="12"/>
      <c r="BZ48" s="12"/>
      <c r="DC48" s="12"/>
      <c r="DD48" s="12"/>
      <c r="DE48" s="114"/>
      <c r="DF48" s="12"/>
      <c r="DI48" s="12"/>
      <c r="DJ48" s="12"/>
      <c r="DK48" s="12"/>
      <c r="DM48" s="12"/>
      <c r="DN48" s="12"/>
      <c r="DO48" s="12"/>
      <c r="DP48" s="12"/>
      <c r="DQ48" s="12"/>
      <c r="DR48" s="12"/>
      <c r="DS48" s="12"/>
      <c r="DT48" s="12"/>
      <c r="DU48" s="12"/>
      <c r="DV48" s="12"/>
      <c r="DW48" s="12"/>
      <c r="DX48" s="12"/>
      <c r="DZ48" s="114"/>
    </row>
    <row r="49" spans="1:130" x14ac:dyDescent="0.2">
      <c r="A49" s="107" t="str">
        <f t="shared" si="2"/>
        <v/>
      </c>
      <c r="B49" s="12"/>
      <c r="C49" s="12"/>
      <c r="D49" s="12"/>
      <c r="E49" s="12"/>
      <c r="F49" s="12"/>
      <c r="G49" s="12"/>
      <c r="H49" s="12"/>
      <c r="I49" s="114"/>
      <c r="J49" s="13"/>
      <c r="K49" s="12"/>
      <c r="L49" s="12"/>
      <c r="M49" s="12"/>
      <c r="N49" s="12"/>
      <c r="O49" s="20"/>
      <c r="P49" s="12"/>
      <c r="S49" s="12"/>
      <c r="T49" s="12"/>
      <c r="V49" s="12"/>
      <c r="W49" s="12"/>
      <c r="X49" s="17"/>
      <c r="AX49" s="12"/>
      <c r="AY49" s="12"/>
      <c r="BY49" s="12"/>
      <c r="BZ49" s="12"/>
      <c r="DC49" s="12"/>
      <c r="DD49" s="12"/>
      <c r="DE49" s="114"/>
      <c r="DF49" s="12"/>
      <c r="DI49" s="12"/>
      <c r="DJ49" s="12"/>
      <c r="DK49" s="12"/>
      <c r="DM49" s="12"/>
      <c r="DN49" s="12"/>
      <c r="DO49" s="12"/>
      <c r="DP49" s="12"/>
      <c r="DQ49" s="12"/>
      <c r="DR49" s="12"/>
      <c r="DS49" s="12"/>
      <c r="DT49" s="12"/>
      <c r="DU49" s="12"/>
      <c r="DV49" s="12"/>
      <c r="DW49" s="12"/>
      <c r="DX49" s="12"/>
      <c r="DZ49" s="114"/>
    </row>
    <row r="50" spans="1:130" x14ac:dyDescent="0.2">
      <c r="A50" s="107" t="str">
        <f t="shared" si="2"/>
        <v/>
      </c>
      <c r="B50" s="12"/>
      <c r="C50" s="12"/>
      <c r="D50" s="12"/>
      <c r="E50" s="12"/>
      <c r="F50" s="12"/>
      <c r="G50" s="12"/>
      <c r="H50" s="12"/>
      <c r="I50" s="114"/>
      <c r="J50" s="13"/>
      <c r="K50" s="12"/>
      <c r="L50" s="12"/>
      <c r="M50" s="12"/>
      <c r="N50" s="12"/>
      <c r="O50" s="20"/>
      <c r="P50" s="12"/>
      <c r="S50" s="12"/>
      <c r="T50" s="12"/>
      <c r="V50" s="12"/>
      <c r="W50" s="12"/>
      <c r="X50" s="17"/>
      <c r="AX50" s="12"/>
      <c r="AY50" s="12"/>
      <c r="BY50" s="12"/>
      <c r="BZ50" s="12"/>
      <c r="DC50" s="12"/>
      <c r="DD50" s="12"/>
      <c r="DE50" s="114"/>
      <c r="DF50" s="12"/>
      <c r="DI50" s="12"/>
      <c r="DJ50" s="12"/>
      <c r="DK50" s="12"/>
      <c r="DM50" s="12"/>
      <c r="DN50" s="12"/>
      <c r="DO50" s="12"/>
      <c r="DP50" s="12"/>
      <c r="DQ50" s="12"/>
      <c r="DR50" s="12"/>
      <c r="DS50" s="12"/>
      <c r="DT50" s="12"/>
      <c r="DU50" s="12"/>
      <c r="DV50" s="12"/>
      <c r="DW50" s="12"/>
      <c r="DX50" s="12"/>
      <c r="DZ50" s="114"/>
    </row>
    <row r="51" spans="1:130" x14ac:dyDescent="0.2">
      <c r="A51" s="107" t="str">
        <f t="shared" si="2"/>
        <v/>
      </c>
      <c r="B51" s="12"/>
      <c r="C51" s="12"/>
      <c r="D51" s="12"/>
      <c r="E51" s="12"/>
      <c r="F51" s="12"/>
      <c r="G51" s="12"/>
      <c r="H51" s="12"/>
      <c r="I51" s="114"/>
      <c r="J51" s="13"/>
      <c r="K51" s="12"/>
      <c r="L51" s="12"/>
      <c r="M51" s="12"/>
      <c r="N51" s="12"/>
      <c r="O51" s="20"/>
      <c r="P51" s="12"/>
      <c r="S51" s="12"/>
      <c r="T51" s="12"/>
      <c r="V51" s="12"/>
      <c r="W51" s="12"/>
      <c r="X51" s="17"/>
      <c r="AX51" s="12"/>
      <c r="AY51" s="12"/>
      <c r="BY51" s="12"/>
      <c r="BZ51" s="12"/>
      <c r="DC51" s="12"/>
      <c r="DD51" s="12"/>
      <c r="DE51" s="114"/>
      <c r="DF51" s="12"/>
      <c r="DI51" s="12"/>
      <c r="DJ51" s="12"/>
      <c r="DK51" s="12"/>
      <c r="DM51" s="12"/>
      <c r="DN51" s="12"/>
      <c r="DO51" s="12"/>
      <c r="DP51" s="12"/>
      <c r="DQ51" s="12"/>
      <c r="DR51" s="12"/>
      <c r="DS51" s="12"/>
      <c r="DT51" s="12"/>
      <c r="DU51" s="12"/>
      <c r="DV51" s="12"/>
      <c r="DW51" s="12"/>
      <c r="DX51" s="12"/>
      <c r="DZ51" s="114"/>
    </row>
    <row r="52" spans="1:130" x14ac:dyDescent="0.2">
      <c r="A52" s="107" t="str">
        <f t="shared" si="2"/>
        <v/>
      </c>
      <c r="B52" s="12"/>
      <c r="C52" s="12"/>
      <c r="D52" s="12"/>
      <c r="E52" s="12"/>
      <c r="F52" s="12"/>
      <c r="G52" s="12"/>
      <c r="H52" s="12"/>
      <c r="I52" s="114"/>
      <c r="J52" s="13"/>
      <c r="K52" s="12"/>
      <c r="L52" s="12"/>
      <c r="M52" s="12"/>
      <c r="N52" s="12"/>
      <c r="O52" s="20"/>
      <c r="P52" s="12"/>
      <c r="S52" s="12"/>
      <c r="T52" s="12"/>
      <c r="V52" s="12"/>
      <c r="W52" s="12"/>
      <c r="X52" s="17"/>
      <c r="AX52" s="12"/>
      <c r="AY52" s="12"/>
      <c r="BY52" s="12"/>
      <c r="BZ52" s="12"/>
      <c r="DC52" s="12"/>
      <c r="DD52" s="12"/>
      <c r="DE52" s="114"/>
      <c r="DF52" s="12"/>
      <c r="DI52" s="12"/>
      <c r="DJ52" s="12"/>
      <c r="DK52" s="12"/>
      <c r="DM52" s="12"/>
      <c r="DN52" s="12"/>
      <c r="DO52" s="12"/>
      <c r="DP52" s="12"/>
      <c r="DQ52" s="12"/>
      <c r="DR52" s="12"/>
      <c r="DS52" s="12"/>
      <c r="DT52" s="12"/>
      <c r="DU52" s="12"/>
      <c r="DV52" s="12"/>
      <c r="DW52" s="12"/>
      <c r="DX52" s="12"/>
      <c r="DZ52" s="114"/>
    </row>
    <row r="53" spans="1:130" x14ac:dyDescent="0.2">
      <c r="A53" s="107" t="str">
        <f t="shared" si="2"/>
        <v/>
      </c>
      <c r="B53" s="12"/>
      <c r="C53" s="12"/>
      <c r="D53" s="12"/>
      <c r="E53" s="12"/>
      <c r="F53" s="12"/>
      <c r="G53" s="12"/>
      <c r="H53" s="12"/>
      <c r="I53" s="114"/>
      <c r="J53" s="13"/>
      <c r="K53" s="12"/>
      <c r="L53" s="12"/>
      <c r="M53" s="12"/>
      <c r="N53" s="12"/>
      <c r="O53" s="20"/>
      <c r="P53" s="12"/>
      <c r="S53" s="12"/>
      <c r="T53" s="12"/>
      <c r="V53" s="12"/>
      <c r="W53" s="12"/>
      <c r="X53" s="17"/>
      <c r="AX53" s="12"/>
      <c r="AY53" s="12"/>
      <c r="BY53" s="12"/>
      <c r="BZ53" s="12"/>
      <c r="DC53" s="12"/>
      <c r="DD53" s="12"/>
      <c r="DE53" s="114"/>
      <c r="DF53" s="12"/>
      <c r="DI53" s="12"/>
      <c r="DJ53" s="12"/>
      <c r="DK53" s="12"/>
      <c r="DM53" s="12"/>
      <c r="DN53" s="12"/>
      <c r="DO53" s="12"/>
      <c r="DP53" s="12"/>
      <c r="DQ53" s="12"/>
      <c r="DR53" s="12"/>
      <c r="DS53" s="12"/>
      <c r="DT53" s="12"/>
      <c r="DU53" s="12"/>
      <c r="DV53" s="12"/>
      <c r="DW53" s="12"/>
      <c r="DX53" s="12"/>
      <c r="DZ53" s="114"/>
    </row>
    <row r="54" spans="1:130" x14ac:dyDescent="0.2">
      <c r="A54" s="107" t="str">
        <f t="shared" si="2"/>
        <v/>
      </c>
      <c r="B54" s="12"/>
      <c r="C54" s="12"/>
      <c r="D54" s="12"/>
      <c r="E54" s="12"/>
      <c r="F54" s="12"/>
      <c r="G54" s="12"/>
      <c r="H54" s="12"/>
      <c r="I54" s="114"/>
      <c r="J54" s="13"/>
      <c r="K54" s="12"/>
      <c r="L54" s="12"/>
      <c r="M54" s="12"/>
      <c r="N54" s="12"/>
      <c r="O54" s="20"/>
      <c r="P54" s="12"/>
      <c r="S54" s="12"/>
      <c r="T54" s="12"/>
      <c r="V54" s="12"/>
      <c r="W54" s="12"/>
      <c r="X54" s="17"/>
      <c r="AX54" s="12"/>
      <c r="AY54" s="12"/>
      <c r="BY54" s="12"/>
      <c r="BZ54" s="12"/>
      <c r="DC54" s="12"/>
      <c r="DD54" s="12"/>
      <c r="DE54" s="114"/>
      <c r="DF54" s="12"/>
      <c r="DI54" s="12"/>
      <c r="DJ54" s="12"/>
      <c r="DK54" s="12"/>
      <c r="DM54" s="12"/>
      <c r="DN54" s="12"/>
      <c r="DO54" s="12"/>
      <c r="DP54" s="12"/>
      <c r="DQ54" s="12"/>
      <c r="DR54" s="12"/>
      <c r="DS54" s="12"/>
      <c r="DT54" s="12"/>
      <c r="DU54" s="12"/>
      <c r="DV54" s="12"/>
      <c r="DW54" s="12"/>
      <c r="DX54" s="12"/>
      <c r="DZ54" s="114"/>
    </row>
    <row r="55" spans="1:130" x14ac:dyDescent="0.2">
      <c r="A55" s="107" t="str">
        <f t="shared" si="2"/>
        <v/>
      </c>
      <c r="B55" s="12"/>
      <c r="C55" s="12"/>
      <c r="D55" s="12"/>
      <c r="E55" s="12"/>
      <c r="F55" s="12"/>
      <c r="G55" s="12"/>
      <c r="H55" s="12"/>
      <c r="I55" s="114"/>
      <c r="J55" s="13"/>
      <c r="K55" s="12"/>
      <c r="L55" s="12"/>
      <c r="M55" s="12"/>
      <c r="N55" s="12"/>
      <c r="O55" s="20"/>
      <c r="P55" s="12"/>
      <c r="S55" s="12"/>
      <c r="T55" s="12"/>
      <c r="V55" s="12"/>
      <c r="W55" s="12"/>
      <c r="X55" s="17"/>
      <c r="AX55" s="12"/>
      <c r="AY55" s="12"/>
      <c r="BY55" s="12"/>
      <c r="BZ55" s="12"/>
      <c r="DC55" s="12"/>
      <c r="DD55" s="12"/>
      <c r="DE55" s="114"/>
      <c r="DF55" s="12"/>
      <c r="DI55" s="12"/>
      <c r="DJ55" s="12"/>
      <c r="DK55" s="12"/>
      <c r="DM55" s="12"/>
      <c r="DN55" s="12"/>
      <c r="DO55" s="12"/>
      <c r="DP55" s="12"/>
      <c r="DQ55" s="12"/>
      <c r="DR55" s="12"/>
      <c r="DS55" s="12"/>
      <c r="DT55" s="12"/>
      <c r="DU55" s="12"/>
      <c r="DV55" s="12"/>
      <c r="DW55" s="12"/>
      <c r="DX55" s="12"/>
      <c r="DZ55" s="114"/>
    </row>
    <row r="56" spans="1:130" x14ac:dyDescent="0.2">
      <c r="A56" s="107" t="str">
        <f t="shared" si="2"/>
        <v/>
      </c>
      <c r="B56" s="12"/>
      <c r="C56" s="12"/>
      <c r="D56" s="12"/>
      <c r="E56" s="12"/>
      <c r="F56" s="12"/>
      <c r="G56" s="12"/>
      <c r="H56" s="12"/>
      <c r="I56" s="114"/>
      <c r="J56" s="13"/>
      <c r="K56" s="12"/>
      <c r="L56" s="12"/>
      <c r="M56" s="12"/>
      <c r="N56" s="12"/>
      <c r="O56" s="20"/>
      <c r="P56" s="12"/>
      <c r="S56" s="12"/>
      <c r="T56" s="12"/>
      <c r="V56" s="12"/>
      <c r="W56" s="12"/>
      <c r="X56" s="17"/>
      <c r="AX56" s="12"/>
      <c r="AY56" s="12"/>
      <c r="BY56" s="12"/>
      <c r="BZ56" s="12"/>
      <c r="DC56" s="12"/>
      <c r="DD56" s="12"/>
      <c r="DE56" s="114"/>
      <c r="DF56" s="12"/>
      <c r="DI56" s="12"/>
      <c r="DJ56" s="12"/>
      <c r="DK56" s="12"/>
      <c r="DM56" s="12"/>
      <c r="DN56" s="12"/>
      <c r="DO56" s="12"/>
      <c r="DP56" s="12"/>
      <c r="DQ56" s="12"/>
      <c r="DR56" s="12"/>
      <c r="DS56" s="12"/>
      <c r="DT56" s="12"/>
      <c r="DU56" s="12"/>
      <c r="DV56" s="12"/>
      <c r="DW56" s="12"/>
      <c r="DX56" s="12"/>
      <c r="DZ56" s="114"/>
    </row>
    <row r="57" spans="1:130" x14ac:dyDescent="0.2">
      <c r="A57" s="107" t="str">
        <f t="shared" si="2"/>
        <v/>
      </c>
      <c r="B57" s="12"/>
      <c r="C57" s="12"/>
      <c r="D57" s="12"/>
      <c r="E57" s="12"/>
      <c r="F57" s="12"/>
      <c r="G57" s="12"/>
      <c r="H57" s="12"/>
      <c r="I57" s="114"/>
      <c r="J57" s="13"/>
      <c r="K57" s="12"/>
      <c r="L57" s="12"/>
      <c r="M57" s="12"/>
      <c r="N57" s="12"/>
      <c r="O57" s="20"/>
      <c r="P57" s="12"/>
      <c r="S57" s="12"/>
      <c r="T57" s="12"/>
      <c r="V57" s="12"/>
      <c r="W57" s="12"/>
      <c r="X57" s="17"/>
      <c r="AX57" s="12"/>
      <c r="AY57" s="12"/>
      <c r="BY57" s="12"/>
      <c r="BZ57" s="12"/>
      <c r="DC57" s="12"/>
      <c r="DD57" s="12"/>
      <c r="DE57" s="114"/>
      <c r="DF57" s="12"/>
      <c r="DI57" s="12"/>
      <c r="DJ57" s="12"/>
      <c r="DK57" s="12"/>
      <c r="DM57" s="12"/>
      <c r="DN57" s="12"/>
      <c r="DO57" s="12"/>
      <c r="DP57" s="12"/>
      <c r="DQ57" s="12"/>
      <c r="DR57" s="12"/>
      <c r="DS57" s="12"/>
      <c r="DT57" s="12"/>
      <c r="DU57" s="12"/>
      <c r="DV57" s="12"/>
      <c r="DW57" s="12"/>
      <c r="DX57" s="12"/>
      <c r="DZ57" s="114"/>
    </row>
    <row r="58" spans="1:130" x14ac:dyDescent="0.2">
      <c r="A58" s="107" t="str">
        <f t="shared" si="2"/>
        <v/>
      </c>
      <c r="B58" s="12"/>
      <c r="C58" s="12"/>
      <c r="D58" s="12"/>
      <c r="E58" s="12"/>
      <c r="F58" s="12"/>
      <c r="G58" s="12"/>
      <c r="H58" s="12"/>
      <c r="I58" s="114"/>
      <c r="J58" s="13"/>
      <c r="K58" s="12"/>
      <c r="L58" s="12"/>
      <c r="M58" s="12"/>
      <c r="N58" s="12"/>
      <c r="O58" s="20"/>
      <c r="P58" s="12"/>
      <c r="S58" s="12"/>
      <c r="T58" s="12"/>
      <c r="V58" s="12"/>
      <c r="W58" s="12"/>
      <c r="X58" s="17"/>
      <c r="AX58" s="12"/>
      <c r="AY58" s="12"/>
      <c r="BY58" s="12"/>
      <c r="BZ58" s="12"/>
      <c r="DC58" s="12"/>
      <c r="DD58" s="12"/>
      <c r="DE58" s="114"/>
      <c r="DF58" s="12"/>
      <c r="DI58" s="12"/>
      <c r="DJ58" s="12"/>
      <c r="DK58" s="12"/>
      <c r="DM58" s="12"/>
      <c r="DN58" s="12"/>
      <c r="DO58" s="12"/>
      <c r="DP58" s="12"/>
      <c r="DQ58" s="12"/>
      <c r="DR58" s="12"/>
      <c r="DS58" s="12"/>
      <c r="DT58" s="12"/>
      <c r="DU58" s="12"/>
      <c r="DV58" s="12"/>
      <c r="DW58" s="12"/>
      <c r="DX58" s="12"/>
      <c r="DZ58" s="114"/>
    </row>
    <row r="59" spans="1:130" x14ac:dyDescent="0.2">
      <c r="A59" s="107" t="str">
        <f t="shared" si="2"/>
        <v/>
      </c>
      <c r="B59" s="12"/>
      <c r="C59" s="12"/>
      <c r="D59" s="12"/>
      <c r="E59" s="12"/>
      <c r="F59" s="12"/>
      <c r="G59" s="12"/>
      <c r="H59" s="12"/>
      <c r="I59" s="114"/>
      <c r="J59" s="13"/>
      <c r="K59" s="12"/>
      <c r="L59" s="12"/>
      <c r="M59" s="12"/>
      <c r="N59" s="12"/>
      <c r="O59" s="20"/>
      <c r="P59" s="12"/>
      <c r="S59" s="12"/>
      <c r="T59" s="12"/>
      <c r="V59" s="12"/>
      <c r="W59" s="12"/>
      <c r="X59" s="17"/>
      <c r="AX59" s="12"/>
      <c r="AY59" s="12"/>
      <c r="BY59" s="12"/>
      <c r="BZ59" s="12"/>
      <c r="DC59" s="12"/>
      <c r="DD59" s="12"/>
      <c r="DE59" s="114"/>
      <c r="DF59" s="12"/>
      <c r="DI59" s="12"/>
      <c r="DJ59" s="12"/>
      <c r="DK59" s="12"/>
      <c r="DM59" s="12"/>
      <c r="DN59" s="12"/>
      <c r="DO59" s="12"/>
      <c r="DP59" s="12"/>
      <c r="DQ59" s="12"/>
      <c r="DR59" s="12"/>
      <c r="DS59" s="12"/>
      <c r="DT59" s="12"/>
      <c r="DU59" s="12"/>
      <c r="DV59" s="12"/>
      <c r="DW59" s="12"/>
      <c r="DX59" s="12"/>
      <c r="DZ59" s="114"/>
    </row>
    <row r="60" spans="1:130" x14ac:dyDescent="0.2">
      <c r="A60" s="107" t="str">
        <f t="shared" si="2"/>
        <v/>
      </c>
      <c r="B60" s="12"/>
      <c r="C60" s="12"/>
      <c r="D60" s="12"/>
      <c r="E60" s="12"/>
      <c r="F60" s="12"/>
      <c r="G60" s="12"/>
      <c r="H60" s="12"/>
      <c r="I60" s="114"/>
      <c r="J60" s="13"/>
      <c r="K60" s="12"/>
      <c r="L60" s="12"/>
      <c r="M60" s="12"/>
      <c r="N60" s="12"/>
      <c r="O60" s="20"/>
      <c r="P60" s="12"/>
      <c r="S60" s="12"/>
      <c r="T60" s="12"/>
      <c r="V60" s="12"/>
      <c r="W60" s="12"/>
      <c r="X60" s="17"/>
      <c r="AX60" s="12"/>
      <c r="AY60" s="12"/>
      <c r="BY60" s="12"/>
      <c r="BZ60" s="12"/>
      <c r="DC60" s="12"/>
      <c r="DD60" s="12"/>
      <c r="DE60" s="114"/>
      <c r="DF60" s="12"/>
      <c r="DI60" s="12"/>
      <c r="DJ60" s="12"/>
      <c r="DK60" s="12"/>
      <c r="DM60" s="12"/>
      <c r="DN60" s="12"/>
      <c r="DO60" s="12"/>
      <c r="DP60" s="12"/>
      <c r="DQ60" s="12"/>
      <c r="DR60" s="12"/>
      <c r="DS60" s="12"/>
      <c r="DT60" s="12"/>
      <c r="DU60" s="12"/>
      <c r="DV60" s="12"/>
      <c r="DW60" s="12"/>
      <c r="DX60" s="12"/>
      <c r="DZ60" s="114"/>
    </row>
    <row r="61" spans="1:130" x14ac:dyDescent="0.2">
      <c r="A61" s="107" t="str">
        <f t="shared" si="2"/>
        <v/>
      </c>
      <c r="B61" s="12"/>
      <c r="C61" s="12"/>
      <c r="D61" s="12"/>
      <c r="E61" s="12"/>
      <c r="F61" s="12"/>
      <c r="G61" s="12"/>
      <c r="H61" s="12"/>
      <c r="I61" s="114"/>
      <c r="J61" s="13"/>
      <c r="K61" s="12"/>
      <c r="L61" s="12"/>
      <c r="M61" s="12"/>
      <c r="N61" s="12"/>
      <c r="O61" s="20"/>
      <c r="P61" s="12"/>
      <c r="S61" s="12"/>
      <c r="T61" s="12"/>
      <c r="V61" s="12"/>
      <c r="W61" s="12"/>
      <c r="X61" s="17"/>
      <c r="AX61" s="12"/>
      <c r="AY61" s="12"/>
      <c r="BY61" s="12"/>
      <c r="BZ61" s="12"/>
      <c r="DC61" s="12"/>
      <c r="DD61" s="12"/>
      <c r="DE61" s="114"/>
      <c r="DF61" s="12"/>
      <c r="DI61" s="12"/>
      <c r="DJ61" s="12"/>
      <c r="DK61" s="12"/>
      <c r="DM61" s="12"/>
      <c r="DN61" s="12"/>
      <c r="DO61" s="12"/>
      <c r="DP61" s="12"/>
      <c r="DQ61" s="12"/>
      <c r="DR61" s="12"/>
      <c r="DS61" s="12"/>
      <c r="DT61" s="12"/>
      <c r="DU61" s="12"/>
      <c r="DV61" s="12"/>
      <c r="DW61" s="12"/>
      <c r="DX61" s="12"/>
      <c r="DZ61" s="114"/>
    </row>
    <row r="62" spans="1:130" x14ac:dyDescent="0.2">
      <c r="A62" s="107" t="str">
        <f t="shared" si="2"/>
        <v/>
      </c>
      <c r="B62" s="12"/>
      <c r="C62" s="12"/>
      <c r="D62" s="12"/>
      <c r="E62" s="12"/>
      <c r="F62" s="12"/>
      <c r="G62" s="12"/>
      <c r="H62" s="12"/>
      <c r="I62" s="114"/>
      <c r="J62" s="13"/>
      <c r="K62" s="12"/>
      <c r="L62" s="12"/>
      <c r="M62" s="12"/>
      <c r="N62" s="12"/>
      <c r="O62" s="20"/>
      <c r="P62" s="12"/>
      <c r="S62" s="12"/>
      <c r="T62" s="12"/>
      <c r="V62" s="12"/>
      <c r="W62" s="12"/>
      <c r="X62" s="17"/>
      <c r="AX62" s="12"/>
      <c r="AY62" s="12"/>
      <c r="BY62" s="12"/>
      <c r="BZ62" s="12"/>
      <c r="DC62" s="12"/>
      <c r="DD62" s="12"/>
      <c r="DE62" s="114"/>
      <c r="DF62" s="12"/>
      <c r="DI62" s="12"/>
      <c r="DJ62" s="12"/>
      <c r="DK62" s="12"/>
      <c r="DM62" s="12"/>
      <c r="DN62" s="12"/>
      <c r="DO62" s="12"/>
      <c r="DP62" s="12"/>
      <c r="DQ62" s="12"/>
      <c r="DR62" s="12"/>
      <c r="DS62" s="12"/>
      <c r="DT62" s="12"/>
      <c r="DU62" s="12"/>
      <c r="DV62" s="12"/>
      <c r="DW62" s="12"/>
      <c r="DX62" s="12"/>
      <c r="DZ62" s="114"/>
    </row>
    <row r="63" spans="1:130" x14ac:dyDescent="0.2">
      <c r="A63" s="107" t="str">
        <f t="shared" si="2"/>
        <v/>
      </c>
      <c r="B63" s="12"/>
      <c r="C63" s="12"/>
      <c r="D63" s="12"/>
      <c r="E63" s="12"/>
      <c r="F63" s="12"/>
      <c r="G63" s="12"/>
      <c r="H63" s="12"/>
      <c r="I63" s="114"/>
      <c r="J63" s="13"/>
      <c r="K63" s="12"/>
      <c r="L63" s="12"/>
      <c r="M63" s="12"/>
      <c r="N63" s="12"/>
      <c r="O63" s="20"/>
      <c r="P63" s="12"/>
      <c r="S63" s="12"/>
      <c r="T63" s="12"/>
      <c r="V63" s="12"/>
      <c r="W63" s="12"/>
      <c r="X63" s="17"/>
      <c r="AX63" s="12"/>
      <c r="AY63" s="12"/>
      <c r="BY63" s="12"/>
      <c r="BZ63" s="12"/>
      <c r="DC63" s="12"/>
      <c r="DD63" s="12"/>
      <c r="DE63" s="114"/>
      <c r="DF63" s="12"/>
      <c r="DI63" s="12"/>
      <c r="DJ63" s="12"/>
      <c r="DK63" s="12"/>
      <c r="DM63" s="12"/>
      <c r="DN63" s="12"/>
      <c r="DO63" s="12"/>
      <c r="DP63" s="12"/>
      <c r="DQ63" s="12"/>
      <c r="DR63" s="12"/>
      <c r="DS63" s="12"/>
      <c r="DT63" s="12"/>
      <c r="DU63" s="12"/>
      <c r="DV63" s="12"/>
      <c r="DW63" s="12"/>
      <c r="DX63" s="12"/>
      <c r="DZ63" s="114"/>
    </row>
    <row r="64" spans="1:130" x14ac:dyDescent="0.2">
      <c r="A64" s="107" t="str">
        <f t="shared" si="2"/>
        <v/>
      </c>
      <c r="B64" s="12"/>
      <c r="C64" s="12"/>
      <c r="D64" s="12"/>
      <c r="E64" s="12"/>
      <c r="F64" s="12"/>
      <c r="G64" s="12"/>
      <c r="H64" s="12"/>
      <c r="I64" s="114"/>
      <c r="J64" s="13"/>
      <c r="K64" s="12"/>
      <c r="L64" s="12"/>
      <c r="M64" s="12"/>
      <c r="N64" s="12"/>
      <c r="O64" s="20"/>
      <c r="P64" s="12"/>
      <c r="S64" s="12"/>
      <c r="T64" s="12"/>
      <c r="V64" s="12"/>
      <c r="W64" s="12"/>
      <c r="X64" s="17"/>
      <c r="AX64" s="12"/>
      <c r="AY64" s="12"/>
      <c r="BY64" s="12"/>
      <c r="BZ64" s="12"/>
      <c r="DC64" s="12"/>
      <c r="DD64" s="12"/>
      <c r="DE64" s="114"/>
      <c r="DF64" s="12"/>
      <c r="DI64" s="12"/>
      <c r="DJ64" s="12"/>
      <c r="DK64" s="12"/>
      <c r="DM64" s="12"/>
      <c r="DN64" s="12"/>
      <c r="DO64" s="12"/>
      <c r="DP64" s="12"/>
      <c r="DQ64" s="12"/>
      <c r="DR64" s="12"/>
      <c r="DS64" s="12"/>
      <c r="DT64" s="12"/>
      <c r="DU64" s="12"/>
      <c r="DV64" s="12"/>
      <c r="DW64" s="12"/>
      <c r="DX64" s="12"/>
      <c r="DZ64" s="114"/>
    </row>
    <row r="65" spans="1:130" x14ac:dyDescent="0.2">
      <c r="A65" s="107" t="str">
        <f t="shared" si="2"/>
        <v/>
      </c>
      <c r="B65" s="12"/>
      <c r="C65" s="12"/>
      <c r="D65" s="12"/>
      <c r="E65" s="12"/>
      <c r="F65" s="12"/>
      <c r="G65" s="12"/>
      <c r="H65" s="12"/>
      <c r="I65" s="114"/>
      <c r="J65" s="13"/>
      <c r="K65" s="12"/>
      <c r="L65" s="12"/>
      <c r="M65" s="12"/>
      <c r="N65" s="12"/>
      <c r="O65" s="20"/>
      <c r="P65" s="12"/>
      <c r="S65" s="12"/>
      <c r="T65" s="12"/>
      <c r="V65" s="12"/>
      <c r="W65" s="12"/>
      <c r="X65" s="17"/>
      <c r="AX65" s="12"/>
      <c r="AY65" s="12"/>
      <c r="BY65" s="12"/>
      <c r="BZ65" s="12"/>
      <c r="DC65" s="12"/>
      <c r="DD65" s="12"/>
      <c r="DE65" s="114"/>
      <c r="DF65" s="12"/>
      <c r="DI65" s="12"/>
      <c r="DJ65" s="12"/>
      <c r="DK65" s="12"/>
      <c r="DM65" s="12"/>
      <c r="DN65" s="12"/>
      <c r="DO65" s="12"/>
      <c r="DP65" s="12"/>
      <c r="DQ65" s="12"/>
      <c r="DR65" s="12"/>
      <c r="DS65" s="12"/>
      <c r="DT65" s="12"/>
      <c r="DU65" s="12"/>
      <c r="DV65" s="12"/>
      <c r="DW65" s="12"/>
      <c r="DX65" s="12"/>
      <c r="DZ65" s="114"/>
    </row>
    <row r="66" spans="1:130" x14ac:dyDescent="0.2">
      <c r="A66" s="107" t="str">
        <f t="shared" si="2"/>
        <v/>
      </c>
      <c r="B66" s="12"/>
      <c r="C66" s="12"/>
      <c r="D66" s="12"/>
      <c r="E66" s="12"/>
      <c r="F66" s="12"/>
      <c r="G66" s="12"/>
      <c r="H66" s="12"/>
      <c r="I66" s="114"/>
      <c r="J66" s="13"/>
      <c r="K66" s="12"/>
      <c r="L66" s="12"/>
      <c r="M66" s="12"/>
      <c r="N66" s="12"/>
      <c r="O66" s="20"/>
      <c r="P66" s="12"/>
      <c r="S66" s="12"/>
      <c r="T66" s="12"/>
      <c r="V66" s="12"/>
      <c r="W66" s="12"/>
      <c r="X66" s="17"/>
      <c r="AX66" s="12"/>
      <c r="AY66" s="12"/>
      <c r="BY66" s="12"/>
      <c r="BZ66" s="12"/>
      <c r="DC66" s="12"/>
      <c r="DD66" s="12"/>
      <c r="DE66" s="114"/>
      <c r="DF66" s="12"/>
      <c r="DI66" s="12"/>
      <c r="DJ66" s="12"/>
      <c r="DK66" s="12"/>
      <c r="DM66" s="12"/>
      <c r="DN66" s="12"/>
      <c r="DO66" s="12"/>
      <c r="DP66" s="12"/>
      <c r="DQ66" s="12"/>
      <c r="DR66" s="12"/>
      <c r="DS66" s="12"/>
      <c r="DT66" s="12"/>
      <c r="DU66" s="12"/>
      <c r="DV66" s="12"/>
      <c r="DW66" s="12"/>
      <c r="DX66" s="12"/>
      <c r="DZ66" s="114"/>
    </row>
    <row r="67" spans="1:130" x14ac:dyDescent="0.2">
      <c r="A67" s="107" t="str">
        <f t="shared" si="2"/>
        <v/>
      </c>
      <c r="B67" s="12"/>
      <c r="C67" s="12"/>
      <c r="D67" s="12"/>
      <c r="E67" s="12"/>
      <c r="F67" s="12"/>
      <c r="G67" s="12"/>
      <c r="H67" s="12"/>
      <c r="I67" s="114"/>
      <c r="J67" s="13"/>
      <c r="K67" s="12"/>
      <c r="L67" s="12"/>
      <c r="M67" s="12"/>
      <c r="N67" s="12"/>
      <c r="O67" s="20"/>
      <c r="P67" s="12"/>
      <c r="S67" s="12"/>
      <c r="T67" s="12"/>
      <c r="V67" s="12"/>
      <c r="W67" s="12"/>
      <c r="X67" s="17"/>
      <c r="AX67" s="12"/>
      <c r="AY67" s="12"/>
      <c r="BY67" s="12"/>
      <c r="BZ67" s="12"/>
      <c r="DC67" s="12"/>
      <c r="DD67" s="12"/>
      <c r="DE67" s="114"/>
      <c r="DF67" s="12"/>
      <c r="DI67" s="12"/>
      <c r="DJ67" s="12"/>
      <c r="DK67" s="12"/>
      <c r="DM67" s="12"/>
      <c r="DN67" s="12"/>
      <c r="DO67" s="12"/>
      <c r="DP67" s="12"/>
      <c r="DQ67" s="12"/>
      <c r="DR67" s="12"/>
      <c r="DS67" s="12"/>
      <c r="DT67" s="12"/>
      <c r="DU67" s="12"/>
      <c r="DV67" s="12"/>
      <c r="DW67" s="12"/>
      <c r="DX67" s="12"/>
      <c r="DZ67" s="114"/>
    </row>
    <row r="68" spans="1:130" x14ac:dyDescent="0.2">
      <c r="A68" s="107" t="str">
        <f t="shared" si="2"/>
        <v/>
      </c>
      <c r="B68" s="12"/>
      <c r="C68" s="12"/>
      <c r="D68" s="12"/>
      <c r="E68" s="12"/>
      <c r="F68" s="12"/>
      <c r="G68" s="12"/>
      <c r="H68" s="12"/>
      <c r="I68" s="114"/>
      <c r="J68" s="13"/>
      <c r="K68" s="12"/>
      <c r="L68" s="12"/>
      <c r="M68" s="12"/>
      <c r="N68" s="12"/>
      <c r="O68" s="20"/>
      <c r="P68" s="12"/>
      <c r="S68" s="12"/>
      <c r="T68" s="12"/>
      <c r="V68" s="12"/>
      <c r="W68" s="12"/>
      <c r="X68" s="17"/>
      <c r="AX68" s="12"/>
      <c r="AY68" s="12"/>
      <c r="BY68" s="12"/>
      <c r="BZ68" s="12"/>
      <c r="DC68" s="12"/>
      <c r="DD68" s="12"/>
      <c r="DE68" s="114"/>
      <c r="DF68" s="12"/>
      <c r="DI68" s="12"/>
      <c r="DJ68" s="12"/>
      <c r="DK68" s="12"/>
      <c r="DM68" s="12"/>
      <c r="DN68" s="12"/>
      <c r="DO68" s="12"/>
      <c r="DP68" s="12"/>
      <c r="DQ68" s="12"/>
      <c r="DR68" s="12"/>
      <c r="DS68" s="12"/>
      <c r="DT68" s="12"/>
      <c r="DU68" s="12"/>
      <c r="DV68" s="12"/>
      <c r="DW68" s="12"/>
      <c r="DX68" s="12"/>
      <c r="DZ68" s="114"/>
    </row>
    <row r="69" spans="1:130" x14ac:dyDescent="0.2">
      <c r="A69" s="107" t="str">
        <f t="shared" si="2"/>
        <v/>
      </c>
      <c r="B69" s="12"/>
      <c r="C69" s="12"/>
      <c r="D69" s="12"/>
      <c r="E69" s="12"/>
      <c r="F69" s="12"/>
      <c r="G69" s="12"/>
      <c r="H69" s="12"/>
      <c r="I69" s="114"/>
      <c r="J69" s="13"/>
      <c r="K69" s="12"/>
      <c r="L69" s="12"/>
      <c r="M69" s="12"/>
      <c r="N69" s="12"/>
      <c r="O69" s="20"/>
      <c r="P69" s="12"/>
      <c r="S69" s="12"/>
      <c r="T69" s="12"/>
      <c r="V69" s="12"/>
      <c r="W69" s="12"/>
      <c r="X69" s="17"/>
      <c r="AX69" s="12"/>
      <c r="AY69" s="12"/>
      <c r="BY69" s="12"/>
      <c r="BZ69" s="12"/>
      <c r="DC69" s="12"/>
      <c r="DD69" s="12"/>
      <c r="DE69" s="114"/>
      <c r="DF69" s="12"/>
      <c r="DI69" s="12"/>
      <c r="DJ69" s="12"/>
      <c r="DK69" s="12"/>
      <c r="DM69" s="12"/>
      <c r="DN69" s="12"/>
      <c r="DO69" s="12"/>
      <c r="DP69" s="12"/>
      <c r="DQ69" s="12"/>
      <c r="DR69" s="12"/>
      <c r="DS69" s="12"/>
      <c r="DT69" s="12"/>
      <c r="DU69" s="12"/>
      <c r="DV69" s="12"/>
      <c r="DW69" s="12"/>
      <c r="DX69" s="12"/>
      <c r="DZ69" s="114"/>
    </row>
    <row r="70" spans="1:130" x14ac:dyDescent="0.2">
      <c r="A70" s="107" t="str">
        <f t="shared" si="2"/>
        <v/>
      </c>
      <c r="B70" s="12"/>
      <c r="C70" s="12"/>
      <c r="D70" s="12"/>
      <c r="E70" s="12"/>
      <c r="F70" s="12"/>
      <c r="G70" s="12"/>
      <c r="H70" s="12"/>
      <c r="I70" s="114"/>
      <c r="J70" s="13"/>
      <c r="K70" s="12"/>
      <c r="L70" s="12"/>
      <c r="M70" s="12"/>
      <c r="N70" s="12"/>
      <c r="O70" s="20"/>
      <c r="P70" s="12"/>
      <c r="S70" s="12"/>
      <c r="T70" s="12"/>
      <c r="V70" s="12"/>
      <c r="W70" s="12"/>
      <c r="X70" s="17"/>
      <c r="AX70" s="12"/>
      <c r="AY70" s="12"/>
      <c r="BY70" s="12"/>
      <c r="BZ70" s="12"/>
      <c r="DC70" s="12"/>
      <c r="DD70" s="12"/>
      <c r="DE70" s="114"/>
      <c r="DF70" s="12"/>
      <c r="DI70" s="12"/>
      <c r="DJ70" s="12"/>
      <c r="DK70" s="12"/>
      <c r="DM70" s="12"/>
      <c r="DN70" s="12"/>
      <c r="DO70" s="12"/>
      <c r="DP70" s="12"/>
      <c r="DQ70" s="12"/>
      <c r="DR70" s="12"/>
      <c r="DS70" s="12"/>
      <c r="DT70" s="12"/>
      <c r="DU70" s="12"/>
      <c r="DV70" s="12"/>
      <c r="DW70" s="12"/>
      <c r="DX70" s="12"/>
      <c r="DZ70" s="114"/>
    </row>
    <row r="71" spans="1:130" x14ac:dyDescent="0.2">
      <c r="A71" s="107" t="str">
        <f t="shared" si="2"/>
        <v/>
      </c>
      <c r="B71" s="12"/>
      <c r="C71" s="12"/>
      <c r="D71" s="12"/>
      <c r="E71" s="12"/>
      <c r="F71" s="12"/>
      <c r="G71" s="12"/>
      <c r="H71" s="12"/>
      <c r="I71" s="114"/>
      <c r="J71" s="13"/>
      <c r="K71" s="12"/>
      <c r="L71" s="12"/>
      <c r="M71" s="12"/>
      <c r="N71" s="12"/>
      <c r="O71" s="20"/>
      <c r="P71" s="12"/>
      <c r="S71" s="12"/>
      <c r="T71" s="12"/>
      <c r="V71" s="12"/>
      <c r="W71" s="12"/>
      <c r="X71" s="17"/>
      <c r="AX71" s="12"/>
      <c r="AY71" s="12"/>
      <c r="BY71" s="12"/>
      <c r="BZ71" s="12"/>
      <c r="DC71" s="12"/>
      <c r="DD71" s="12"/>
      <c r="DE71" s="114"/>
      <c r="DF71" s="12"/>
      <c r="DI71" s="12"/>
      <c r="DJ71" s="12"/>
      <c r="DK71" s="12"/>
      <c r="DM71" s="12"/>
      <c r="DN71" s="12"/>
      <c r="DO71" s="12"/>
      <c r="DP71" s="12"/>
      <c r="DQ71" s="12"/>
      <c r="DR71" s="12"/>
      <c r="DS71" s="12"/>
      <c r="DT71" s="12"/>
      <c r="DU71" s="12"/>
      <c r="DV71" s="12"/>
      <c r="DW71" s="12"/>
      <c r="DX71" s="12"/>
      <c r="DZ71" s="114"/>
    </row>
    <row r="72" spans="1:130" x14ac:dyDescent="0.2">
      <c r="A72" s="107" t="str">
        <f t="shared" si="2"/>
        <v/>
      </c>
      <c r="B72" s="12"/>
      <c r="C72" s="12"/>
      <c r="D72" s="12"/>
      <c r="E72" s="12"/>
      <c r="F72" s="12"/>
      <c r="G72" s="12"/>
      <c r="H72" s="12"/>
      <c r="I72" s="114"/>
      <c r="J72" s="13"/>
      <c r="K72" s="12"/>
      <c r="L72" s="12"/>
      <c r="M72" s="12"/>
      <c r="N72" s="12"/>
      <c r="O72" s="20"/>
      <c r="P72" s="12"/>
      <c r="S72" s="12"/>
      <c r="T72" s="12"/>
      <c r="V72" s="12"/>
      <c r="W72" s="12"/>
      <c r="X72" s="17"/>
      <c r="AX72" s="12"/>
      <c r="AY72" s="12"/>
      <c r="BY72" s="12"/>
      <c r="BZ72" s="12"/>
      <c r="DC72" s="12"/>
      <c r="DD72" s="12"/>
      <c r="DE72" s="114"/>
      <c r="DF72" s="12"/>
      <c r="DI72" s="12"/>
      <c r="DJ72" s="12"/>
      <c r="DK72" s="12"/>
      <c r="DM72" s="12"/>
      <c r="DN72" s="12"/>
      <c r="DO72" s="12"/>
      <c r="DP72" s="12"/>
      <c r="DQ72" s="12"/>
      <c r="DR72" s="12"/>
      <c r="DS72" s="12"/>
      <c r="DT72" s="12"/>
      <c r="DU72" s="12"/>
      <c r="DV72" s="12"/>
      <c r="DW72" s="12"/>
      <c r="DX72" s="12"/>
      <c r="DZ72" s="114"/>
    </row>
    <row r="73" spans="1:130" x14ac:dyDescent="0.2">
      <c r="A73" s="107" t="str">
        <f t="shared" si="2"/>
        <v/>
      </c>
      <c r="B73" s="12"/>
      <c r="C73" s="12"/>
      <c r="D73" s="12"/>
      <c r="E73" s="12"/>
      <c r="F73" s="12"/>
      <c r="G73" s="12"/>
      <c r="H73" s="12"/>
      <c r="I73" s="114"/>
      <c r="J73" s="13"/>
      <c r="K73" s="12"/>
      <c r="L73" s="12"/>
      <c r="M73" s="12"/>
      <c r="N73" s="12"/>
      <c r="O73" s="20"/>
      <c r="P73" s="12"/>
      <c r="S73" s="12"/>
      <c r="T73" s="12"/>
      <c r="V73" s="12"/>
      <c r="W73" s="12"/>
      <c r="X73" s="17"/>
      <c r="AX73" s="12"/>
      <c r="AY73" s="12"/>
      <c r="BY73" s="12"/>
      <c r="BZ73" s="12"/>
      <c r="DC73" s="12"/>
      <c r="DD73" s="12"/>
      <c r="DE73" s="114"/>
      <c r="DF73" s="12"/>
      <c r="DI73" s="12"/>
      <c r="DJ73" s="12"/>
      <c r="DK73" s="12"/>
      <c r="DM73" s="12"/>
      <c r="DN73" s="12"/>
      <c r="DO73" s="12"/>
      <c r="DP73" s="12"/>
      <c r="DQ73" s="12"/>
      <c r="DR73" s="12"/>
      <c r="DS73" s="12"/>
      <c r="DT73" s="12"/>
      <c r="DU73" s="12"/>
      <c r="DV73" s="12"/>
      <c r="DW73" s="12"/>
      <c r="DX73" s="12"/>
      <c r="DZ73" s="114"/>
    </row>
    <row r="74" spans="1:130" x14ac:dyDescent="0.2">
      <c r="A74" s="107" t="str">
        <f t="shared" si="2"/>
        <v/>
      </c>
      <c r="B74" s="12"/>
      <c r="C74" s="12"/>
      <c r="D74" s="12"/>
      <c r="E74" s="12"/>
      <c r="F74" s="12"/>
      <c r="G74" s="12"/>
      <c r="H74" s="12"/>
      <c r="I74" s="114"/>
      <c r="J74" s="13"/>
      <c r="K74" s="12"/>
      <c r="L74" s="12"/>
      <c r="M74" s="12"/>
      <c r="N74" s="12"/>
      <c r="O74" s="20"/>
      <c r="P74" s="12"/>
      <c r="S74" s="12"/>
      <c r="T74" s="12"/>
      <c r="V74" s="12"/>
      <c r="W74" s="12"/>
      <c r="X74" s="17"/>
      <c r="AX74" s="12"/>
      <c r="AY74" s="12"/>
      <c r="BY74" s="12"/>
      <c r="BZ74" s="12"/>
      <c r="DC74" s="12"/>
      <c r="DD74" s="12"/>
      <c r="DE74" s="114"/>
      <c r="DF74" s="12"/>
      <c r="DI74" s="12"/>
      <c r="DJ74" s="12"/>
      <c r="DK74" s="12"/>
      <c r="DM74" s="12"/>
      <c r="DN74" s="12"/>
      <c r="DO74" s="12"/>
      <c r="DP74" s="12"/>
      <c r="DQ74" s="12"/>
      <c r="DR74" s="12"/>
      <c r="DS74" s="12"/>
      <c r="DT74" s="12"/>
      <c r="DU74" s="12"/>
      <c r="DV74" s="12"/>
      <c r="DW74" s="12"/>
      <c r="DX74" s="12"/>
      <c r="DZ74" s="114"/>
    </row>
    <row r="75" spans="1:130" x14ac:dyDescent="0.2">
      <c r="A75" s="107" t="str">
        <f t="shared" si="2"/>
        <v/>
      </c>
      <c r="B75" s="12"/>
      <c r="C75" s="12"/>
      <c r="D75" s="12"/>
      <c r="E75" s="12"/>
      <c r="F75" s="12"/>
      <c r="G75" s="12"/>
      <c r="H75" s="12"/>
      <c r="I75" s="114"/>
      <c r="J75" s="13"/>
      <c r="K75" s="12"/>
      <c r="L75" s="12"/>
      <c r="M75" s="12"/>
      <c r="N75" s="12"/>
      <c r="O75" s="20"/>
      <c r="P75" s="12"/>
      <c r="S75" s="12"/>
      <c r="T75" s="12"/>
      <c r="V75" s="12"/>
      <c r="W75" s="12"/>
      <c r="X75" s="17"/>
      <c r="AX75" s="12"/>
      <c r="AY75" s="12"/>
      <c r="BY75" s="12"/>
      <c r="BZ75" s="12"/>
      <c r="DC75" s="12"/>
      <c r="DD75" s="12"/>
      <c r="DE75" s="114"/>
      <c r="DF75" s="12"/>
      <c r="DI75" s="12"/>
      <c r="DJ75" s="12"/>
      <c r="DK75" s="12"/>
      <c r="DM75" s="12"/>
      <c r="DN75" s="12"/>
      <c r="DO75" s="12"/>
      <c r="DP75" s="12"/>
      <c r="DQ75" s="12"/>
      <c r="DR75" s="12"/>
      <c r="DS75" s="12"/>
      <c r="DT75" s="12"/>
      <c r="DU75" s="12"/>
      <c r="DV75" s="12"/>
      <c r="DW75" s="12"/>
      <c r="DX75" s="12"/>
      <c r="DZ75" s="114"/>
    </row>
    <row r="76" spans="1:130" x14ac:dyDescent="0.2">
      <c r="A76" s="107" t="str">
        <f t="shared" si="2"/>
        <v/>
      </c>
      <c r="B76" s="12"/>
      <c r="C76" s="12"/>
      <c r="D76" s="12"/>
      <c r="E76" s="12"/>
      <c r="F76" s="12"/>
      <c r="G76" s="12"/>
      <c r="H76" s="12"/>
      <c r="I76" s="114"/>
      <c r="J76" s="13"/>
      <c r="K76" s="12"/>
      <c r="L76" s="12"/>
      <c r="M76" s="12"/>
      <c r="N76" s="12"/>
      <c r="O76" s="20"/>
      <c r="P76" s="12"/>
      <c r="S76" s="12"/>
      <c r="T76" s="12"/>
      <c r="V76" s="12"/>
      <c r="W76" s="12"/>
      <c r="X76" s="17"/>
      <c r="AX76" s="12"/>
      <c r="AY76" s="12"/>
      <c r="BY76" s="12"/>
      <c r="BZ76" s="12"/>
      <c r="DC76" s="12"/>
      <c r="DD76" s="12"/>
      <c r="DE76" s="114"/>
      <c r="DF76" s="12"/>
      <c r="DI76" s="12"/>
      <c r="DJ76" s="12"/>
      <c r="DK76" s="12"/>
      <c r="DM76" s="12"/>
      <c r="DN76" s="12"/>
      <c r="DO76" s="12"/>
      <c r="DP76" s="12"/>
      <c r="DQ76" s="12"/>
      <c r="DR76" s="12"/>
      <c r="DS76" s="12"/>
      <c r="DT76" s="12"/>
      <c r="DU76" s="12"/>
      <c r="DV76" s="12"/>
      <c r="DW76" s="12"/>
      <c r="DX76" s="12"/>
      <c r="DZ76" s="114"/>
    </row>
    <row r="77" spans="1:130" x14ac:dyDescent="0.2">
      <c r="A77" s="107" t="str">
        <f t="shared" si="2"/>
        <v/>
      </c>
      <c r="B77" s="12"/>
      <c r="C77" s="12"/>
      <c r="D77" s="12"/>
      <c r="E77" s="12"/>
      <c r="F77" s="12"/>
      <c r="G77" s="12"/>
      <c r="H77" s="12"/>
      <c r="I77" s="114"/>
      <c r="J77" s="13"/>
      <c r="K77" s="12"/>
      <c r="L77" s="12"/>
      <c r="M77" s="12"/>
      <c r="N77" s="12"/>
      <c r="O77" s="20"/>
      <c r="P77" s="12"/>
      <c r="S77" s="12"/>
      <c r="T77" s="12"/>
      <c r="V77" s="12"/>
      <c r="W77" s="12"/>
      <c r="X77" s="17"/>
      <c r="AX77" s="12"/>
      <c r="AY77" s="12"/>
      <c r="BY77" s="12"/>
      <c r="BZ77" s="12"/>
      <c r="DC77" s="12"/>
      <c r="DD77" s="12"/>
      <c r="DE77" s="114"/>
      <c r="DF77" s="12"/>
      <c r="DI77" s="12"/>
      <c r="DJ77" s="12"/>
      <c r="DK77" s="12"/>
      <c r="DM77" s="12"/>
      <c r="DN77" s="12"/>
      <c r="DO77" s="12"/>
      <c r="DP77" s="12"/>
      <c r="DQ77" s="12"/>
      <c r="DR77" s="12"/>
      <c r="DS77" s="12"/>
      <c r="DT77" s="12"/>
      <c r="DU77" s="12"/>
      <c r="DV77" s="12"/>
      <c r="DW77" s="12"/>
      <c r="DX77" s="12"/>
      <c r="DZ77" s="114"/>
    </row>
    <row r="78" spans="1:130" x14ac:dyDescent="0.2">
      <c r="A78" s="107" t="str">
        <f t="shared" si="2"/>
        <v/>
      </c>
      <c r="B78" s="12"/>
      <c r="C78" s="12"/>
      <c r="D78" s="12"/>
      <c r="E78" s="12"/>
      <c r="F78" s="12"/>
      <c r="G78" s="12"/>
      <c r="I78" s="114"/>
      <c r="J78" s="13"/>
      <c r="K78" s="12"/>
      <c r="L78" s="12"/>
      <c r="M78" s="12"/>
      <c r="N78" s="12"/>
      <c r="O78" s="20"/>
      <c r="P78" s="12"/>
      <c r="S78" s="12"/>
      <c r="T78" s="12"/>
      <c r="V78" s="12"/>
      <c r="W78" s="12"/>
      <c r="X78" s="17"/>
      <c r="AX78" s="12"/>
      <c r="AY78" s="12"/>
      <c r="BY78" s="12"/>
      <c r="BZ78" s="12"/>
      <c r="DC78" s="12"/>
      <c r="DD78" s="12"/>
      <c r="DE78" s="114"/>
      <c r="DF78" s="12"/>
      <c r="DI78" s="12"/>
      <c r="DJ78" s="12"/>
      <c r="DK78" s="12"/>
      <c r="DM78" s="12"/>
      <c r="DN78" s="12"/>
      <c r="DO78" s="12"/>
      <c r="DP78" s="12"/>
      <c r="DQ78" s="12"/>
      <c r="DR78" s="12"/>
      <c r="DS78" s="12"/>
      <c r="DT78" s="12"/>
      <c r="DU78" s="12"/>
      <c r="DV78" s="12"/>
      <c r="DW78" s="12"/>
      <c r="DX78" s="12"/>
      <c r="DZ78" s="114"/>
    </row>
    <row r="79" spans="1:130" x14ac:dyDescent="0.2">
      <c r="A79" s="107" t="str">
        <f t="shared" si="2"/>
        <v/>
      </c>
      <c r="B79" s="12"/>
      <c r="C79" s="12"/>
      <c r="D79" s="12"/>
      <c r="E79" s="12"/>
      <c r="F79" s="12"/>
      <c r="G79" s="12"/>
      <c r="I79" s="114"/>
      <c r="J79" s="13"/>
      <c r="K79" s="12"/>
      <c r="L79" s="12"/>
      <c r="M79" s="12"/>
      <c r="N79" s="12"/>
      <c r="O79" s="20"/>
      <c r="P79" s="12"/>
      <c r="S79" s="12"/>
      <c r="T79" s="12"/>
      <c r="V79" s="12"/>
      <c r="W79" s="12"/>
      <c r="X79" s="17"/>
      <c r="AX79" s="12"/>
      <c r="AY79" s="12"/>
      <c r="BY79" s="12"/>
      <c r="BZ79" s="12"/>
      <c r="DC79" s="12"/>
      <c r="DD79" s="12"/>
      <c r="DE79" s="114"/>
      <c r="DF79" s="12"/>
      <c r="DI79" s="12"/>
      <c r="DJ79" s="12"/>
      <c r="DK79" s="12"/>
      <c r="DM79" s="12"/>
      <c r="DN79" s="12"/>
      <c r="DO79" s="12"/>
      <c r="DP79" s="12"/>
      <c r="DQ79" s="12"/>
      <c r="DR79" s="12"/>
      <c r="DS79" s="12"/>
      <c r="DT79" s="12"/>
      <c r="DU79" s="12"/>
      <c r="DV79" s="12"/>
      <c r="DW79" s="12"/>
      <c r="DX79" s="12"/>
      <c r="DZ79" s="114"/>
    </row>
    <row r="80" spans="1:130" x14ac:dyDescent="0.2">
      <c r="A80" s="107" t="str">
        <f t="shared" si="2"/>
        <v/>
      </c>
      <c r="B80" s="12"/>
      <c r="C80" s="12"/>
      <c r="D80" s="12"/>
      <c r="E80" s="12"/>
      <c r="F80" s="12"/>
      <c r="G80" s="12"/>
      <c r="I80" s="114"/>
      <c r="J80" s="13"/>
      <c r="K80" s="12"/>
      <c r="L80" s="12"/>
      <c r="M80" s="12"/>
      <c r="N80" s="12"/>
      <c r="O80" s="20"/>
      <c r="P80" s="12"/>
      <c r="S80" s="12"/>
      <c r="T80" s="12"/>
      <c r="V80" s="12"/>
      <c r="W80" s="12"/>
      <c r="X80" s="17"/>
      <c r="AX80" s="12"/>
      <c r="AY80" s="12"/>
      <c r="BY80" s="12"/>
      <c r="BZ80" s="12"/>
      <c r="DC80" s="12"/>
      <c r="DD80" s="12"/>
      <c r="DE80" s="114"/>
      <c r="DF80" s="12"/>
      <c r="DI80" s="12"/>
      <c r="DJ80" s="12"/>
      <c r="DK80" s="12"/>
      <c r="DM80" s="12"/>
      <c r="DN80" s="12"/>
      <c r="DO80" s="12"/>
      <c r="DP80" s="12"/>
      <c r="DQ80" s="12"/>
      <c r="DR80" s="12"/>
      <c r="DS80" s="12"/>
      <c r="DT80" s="12"/>
      <c r="DU80" s="12"/>
      <c r="DV80" s="12"/>
      <c r="DW80" s="12"/>
      <c r="DX80" s="12"/>
      <c r="DZ80" s="114"/>
    </row>
    <row r="81" spans="1:130" x14ac:dyDescent="0.2">
      <c r="A81" s="107" t="str">
        <f t="shared" si="2"/>
        <v/>
      </c>
      <c r="B81" s="12"/>
      <c r="C81" s="12"/>
      <c r="D81" s="12"/>
      <c r="E81" s="12"/>
      <c r="F81" s="12"/>
      <c r="G81" s="12"/>
      <c r="I81" s="114"/>
      <c r="J81" s="13"/>
      <c r="K81" s="12"/>
      <c r="L81" s="12"/>
      <c r="M81" s="12"/>
      <c r="N81" s="12"/>
      <c r="O81" s="20"/>
      <c r="P81" s="12"/>
      <c r="S81" s="12"/>
      <c r="T81" s="12"/>
      <c r="V81" s="12"/>
      <c r="W81" s="12"/>
      <c r="X81" s="17"/>
      <c r="AX81" s="12"/>
      <c r="AY81" s="12"/>
      <c r="BY81" s="12"/>
      <c r="BZ81" s="12"/>
      <c r="DC81" s="12"/>
      <c r="DD81" s="12"/>
      <c r="DE81" s="114"/>
      <c r="DF81" s="12"/>
      <c r="DI81" s="12"/>
      <c r="DJ81" s="12"/>
      <c r="DK81" s="12"/>
      <c r="DM81" s="12"/>
      <c r="DN81" s="12"/>
      <c r="DO81" s="12"/>
      <c r="DP81" s="12"/>
      <c r="DQ81" s="12"/>
      <c r="DR81" s="12"/>
      <c r="DS81" s="12"/>
      <c r="DT81" s="12"/>
      <c r="DU81" s="12"/>
      <c r="DV81" s="12"/>
      <c r="DW81" s="12"/>
      <c r="DX81" s="12"/>
      <c r="DZ81" s="114"/>
    </row>
    <row r="82" spans="1:130" x14ac:dyDescent="0.2">
      <c r="A82" s="107" t="str">
        <f t="shared" si="2"/>
        <v/>
      </c>
      <c r="B82" s="12"/>
      <c r="C82" s="12"/>
      <c r="D82" s="12"/>
      <c r="E82" s="12"/>
      <c r="F82" s="12"/>
      <c r="G82" s="12"/>
      <c r="I82" s="114"/>
      <c r="J82" s="13"/>
      <c r="K82" s="12"/>
      <c r="L82" s="12"/>
      <c r="M82" s="12"/>
      <c r="N82" s="12"/>
      <c r="O82" s="20"/>
      <c r="P82" s="12"/>
      <c r="S82" s="12"/>
      <c r="T82" s="12"/>
      <c r="V82" s="12"/>
      <c r="W82" s="12"/>
      <c r="X82" s="17"/>
      <c r="AX82" s="12"/>
      <c r="AY82" s="12"/>
      <c r="BY82" s="12"/>
      <c r="BZ82" s="12"/>
      <c r="DC82" s="12"/>
      <c r="DD82" s="12"/>
      <c r="DE82" s="114"/>
      <c r="DF82" s="12"/>
      <c r="DI82" s="12"/>
      <c r="DJ82" s="12"/>
      <c r="DK82" s="12"/>
      <c r="DM82" s="12"/>
      <c r="DN82" s="12"/>
      <c r="DO82" s="12"/>
      <c r="DP82" s="12"/>
      <c r="DQ82" s="12"/>
      <c r="DR82" s="12"/>
      <c r="DS82" s="12"/>
      <c r="DT82" s="12"/>
      <c r="DU82" s="12"/>
      <c r="DV82" s="12"/>
      <c r="DW82" s="12"/>
      <c r="DX82" s="12"/>
      <c r="DZ82" s="114"/>
    </row>
    <row r="83" spans="1:130" x14ac:dyDescent="0.2">
      <c r="A83" s="107" t="str">
        <f t="shared" ref="A83:A120" si="3">IF(C83&gt;0,A82+1,"")</f>
        <v/>
      </c>
      <c r="B83" s="12"/>
      <c r="C83" s="12"/>
      <c r="D83" s="12"/>
      <c r="E83" s="12"/>
      <c r="F83" s="12"/>
      <c r="G83" s="12"/>
      <c r="I83" s="114"/>
      <c r="J83" s="13"/>
      <c r="K83" s="12"/>
      <c r="L83" s="12"/>
      <c r="M83" s="12"/>
      <c r="N83" s="12"/>
      <c r="O83" s="20"/>
      <c r="P83" s="12"/>
      <c r="S83" s="12"/>
      <c r="T83" s="12"/>
      <c r="V83" s="12"/>
      <c r="W83" s="12"/>
      <c r="X83" s="17"/>
      <c r="AX83" s="12"/>
      <c r="AY83" s="12"/>
      <c r="BY83" s="12"/>
      <c r="BZ83" s="12"/>
      <c r="DC83" s="12"/>
      <c r="DD83" s="12"/>
      <c r="DE83" s="114"/>
      <c r="DF83" s="12"/>
      <c r="DI83" s="12"/>
      <c r="DJ83" s="12"/>
      <c r="DK83" s="12"/>
      <c r="DM83" s="12"/>
      <c r="DN83" s="12"/>
      <c r="DO83" s="12"/>
      <c r="DP83" s="12"/>
      <c r="DQ83" s="12"/>
      <c r="DR83" s="12"/>
      <c r="DS83" s="12"/>
      <c r="DT83" s="12"/>
      <c r="DU83" s="12"/>
      <c r="DV83" s="12"/>
      <c r="DW83" s="12"/>
      <c r="DX83" s="12"/>
      <c r="DZ83" s="114"/>
    </row>
    <row r="84" spans="1:130" x14ac:dyDescent="0.2">
      <c r="A84" s="107" t="str">
        <f t="shared" si="3"/>
        <v/>
      </c>
      <c r="B84" s="12"/>
      <c r="C84" s="12"/>
      <c r="D84" s="12"/>
      <c r="E84" s="12"/>
      <c r="F84" s="12"/>
      <c r="G84" s="12"/>
      <c r="H84" s="12"/>
      <c r="I84" s="114"/>
      <c r="J84" s="13"/>
      <c r="K84" s="12"/>
      <c r="L84" s="12"/>
      <c r="M84" s="12"/>
      <c r="N84" s="12"/>
      <c r="O84" s="20"/>
      <c r="P84" s="12"/>
      <c r="S84" s="12"/>
      <c r="T84" s="12"/>
      <c r="V84" s="12"/>
      <c r="W84" s="12"/>
      <c r="X84" s="17"/>
      <c r="AX84" s="12"/>
      <c r="AY84" s="12"/>
      <c r="BY84" s="12"/>
      <c r="BZ84" s="12"/>
      <c r="DC84" s="12"/>
      <c r="DD84" s="12"/>
      <c r="DE84" s="114"/>
      <c r="DF84" s="12"/>
      <c r="DI84" s="12"/>
      <c r="DJ84" s="12"/>
      <c r="DK84" s="12"/>
      <c r="DM84" s="12"/>
      <c r="DN84" s="12"/>
      <c r="DO84" s="12"/>
      <c r="DP84" s="12"/>
      <c r="DQ84" s="12"/>
      <c r="DR84" s="12"/>
      <c r="DS84" s="12"/>
      <c r="DT84" s="12"/>
      <c r="DU84" s="12"/>
      <c r="DV84" s="12"/>
      <c r="DW84" s="12"/>
      <c r="DX84" s="12"/>
      <c r="DZ84" s="114"/>
    </row>
    <row r="85" spans="1:130" x14ac:dyDescent="0.2">
      <c r="A85" s="107" t="str">
        <f t="shared" si="3"/>
        <v/>
      </c>
      <c r="B85" s="12"/>
      <c r="C85" s="12"/>
      <c r="D85" s="12"/>
      <c r="E85" s="12"/>
      <c r="F85" s="12"/>
      <c r="G85" s="12"/>
      <c r="H85" s="12"/>
      <c r="I85" s="114"/>
      <c r="J85" s="13"/>
      <c r="K85" s="12"/>
      <c r="L85" s="12"/>
      <c r="M85" s="12"/>
      <c r="N85" s="12"/>
      <c r="O85" s="20"/>
      <c r="P85" s="12"/>
      <c r="S85" s="12"/>
      <c r="T85" s="12"/>
      <c r="V85" s="12"/>
      <c r="W85" s="12"/>
      <c r="X85" s="17"/>
      <c r="AX85" s="12"/>
      <c r="AY85" s="12"/>
      <c r="BY85" s="12"/>
      <c r="BZ85" s="12"/>
      <c r="DC85" s="12"/>
      <c r="DD85" s="12"/>
      <c r="DE85" s="114"/>
      <c r="DF85" s="12"/>
      <c r="DI85" s="12"/>
      <c r="DJ85" s="12"/>
      <c r="DK85" s="12"/>
      <c r="DM85" s="12"/>
      <c r="DN85" s="12"/>
      <c r="DO85" s="12"/>
      <c r="DP85" s="12"/>
      <c r="DQ85" s="12"/>
      <c r="DR85" s="12"/>
      <c r="DS85" s="12"/>
      <c r="DT85" s="12"/>
      <c r="DU85" s="12"/>
      <c r="DV85" s="12"/>
      <c r="DW85" s="12"/>
      <c r="DX85" s="12"/>
      <c r="DZ85" s="114"/>
    </row>
    <row r="86" spans="1:130" x14ac:dyDescent="0.2">
      <c r="A86" s="107" t="str">
        <f t="shared" si="3"/>
        <v/>
      </c>
      <c r="B86" s="12"/>
      <c r="C86" s="12"/>
      <c r="D86" s="12"/>
      <c r="E86" s="12"/>
      <c r="F86" s="12"/>
      <c r="G86" s="12"/>
      <c r="H86" s="12"/>
      <c r="I86" s="114"/>
      <c r="J86" s="13"/>
      <c r="K86" s="12"/>
      <c r="L86" s="12"/>
      <c r="M86" s="12"/>
      <c r="N86" s="12"/>
      <c r="O86" s="20"/>
      <c r="P86" s="12"/>
      <c r="S86" s="12"/>
      <c r="T86" s="12"/>
      <c r="V86" s="12"/>
      <c r="W86" s="12"/>
      <c r="X86" s="17"/>
      <c r="AX86" s="12"/>
      <c r="AY86" s="12"/>
      <c r="BY86" s="12"/>
      <c r="BZ86" s="12"/>
      <c r="DC86" s="12"/>
      <c r="DD86" s="12"/>
      <c r="DE86" s="114"/>
      <c r="DF86" s="12"/>
      <c r="DI86" s="12"/>
      <c r="DJ86" s="12"/>
      <c r="DK86" s="12"/>
      <c r="DM86" s="12"/>
      <c r="DN86" s="12"/>
      <c r="DO86" s="12"/>
      <c r="DP86" s="12"/>
      <c r="DQ86" s="12"/>
      <c r="DR86" s="12"/>
      <c r="DS86" s="12"/>
      <c r="DT86" s="12"/>
      <c r="DU86" s="12"/>
      <c r="DV86" s="12"/>
      <c r="DW86" s="12"/>
      <c r="DX86" s="12"/>
      <c r="DZ86" s="114"/>
    </row>
    <row r="87" spans="1:130" x14ac:dyDescent="0.2">
      <c r="A87" s="107" t="str">
        <f t="shared" si="3"/>
        <v/>
      </c>
      <c r="B87" s="12"/>
      <c r="C87" s="12"/>
      <c r="D87" s="12"/>
      <c r="E87" s="12"/>
      <c r="F87" s="12"/>
      <c r="G87" s="12"/>
      <c r="H87" s="12"/>
      <c r="I87" s="114"/>
      <c r="J87" s="13"/>
      <c r="K87" s="12"/>
      <c r="L87" s="12"/>
      <c r="M87" s="12"/>
      <c r="N87" s="12"/>
      <c r="O87" s="20"/>
      <c r="P87" s="12"/>
      <c r="S87" s="12"/>
      <c r="T87" s="12"/>
      <c r="V87" s="12"/>
      <c r="W87" s="12"/>
      <c r="X87" s="17"/>
      <c r="AX87" s="12"/>
      <c r="AY87" s="12"/>
      <c r="BY87" s="12"/>
      <c r="BZ87" s="12"/>
      <c r="DC87" s="12"/>
      <c r="DD87" s="12"/>
      <c r="DE87" s="114"/>
      <c r="DF87" s="12"/>
      <c r="DI87" s="12"/>
      <c r="DJ87" s="12"/>
      <c r="DK87" s="12"/>
      <c r="DM87" s="12"/>
      <c r="DN87" s="12"/>
      <c r="DO87" s="12"/>
      <c r="DP87" s="12"/>
      <c r="DQ87" s="12"/>
      <c r="DR87" s="12"/>
      <c r="DS87" s="12"/>
      <c r="DT87" s="12"/>
      <c r="DU87" s="12"/>
      <c r="DV87" s="12"/>
      <c r="DW87" s="12"/>
      <c r="DX87" s="12"/>
      <c r="DZ87" s="114"/>
    </row>
    <row r="88" spans="1:130" x14ac:dyDescent="0.2">
      <c r="A88" s="107" t="str">
        <f t="shared" si="3"/>
        <v/>
      </c>
      <c r="B88" s="12"/>
      <c r="C88" s="12"/>
      <c r="D88" s="12"/>
      <c r="E88" s="12"/>
      <c r="F88" s="12"/>
      <c r="G88" s="12"/>
      <c r="H88" s="12"/>
      <c r="I88" s="114"/>
      <c r="J88" s="13"/>
      <c r="K88" s="12"/>
      <c r="L88" s="12"/>
      <c r="M88" s="12"/>
      <c r="N88" s="12"/>
      <c r="O88" s="20"/>
      <c r="P88" s="12"/>
      <c r="S88" s="12"/>
      <c r="T88" s="12"/>
      <c r="V88" s="12"/>
      <c r="W88" s="12"/>
      <c r="X88" s="17"/>
      <c r="AX88" s="12"/>
      <c r="AY88" s="12"/>
      <c r="BY88" s="12"/>
      <c r="BZ88" s="12"/>
      <c r="DC88" s="12"/>
      <c r="DD88" s="12"/>
      <c r="DE88" s="114"/>
      <c r="DF88" s="12"/>
      <c r="DI88" s="12"/>
      <c r="DJ88" s="12"/>
      <c r="DK88" s="12"/>
      <c r="DM88" s="12"/>
      <c r="DN88" s="12"/>
      <c r="DO88" s="12"/>
      <c r="DP88" s="12"/>
      <c r="DQ88" s="12"/>
      <c r="DR88" s="12"/>
      <c r="DS88" s="12"/>
      <c r="DT88" s="12"/>
      <c r="DU88" s="12"/>
      <c r="DV88" s="12"/>
      <c r="DW88" s="12"/>
      <c r="DX88" s="12"/>
      <c r="DZ88" s="114"/>
    </row>
    <row r="89" spans="1:130" x14ac:dyDescent="0.2">
      <c r="A89" s="107" t="str">
        <f t="shared" si="3"/>
        <v/>
      </c>
      <c r="B89" s="12"/>
      <c r="C89" s="12"/>
      <c r="D89" s="12"/>
      <c r="E89" s="12"/>
      <c r="F89" s="12"/>
      <c r="G89" s="12"/>
      <c r="H89" s="12"/>
      <c r="I89" s="114"/>
      <c r="J89" s="13"/>
      <c r="K89" s="12"/>
      <c r="L89" s="12"/>
      <c r="M89" s="12"/>
      <c r="N89" s="12"/>
      <c r="O89" s="20"/>
      <c r="P89" s="12"/>
      <c r="S89" s="12"/>
      <c r="T89" s="12"/>
      <c r="V89" s="12"/>
      <c r="W89" s="12"/>
      <c r="X89" s="17"/>
      <c r="AX89" s="12"/>
      <c r="AY89" s="12"/>
      <c r="BY89" s="12"/>
      <c r="BZ89" s="12"/>
      <c r="DC89" s="12"/>
      <c r="DD89" s="12"/>
      <c r="DE89" s="114"/>
      <c r="DF89" s="12"/>
      <c r="DI89" s="12"/>
      <c r="DJ89" s="12"/>
      <c r="DK89" s="12"/>
      <c r="DM89" s="12"/>
      <c r="DN89" s="12"/>
      <c r="DO89" s="12"/>
      <c r="DP89" s="12"/>
      <c r="DQ89" s="12"/>
      <c r="DR89" s="12"/>
      <c r="DS89" s="12"/>
      <c r="DT89" s="12"/>
      <c r="DU89" s="12"/>
      <c r="DV89" s="12"/>
      <c r="DW89" s="12"/>
      <c r="DX89" s="12"/>
      <c r="DZ89" s="114"/>
    </row>
    <row r="90" spans="1:130" x14ac:dyDescent="0.2">
      <c r="A90" s="107" t="str">
        <f t="shared" si="3"/>
        <v/>
      </c>
      <c r="B90" s="12"/>
      <c r="C90" s="12"/>
      <c r="D90" s="12"/>
      <c r="E90" s="12"/>
      <c r="F90" s="12"/>
      <c r="G90" s="12"/>
      <c r="H90" s="12"/>
      <c r="I90" s="114"/>
      <c r="J90" s="13"/>
      <c r="K90" s="12"/>
      <c r="L90" s="12"/>
      <c r="M90" s="12"/>
      <c r="N90" s="12"/>
      <c r="O90" s="20"/>
      <c r="P90" s="12"/>
      <c r="S90" s="12"/>
      <c r="T90" s="12"/>
      <c r="V90" s="12"/>
      <c r="W90" s="12"/>
      <c r="X90" s="17"/>
      <c r="AX90" s="12"/>
      <c r="AY90" s="12"/>
      <c r="BY90" s="12"/>
      <c r="BZ90" s="12"/>
      <c r="DC90" s="12"/>
      <c r="DD90" s="12"/>
      <c r="DE90" s="114"/>
      <c r="DF90" s="12"/>
      <c r="DI90" s="12"/>
      <c r="DJ90" s="12"/>
      <c r="DK90" s="12"/>
      <c r="DM90" s="12"/>
      <c r="DN90" s="12"/>
      <c r="DO90" s="12"/>
      <c r="DP90" s="12"/>
      <c r="DQ90" s="12"/>
      <c r="DR90" s="12"/>
      <c r="DS90" s="12"/>
      <c r="DT90" s="12"/>
      <c r="DU90" s="12"/>
      <c r="DV90" s="12"/>
      <c r="DW90" s="12"/>
      <c r="DX90" s="12"/>
      <c r="DZ90" s="114"/>
    </row>
    <row r="91" spans="1:130" x14ac:dyDescent="0.2">
      <c r="A91" s="107" t="str">
        <f t="shared" si="3"/>
        <v/>
      </c>
      <c r="B91" s="12"/>
      <c r="C91" s="12"/>
      <c r="D91" s="12"/>
      <c r="E91" s="12"/>
      <c r="F91" s="12"/>
      <c r="G91" s="12"/>
      <c r="H91" s="12"/>
      <c r="I91" s="114"/>
      <c r="J91" s="13"/>
      <c r="K91" s="12"/>
      <c r="L91" s="12"/>
      <c r="M91" s="12"/>
      <c r="N91" s="12"/>
      <c r="O91" s="20"/>
      <c r="P91" s="12"/>
      <c r="S91" s="12"/>
      <c r="T91" s="12"/>
      <c r="V91" s="12"/>
      <c r="W91" s="12"/>
      <c r="X91" s="17"/>
      <c r="AX91" s="12"/>
      <c r="AY91" s="12"/>
      <c r="BY91" s="12"/>
      <c r="BZ91" s="12"/>
      <c r="DC91" s="12"/>
      <c r="DD91" s="12"/>
      <c r="DE91" s="114"/>
      <c r="DF91" s="12"/>
      <c r="DI91" s="12"/>
      <c r="DJ91" s="12"/>
      <c r="DK91" s="12"/>
      <c r="DM91" s="12"/>
      <c r="DN91" s="12"/>
      <c r="DO91" s="12"/>
      <c r="DP91" s="12"/>
      <c r="DQ91" s="12"/>
      <c r="DR91" s="12"/>
      <c r="DS91" s="12"/>
      <c r="DT91" s="12"/>
      <c r="DU91" s="12"/>
      <c r="DV91" s="12"/>
      <c r="DW91" s="12"/>
      <c r="DX91" s="12"/>
      <c r="DZ91" s="114"/>
    </row>
    <row r="92" spans="1:130" x14ac:dyDescent="0.2">
      <c r="A92" s="107" t="str">
        <f t="shared" si="3"/>
        <v/>
      </c>
      <c r="B92" s="12"/>
      <c r="C92" s="12"/>
      <c r="D92" s="12"/>
      <c r="E92" s="12"/>
      <c r="F92" s="12"/>
      <c r="G92" s="12"/>
      <c r="H92" s="12"/>
      <c r="I92" s="114"/>
      <c r="J92" s="13"/>
      <c r="K92" s="12"/>
      <c r="L92" s="12"/>
      <c r="M92" s="12"/>
      <c r="N92" s="12"/>
      <c r="O92" s="20"/>
      <c r="P92" s="12"/>
      <c r="S92" s="12"/>
      <c r="T92" s="12"/>
      <c r="V92" s="12"/>
      <c r="W92" s="12"/>
      <c r="X92" s="17"/>
      <c r="AX92" s="12"/>
      <c r="AY92" s="12"/>
      <c r="BY92" s="12"/>
      <c r="BZ92" s="12"/>
      <c r="DC92" s="12"/>
      <c r="DD92" s="12"/>
      <c r="DE92" s="114"/>
      <c r="DF92" s="12"/>
      <c r="DI92" s="12"/>
      <c r="DJ92" s="12"/>
      <c r="DK92" s="12"/>
      <c r="DM92" s="12"/>
      <c r="DN92" s="12"/>
      <c r="DO92" s="12"/>
      <c r="DP92" s="12"/>
      <c r="DQ92" s="12"/>
      <c r="DR92" s="12"/>
      <c r="DS92" s="12"/>
      <c r="DT92" s="12"/>
      <c r="DU92" s="12"/>
      <c r="DV92" s="12"/>
      <c r="DW92" s="12"/>
      <c r="DX92" s="12"/>
      <c r="DZ92" s="114"/>
    </row>
    <row r="93" spans="1:130" x14ac:dyDescent="0.2">
      <c r="A93" s="107" t="str">
        <f t="shared" si="3"/>
        <v/>
      </c>
      <c r="B93" s="12"/>
      <c r="C93" s="12"/>
      <c r="D93" s="12"/>
      <c r="E93" s="12"/>
      <c r="F93" s="12"/>
      <c r="G93" s="12"/>
      <c r="H93" s="12"/>
      <c r="I93" s="114"/>
      <c r="J93" s="13"/>
      <c r="K93" s="12"/>
      <c r="L93" s="12"/>
      <c r="M93" s="12"/>
      <c r="N93" s="12"/>
      <c r="O93" s="20"/>
      <c r="P93" s="12"/>
      <c r="S93" s="12"/>
      <c r="T93" s="12"/>
      <c r="V93" s="12"/>
      <c r="W93" s="12"/>
      <c r="X93" s="17"/>
      <c r="AX93" s="12"/>
      <c r="AY93" s="12"/>
      <c r="BY93" s="12"/>
      <c r="BZ93" s="12"/>
      <c r="DC93" s="12"/>
      <c r="DD93" s="12"/>
      <c r="DE93" s="114"/>
      <c r="DF93" s="12"/>
      <c r="DI93" s="12"/>
      <c r="DJ93" s="12"/>
      <c r="DK93" s="12"/>
      <c r="DM93" s="12"/>
      <c r="DN93" s="12"/>
      <c r="DO93" s="12"/>
      <c r="DP93" s="12"/>
      <c r="DQ93" s="12"/>
      <c r="DR93" s="12"/>
      <c r="DS93" s="12"/>
      <c r="DT93" s="12"/>
      <c r="DU93" s="12"/>
      <c r="DV93" s="12"/>
      <c r="DW93" s="12"/>
      <c r="DX93" s="12"/>
      <c r="DZ93" s="114"/>
    </row>
    <row r="94" spans="1:130" x14ac:dyDescent="0.2">
      <c r="A94" s="107" t="str">
        <f t="shared" si="3"/>
        <v/>
      </c>
      <c r="B94" s="12"/>
      <c r="C94" s="12"/>
      <c r="D94" s="12"/>
      <c r="E94" s="12"/>
      <c r="F94" s="12"/>
      <c r="G94" s="12"/>
      <c r="H94" s="12"/>
      <c r="I94" s="114"/>
      <c r="J94" s="13"/>
      <c r="K94" s="12"/>
      <c r="L94" s="12"/>
      <c r="M94" s="12"/>
      <c r="N94" s="12"/>
      <c r="O94" s="20"/>
      <c r="P94" s="12"/>
      <c r="S94" s="12"/>
      <c r="T94" s="12"/>
      <c r="V94" s="12"/>
      <c r="W94" s="12"/>
      <c r="X94" s="17"/>
      <c r="AX94" s="12"/>
      <c r="AY94" s="12"/>
      <c r="BY94" s="12"/>
      <c r="BZ94" s="12"/>
      <c r="DC94" s="12"/>
      <c r="DD94" s="12"/>
      <c r="DE94" s="114"/>
      <c r="DF94" s="12"/>
      <c r="DI94" s="12"/>
      <c r="DJ94" s="12"/>
      <c r="DK94" s="12"/>
      <c r="DM94" s="12"/>
      <c r="DN94" s="12"/>
      <c r="DO94" s="12"/>
      <c r="DP94" s="12"/>
      <c r="DQ94" s="12"/>
      <c r="DR94" s="12"/>
      <c r="DS94" s="12"/>
      <c r="DT94" s="12"/>
      <c r="DU94" s="12"/>
      <c r="DV94" s="12"/>
      <c r="DW94" s="12"/>
      <c r="DX94" s="12"/>
      <c r="DZ94" s="114"/>
    </row>
    <row r="95" spans="1:130" x14ac:dyDescent="0.2">
      <c r="A95" s="107" t="str">
        <f t="shared" si="3"/>
        <v/>
      </c>
      <c r="B95" s="12"/>
      <c r="C95" s="12"/>
      <c r="D95" s="12"/>
      <c r="E95" s="12"/>
      <c r="F95" s="12"/>
      <c r="G95" s="12"/>
      <c r="H95" s="12"/>
      <c r="I95" s="114"/>
      <c r="J95" s="13"/>
      <c r="K95" s="12"/>
      <c r="L95" s="12"/>
      <c r="M95" s="12"/>
      <c r="N95" s="12"/>
      <c r="O95" s="20"/>
      <c r="P95" s="12"/>
      <c r="S95" s="12"/>
      <c r="T95" s="12"/>
      <c r="V95" s="12"/>
      <c r="W95" s="12"/>
      <c r="X95" s="17"/>
      <c r="AX95" s="12"/>
      <c r="AY95" s="12"/>
      <c r="BY95" s="12"/>
      <c r="BZ95" s="12"/>
      <c r="DC95" s="12"/>
      <c r="DD95" s="12"/>
      <c r="DE95" s="114"/>
      <c r="DF95" s="12"/>
      <c r="DI95" s="12"/>
      <c r="DJ95" s="12"/>
      <c r="DK95" s="12"/>
      <c r="DM95" s="12"/>
      <c r="DN95" s="12"/>
      <c r="DO95" s="12"/>
      <c r="DP95" s="12"/>
      <c r="DQ95" s="12"/>
      <c r="DR95" s="12"/>
      <c r="DS95" s="12"/>
      <c r="DT95" s="12"/>
      <c r="DU95" s="12"/>
      <c r="DV95" s="12"/>
      <c r="DW95" s="12"/>
      <c r="DX95" s="12"/>
      <c r="DZ95" s="114"/>
    </row>
    <row r="96" spans="1:130" x14ac:dyDescent="0.2">
      <c r="A96" s="107" t="str">
        <f t="shared" si="3"/>
        <v/>
      </c>
      <c r="B96" s="12"/>
      <c r="C96" s="12"/>
      <c r="D96" s="12"/>
      <c r="E96" s="12"/>
      <c r="F96" s="12"/>
      <c r="G96" s="12"/>
      <c r="H96" s="12"/>
      <c r="I96" s="114"/>
      <c r="J96" s="13"/>
      <c r="K96" s="12"/>
      <c r="L96" s="12"/>
      <c r="M96" s="12"/>
      <c r="N96" s="12"/>
      <c r="O96" s="20"/>
      <c r="P96" s="12"/>
      <c r="S96" s="12"/>
      <c r="T96" s="12"/>
      <c r="V96" s="12"/>
      <c r="W96" s="12"/>
      <c r="X96" s="17"/>
      <c r="AX96" s="12"/>
      <c r="AY96" s="12"/>
      <c r="BY96" s="12"/>
      <c r="BZ96" s="12"/>
      <c r="DC96" s="12"/>
      <c r="DD96" s="12"/>
      <c r="DE96" s="114"/>
      <c r="DF96" s="12"/>
      <c r="DI96" s="12"/>
      <c r="DJ96" s="12"/>
      <c r="DK96" s="12"/>
      <c r="DM96" s="12"/>
      <c r="DN96" s="12"/>
      <c r="DO96" s="12"/>
      <c r="DP96" s="12"/>
      <c r="DQ96" s="12"/>
      <c r="DR96" s="12"/>
      <c r="DS96" s="12"/>
      <c r="DT96" s="12"/>
      <c r="DU96" s="12"/>
      <c r="DV96" s="12"/>
      <c r="DW96" s="12"/>
      <c r="DX96" s="12"/>
      <c r="DZ96" s="114"/>
    </row>
    <row r="97" spans="1:130" x14ac:dyDescent="0.2">
      <c r="A97" s="107" t="str">
        <f t="shared" si="3"/>
        <v/>
      </c>
      <c r="B97" s="12"/>
      <c r="C97" s="12"/>
      <c r="D97" s="12"/>
      <c r="E97" s="12"/>
      <c r="F97" s="12"/>
      <c r="G97" s="12"/>
      <c r="H97" s="12"/>
      <c r="I97" s="114"/>
      <c r="J97" s="13"/>
      <c r="K97" s="12"/>
      <c r="L97" s="12"/>
      <c r="M97" s="12"/>
      <c r="N97" s="12"/>
      <c r="O97" s="20"/>
      <c r="P97" s="12"/>
      <c r="S97" s="12"/>
      <c r="T97" s="12"/>
      <c r="V97" s="12"/>
      <c r="W97" s="12"/>
      <c r="X97" s="17"/>
      <c r="AX97" s="12"/>
      <c r="AY97" s="12"/>
      <c r="BY97" s="12"/>
      <c r="BZ97" s="12"/>
      <c r="DC97" s="12"/>
      <c r="DD97" s="12"/>
      <c r="DE97" s="114"/>
      <c r="DF97" s="12"/>
      <c r="DI97" s="12"/>
      <c r="DJ97" s="12"/>
      <c r="DK97" s="12"/>
      <c r="DM97" s="12"/>
      <c r="DN97" s="12"/>
      <c r="DO97" s="12"/>
      <c r="DP97" s="12"/>
      <c r="DQ97" s="12"/>
      <c r="DR97" s="12"/>
      <c r="DS97" s="12"/>
      <c r="DT97" s="12"/>
      <c r="DU97" s="12"/>
      <c r="DV97" s="12"/>
      <c r="DW97" s="12"/>
      <c r="DX97" s="12"/>
      <c r="DZ97" s="114"/>
    </row>
    <row r="98" spans="1:130" x14ac:dyDescent="0.2">
      <c r="A98" s="107" t="str">
        <f t="shared" si="3"/>
        <v/>
      </c>
      <c r="B98" s="12"/>
      <c r="C98" s="12"/>
      <c r="D98" s="12"/>
      <c r="E98" s="12"/>
      <c r="F98" s="12"/>
      <c r="G98" s="12"/>
      <c r="H98" s="12"/>
      <c r="I98" s="114"/>
      <c r="J98" s="13"/>
      <c r="K98" s="12"/>
      <c r="L98" s="12"/>
      <c r="M98" s="12"/>
      <c r="N98" s="12"/>
      <c r="O98" s="20"/>
      <c r="P98" s="12"/>
      <c r="S98" s="12"/>
      <c r="T98" s="12"/>
      <c r="V98" s="12"/>
      <c r="W98" s="12"/>
      <c r="X98" s="17"/>
      <c r="AX98" s="12"/>
      <c r="AY98" s="12"/>
      <c r="BY98" s="12"/>
      <c r="BZ98" s="12"/>
      <c r="DC98" s="12"/>
      <c r="DD98" s="12"/>
      <c r="DE98" s="114"/>
      <c r="DF98" s="12"/>
      <c r="DI98" s="12"/>
      <c r="DJ98" s="12"/>
      <c r="DK98" s="12"/>
      <c r="DM98" s="12"/>
      <c r="DN98" s="12"/>
      <c r="DO98" s="12"/>
      <c r="DP98" s="12"/>
      <c r="DQ98" s="12"/>
      <c r="DR98" s="12"/>
      <c r="DS98" s="12"/>
      <c r="DT98" s="12"/>
      <c r="DU98" s="12"/>
      <c r="DV98" s="12"/>
      <c r="DW98" s="12"/>
      <c r="DX98" s="12"/>
      <c r="DZ98" s="114"/>
    </row>
    <row r="99" spans="1:130" x14ac:dyDescent="0.2">
      <c r="A99" s="107" t="str">
        <f t="shared" si="3"/>
        <v/>
      </c>
      <c r="B99" s="12"/>
      <c r="C99" s="12"/>
      <c r="D99" s="12"/>
      <c r="E99" s="12"/>
      <c r="F99" s="12"/>
      <c r="G99" s="12"/>
      <c r="H99" s="12"/>
      <c r="I99" s="114"/>
      <c r="J99" s="13"/>
      <c r="K99" s="12"/>
      <c r="L99" s="12"/>
      <c r="M99" s="12"/>
      <c r="N99" s="12"/>
      <c r="O99" s="20"/>
      <c r="P99" s="12"/>
      <c r="S99" s="12"/>
      <c r="T99" s="12"/>
      <c r="V99" s="12"/>
      <c r="W99" s="12"/>
      <c r="X99" s="17"/>
      <c r="AX99" s="12"/>
      <c r="AY99" s="12"/>
      <c r="BY99" s="12"/>
      <c r="BZ99" s="12"/>
      <c r="DC99" s="12"/>
      <c r="DD99" s="12"/>
      <c r="DE99" s="114"/>
      <c r="DF99" s="12"/>
      <c r="DI99" s="12"/>
      <c r="DJ99" s="12"/>
      <c r="DK99" s="12"/>
      <c r="DM99" s="12"/>
      <c r="DN99" s="12"/>
      <c r="DO99" s="12"/>
      <c r="DP99" s="12"/>
      <c r="DQ99" s="12"/>
      <c r="DR99" s="12"/>
      <c r="DS99" s="12"/>
      <c r="DT99" s="12"/>
      <c r="DU99" s="12"/>
      <c r="DV99" s="12"/>
      <c r="DW99" s="12"/>
      <c r="DX99" s="12"/>
      <c r="DZ99" s="114"/>
    </row>
    <row r="100" spans="1:130" x14ac:dyDescent="0.2">
      <c r="A100" s="107" t="str">
        <f t="shared" si="3"/>
        <v/>
      </c>
      <c r="B100" s="12"/>
      <c r="C100" s="12"/>
      <c r="D100" s="12"/>
      <c r="E100" s="12"/>
      <c r="F100" s="12"/>
      <c r="G100" s="12"/>
      <c r="H100" s="12"/>
      <c r="I100" s="114"/>
      <c r="J100" s="13"/>
      <c r="K100" s="12"/>
      <c r="L100" s="12"/>
      <c r="M100" s="12"/>
      <c r="N100" s="12"/>
      <c r="O100" s="20"/>
      <c r="P100" s="12"/>
      <c r="S100" s="12"/>
      <c r="T100" s="12"/>
      <c r="V100" s="12"/>
      <c r="W100" s="12"/>
      <c r="X100" s="17"/>
      <c r="AX100" s="12"/>
      <c r="AY100" s="12"/>
      <c r="BY100" s="12"/>
      <c r="BZ100" s="12"/>
      <c r="DC100" s="12"/>
      <c r="DD100" s="12"/>
      <c r="DE100" s="114"/>
      <c r="DF100" s="12"/>
      <c r="DI100" s="12"/>
      <c r="DJ100" s="12"/>
      <c r="DK100" s="12"/>
      <c r="DM100" s="12"/>
      <c r="DN100" s="12"/>
      <c r="DO100" s="12"/>
      <c r="DP100" s="12"/>
      <c r="DQ100" s="12"/>
      <c r="DR100" s="12"/>
      <c r="DS100" s="12"/>
      <c r="DT100" s="12"/>
      <c r="DU100" s="12"/>
      <c r="DV100" s="12"/>
      <c r="DW100" s="12"/>
      <c r="DX100" s="12"/>
      <c r="DZ100" s="114"/>
    </row>
    <row r="101" spans="1:130" x14ac:dyDescent="0.2">
      <c r="A101" s="107" t="str">
        <f t="shared" si="3"/>
        <v/>
      </c>
      <c r="B101" s="12"/>
      <c r="C101" s="12"/>
      <c r="D101" s="12"/>
      <c r="E101" s="12"/>
      <c r="F101" s="12"/>
      <c r="G101" s="12"/>
      <c r="H101" s="12"/>
      <c r="I101" s="114"/>
      <c r="J101" s="13"/>
      <c r="K101" s="12"/>
      <c r="L101" s="12"/>
      <c r="M101" s="12"/>
      <c r="N101" s="12"/>
      <c r="O101" s="20"/>
      <c r="P101" s="12"/>
      <c r="S101" s="12"/>
      <c r="T101" s="12"/>
      <c r="V101" s="12"/>
      <c r="W101" s="12"/>
      <c r="X101" s="17"/>
      <c r="AX101" s="12"/>
      <c r="AY101" s="12"/>
      <c r="BY101" s="12"/>
      <c r="BZ101" s="12"/>
      <c r="DC101" s="12"/>
      <c r="DD101" s="12"/>
      <c r="DE101" s="114"/>
      <c r="DF101" s="12"/>
      <c r="DI101" s="12"/>
      <c r="DJ101" s="12"/>
      <c r="DK101" s="12"/>
      <c r="DM101" s="12"/>
      <c r="DN101" s="12"/>
      <c r="DO101" s="12"/>
      <c r="DP101" s="12"/>
      <c r="DQ101" s="12"/>
      <c r="DR101" s="12"/>
      <c r="DS101" s="12"/>
      <c r="DT101" s="12"/>
      <c r="DU101" s="12"/>
      <c r="DV101" s="12"/>
      <c r="DW101" s="12"/>
      <c r="DX101" s="12"/>
      <c r="DZ101" s="114"/>
    </row>
    <row r="102" spans="1:130" x14ac:dyDescent="0.2">
      <c r="A102" s="107" t="str">
        <f t="shared" si="3"/>
        <v/>
      </c>
      <c r="B102" s="12"/>
      <c r="C102" s="12"/>
      <c r="D102" s="12"/>
      <c r="E102" s="12"/>
      <c r="F102" s="12"/>
      <c r="G102" s="12"/>
      <c r="H102" s="12"/>
      <c r="I102" s="114"/>
      <c r="J102" s="13"/>
      <c r="K102" s="12"/>
      <c r="L102" s="12"/>
      <c r="M102" s="12"/>
      <c r="N102" s="12"/>
      <c r="O102" s="20"/>
      <c r="P102" s="12"/>
      <c r="S102" s="12"/>
      <c r="T102" s="12"/>
      <c r="V102" s="12"/>
      <c r="W102" s="12"/>
      <c r="X102" s="17"/>
      <c r="AX102" s="12"/>
      <c r="AY102" s="12"/>
      <c r="BY102" s="12"/>
      <c r="BZ102" s="12"/>
      <c r="DC102" s="12"/>
      <c r="DD102" s="12"/>
      <c r="DE102" s="114"/>
      <c r="DF102" s="12"/>
      <c r="DI102" s="12"/>
      <c r="DJ102" s="12"/>
      <c r="DK102" s="12"/>
      <c r="DM102" s="12"/>
      <c r="DN102" s="12"/>
      <c r="DO102" s="12"/>
      <c r="DP102" s="12"/>
      <c r="DQ102" s="12"/>
      <c r="DR102" s="12"/>
      <c r="DS102" s="12"/>
      <c r="DT102" s="12"/>
      <c r="DU102" s="12"/>
      <c r="DV102" s="12"/>
      <c r="DW102" s="12"/>
      <c r="DX102" s="12"/>
      <c r="DZ102" s="114"/>
    </row>
    <row r="103" spans="1:130" x14ac:dyDescent="0.2">
      <c r="A103" s="107" t="str">
        <f t="shared" si="3"/>
        <v/>
      </c>
      <c r="B103" s="12"/>
      <c r="C103" s="12"/>
      <c r="D103" s="12"/>
      <c r="E103" s="12"/>
      <c r="F103" s="12"/>
      <c r="G103" s="12"/>
      <c r="H103" s="12"/>
      <c r="I103" s="114"/>
      <c r="J103" s="13"/>
      <c r="K103" s="12"/>
      <c r="L103" s="12"/>
      <c r="M103" s="12"/>
      <c r="N103" s="12"/>
      <c r="O103" s="20"/>
      <c r="P103" s="12"/>
      <c r="S103" s="12"/>
      <c r="T103" s="12"/>
      <c r="V103" s="12"/>
      <c r="W103" s="12"/>
      <c r="X103" s="17"/>
      <c r="AX103" s="12"/>
      <c r="AY103" s="12"/>
      <c r="BY103" s="12"/>
      <c r="BZ103" s="12"/>
      <c r="DC103" s="12"/>
      <c r="DD103" s="12"/>
      <c r="DE103" s="114"/>
      <c r="DF103" s="12"/>
      <c r="DI103" s="12"/>
      <c r="DJ103" s="12"/>
      <c r="DK103" s="12"/>
      <c r="DM103" s="12"/>
      <c r="DN103" s="12"/>
      <c r="DO103" s="12"/>
      <c r="DP103" s="12"/>
      <c r="DQ103" s="12"/>
      <c r="DR103" s="12"/>
      <c r="DS103" s="12"/>
      <c r="DT103" s="12"/>
      <c r="DU103" s="12"/>
      <c r="DV103" s="12"/>
      <c r="DW103" s="12"/>
      <c r="DX103" s="12"/>
      <c r="DZ103" s="114"/>
    </row>
    <row r="104" spans="1:130" x14ac:dyDescent="0.2">
      <c r="A104" s="107" t="str">
        <f t="shared" si="3"/>
        <v/>
      </c>
      <c r="B104" s="12"/>
      <c r="C104" s="12"/>
      <c r="D104" s="12"/>
      <c r="E104" s="12"/>
      <c r="F104" s="12"/>
      <c r="G104" s="12"/>
      <c r="H104" s="12"/>
      <c r="I104" s="114"/>
      <c r="J104" s="13"/>
      <c r="K104" s="12"/>
      <c r="L104" s="12"/>
      <c r="M104" s="12"/>
      <c r="N104" s="12"/>
      <c r="O104" s="20"/>
      <c r="P104" s="12"/>
      <c r="S104" s="12"/>
      <c r="T104" s="12"/>
      <c r="V104" s="12"/>
      <c r="W104" s="12"/>
      <c r="X104" s="17"/>
      <c r="AX104" s="12"/>
      <c r="AY104" s="12"/>
      <c r="BY104" s="12"/>
      <c r="BZ104" s="12"/>
      <c r="DC104" s="12"/>
      <c r="DD104" s="12"/>
      <c r="DE104" s="114"/>
      <c r="DF104" s="12"/>
      <c r="DI104" s="12"/>
      <c r="DJ104" s="12"/>
      <c r="DK104" s="12"/>
      <c r="DM104" s="12"/>
      <c r="DN104" s="12"/>
      <c r="DO104" s="12"/>
      <c r="DP104" s="12"/>
      <c r="DQ104" s="12"/>
      <c r="DR104" s="12"/>
      <c r="DS104" s="12"/>
      <c r="DT104" s="12"/>
      <c r="DU104" s="12"/>
      <c r="DV104" s="12"/>
      <c r="DW104" s="12"/>
      <c r="DX104" s="12"/>
      <c r="DZ104" s="114"/>
    </row>
    <row r="105" spans="1:130" x14ac:dyDescent="0.2">
      <c r="A105" s="107" t="str">
        <f t="shared" si="3"/>
        <v/>
      </c>
      <c r="B105" s="12"/>
      <c r="C105" s="12"/>
      <c r="D105" s="12"/>
      <c r="E105" s="12"/>
      <c r="F105" s="12"/>
      <c r="G105" s="12"/>
      <c r="H105" s="12"/>
      <c r="I105" s="114"/>
      <c r="J105" s="13"/>
      <c r="K105" s="12"/>
      <c r="L105" s="12"/>
      <c r="M105" s="12"/>
      <c r="N105" s="12"/>
      <c r="O105" s="20"/>
      <c r="P105" s="12"/>
      <c r="S105" s="12"/>
      <c r="T105" s="12"/>
      <c r="V105" s="12"/>
      <c r="W105" s="12"/>
      <c r="X105" s="17"/>
      <c r="AX105" s="12"/>
      <c r="AY105" s="12"/>
      <c r="BY105" s="12"/>
      <c r="BZ105" s="12"/>
      <c r="DC105" s="12"/>
      <c r="DD105" s="12"/>
      <c r="DE105" s="114"/>
      <c r="DF105" s="12"/>
      <c r="DI105" s="12"/>
      <c r="DJ105" s="12"/>
      <c r="DK105" s="12"/>
      <c r="DM105" s="12"/>
      <c r="DN105" s="12"/>
      <c r="DO105" s="12"/>
      <c r="DP105" s="12"/>
      <c r="DQ105" s="12"/>
      <c r="DR105" s="12"/>
      <c r="DS105" s="12"/>
      <c r="DT105" s="12"/>
      <c r="DU105" s="12"/>
      <c r="DV105" s="12"/>
      <c r="DW105" s="12"/>
      <c r="DX105" s="12"/>
      <c r="DZ105" s="114"/>
    </row>
    <row r="106" spans="1:130" x14ac:dyDescent="0.2">
      <c r="A106" s="107" t="str">
        <f t="shared" si="3"/>
        <v/>
      </c>
      <c r="B106" s="12"/>
      <c r="C106" s="12"/>
      <c r="D106" s="12"/>
      <c r="E106" s="12"/>
      <c r="F106" s="12"/>
      <c r="G106" s="12"/>
      <c r="H106" s="12"/>
      <c r="I106" s="114"/>
      <c r="J106" s="13"/>
      <c r="K106" s="12"/>
      <c r="L106" s="12"/>
      <c r="M106" s="12"/>
      <c r="N106" s="12"/>
      <c r="O106" s="20"/>
      <c r="P106" s="12"/>
      <c r="S106" s="12"/>
      <c r="T106" s="12"/>
      <c r="V106" s="12"/>
      <c r="W106" s="12"/>
      <c r="X106" s="17"/>
      <c r="AX106" s="12"/>
      <c r="AY106" s="12"/>
      <c r="BY106" s="12"/>
      <c r="BZ106" s="12"/>
      <c r="DC106" s="12"/>
      <c r="DD106" s="12"/>
      <c r="DE106" s="114"/>
      <c r="DF106" s="12"/>
      <c r="DI106" s="12"/>
      <c r="DJ106" s="12"/>
      <c r="DK106" s="12"/>
      <c r="DM106" s="12"/>
      <c r="DN106" s="12"/>
      <c r="DO106" s="12"/>
      <c r="DP106" s="12"/>
      <c r="DQ106" s="12"/>
      <c r="DR106" s="12"/>
      <c r="DS106" s="12"/>
      <c r="DT106" s="12"/>
      <c r="DU106" s="12"/>
      <c r="DV106" s="12"/>
      <c r="DW106" s="12"/>
      <c r="DX106" s="12"/>
      <c r="DZ106" s="114"/>
    </row>
    <row r="107" spans="1:130" x14ac:dyDescent="0.2">
      <c r="A107" s="107" t="str">
        <f t="shared" si="3"/>
        <v/>
      </c>
      <c r="B107" s="12"/>
      <c r="C107" s="12"/>
      <c r="D107" s="12"/>
      <c r="E107" s="12"/>
      <c r="F107" s="12"/>
      <c r="G107" s="12"/>
      <c r="H107" s="12"/>
      <c r="I107" s="114"/>
      <c r="J107" s="13"/>
      <c r="K107" s="12"/>
      <c r="L107" s="12"/>
      <c r="M107" s="12"/>
      <c r="N107" s="12"/>
      <c r="O107" s="20"/>
      <c r="P107" s="12"/>
      <c r="S107" s="12"/>
      <c r="T107" s="12"/>
      <c r="V107" s="12"/>
      <c r="W107" s="12"/>
      <c r="X107" s="17"/>
      <c r="AX107" s="12"/>
      <c r="AY107" s="12"/>
      <c r="BY107" s="12"/>
      <c r="BZ107" s="12"/>
      <c r="DC107" s="12"/>
      <c r="DD107" s="12"/>
      <c r="DE107" s="114"/>
      <c r="DF107" s="12"/>
      <c r="DI107" s="12"/>
      <c r="DJ107" s="12"/>
      <c r="DK107" s="12"/>
      <c r="DM107" s="12"/>
      <c r="DN107" s="12"/>
      <c r="DO107" s="12"/>
      <c r="DP107" s="12"/>
      <c r="DQ107" s="12"/>
      <c r="DR107" s="12"/>
      <c r="DS107" s="12"/>
      <c r="DT107" s="12"/>
      <c r="DU107" s="12"/>
      <c r="DV107" s="12"/>
      <c r="DW107" s="12"/>
      <c r="DX107" s="12"/>
      <c r="DZ107" s="114"/>
    </row>
    <row r="108" spans="1:130" x14ac:dyDescent="0.2">
      <c r="A108" s="107" t="str">
        <f t="shared" si="3"/>
        <v/>
      </c>
      <c r="B108" s="12"/>
      <c r="C108" s="12"/>
      <c r="D108" s="12"/>
      <c r="E108" s="12"/>
      <c r="F108" s="12"/>
      <c r="G108" s="12"/>
      <c r="H108" s="12"/>
      <c r="I108" s="114"/>
      <c r="J108" s="13"/>
      <c r="K108" s="12"/>
      <c r="L108" s="12"/>
      <c r="M108" s="12"/>
      <c r="N108" s="12"/>
      <c r="O108" s="20"/>
      <c r="P108" s="12"/>
      <c r="S108" s="12"/>
      <c r="T108" s="12"/>
      <c r="V108" s="12"/>
      <c r="W108" s="12"/>
      <c r="X108" s="17"/>
      <c r="AX108" s="12"/>
      <c r="AY108" s="12"/>
      <c r="BY108" s="12"/>
      <c r="BZ108" s="12"/>
      <c r="DC108" s="12"/>
      <c r="DD108" s="12"/>
      <c r="DE108" s="114"/>
      <c r="DF108" s="12"/>
      <c r="DI108" s="12"/>
      <c r="DJ108" s="12"/>
      <c r="DK108" s="12"/>
      <c r="DM108" s="12"/>
      <c r="DN108" s="12"/>
      <c r="DO108" s="12"/>
      <c r="DP108" s="12"/>
      <c r="DQ108" s="12"/>
      <c r="DR108" s="12"/>
      <c r="DS108" s="12"/>
      <c r="DT108" s="12"/>
      <c r="DU108" s="12"/>
      <c r="DV108" s="12"/>
      <c r="DW108" s="12"/>
      <c r="DX108" s="12"/>
      <c r="DZ108" s="114"/>
    </row>
    <row r="109" spans="1:130" x14ac:dyDescent="0.2">
      <c r="A109" s="107" t="str">
        <f t="shared" si="3"/>
        <v/>
      </c>
      <c r="B109" s="12"/>
      <c r="C109" s="12"/>
      <c r="D109" s="12"/>
      <c r="E109" s="12"/>
      <c r="F109" s="12"/>
      <c r="G109" s="12"/>
      <c r="H109" s="12"/>
      <c r="I109" s="114"/>
      <c r="J109" s="13"/>
      <c r="K109" s="12"/>
      <c r="L109" s="12"/>
      <c r="M109" s="12"/>
      <c r="N109" s="12"/>
      <c r="O109" s="20"/>
      <c r="P109" s="12"/>
      <c r="S109" s="12"/>
      <c r="T109" s="12"/>
      <c r="V109" s="12"/>
      <c r="W109" s="12"/>
      <c r="X109" s="17"/>
      <c r="AX109" s="12"/>
      <c r="AY109" s="12"/>
      <c r="BY109" s="12"/>
      <c r="BZ109" s="12"/>
      <c r="DC109" s="12"/>
      <c r="DD109" s="12"/>
      <c r="DE109" s="114"/>
      <c r="DF109" s="12"/>
      <c r="DI109" s="12"/>
      <c r="DJ109" s="12"/>
      <c r="DK109" s="12"/>
      <c r="DM109" s="12"/>
      <c r="DN109" s="12"/>
      <c r="DO109" s="12"/>
      <c r="DP109" s="12"/>
      <c r="DQ109" s="12"/>
      <c r="DR109" s="12"/>
      <c r="DS109" s="12"/>
      <c r="DT109" s="12"/>
      <c r="DU109" s="12"/>
      <c r="DV109" s="12"/>
      <c r="DW109" s="12"/>
      <c r="DX109" s="12"/>
      <c r="DZ109" s="114"/>
    </row>
    <row r="110" spans="1:130" x14ac:dyDescent="0.2">
      <c r="A110" s="107" t="str">
        <f t="shared" si="3"/>
        <v/>
      </c>
      <c r="B110" s="12"/>
      <c r="C110" s="12"/>
      <c r="D110" s="12"/>
      <c r="E110" s="12"/>
      <c r="F110" s="12"/>
      <c r="G110" s="12"/>
      <c r="H110" s="12"/>
      <c r="I110" s="114"/>
      <c r="J110" s="13"/>
      <c r="K110" s="12"/>
      <c r="L110" s="12"/>
      <c r="M110" s="12"/>
      <c r="N110" s="12"/>
      <c r="O110" s="20"/>
      <c r="P110" s="12"/>
      <c r="S110" s="12"/>
      <c r="T110" s="12"/>
      <c r="V110" s="12"/>
      <c r="W110" s="12"/>
      <c r="X110" s="17"/>
      <c r="AX110" s="12"/>
      <c r="AY110" s="12"/>
      <c r="BY110" s="12"/>
      <c r="BZ110" s="12"/>
      <c r="DC110" s="12"/>
      <c r="DD110" s="12"/>
      <c r="DE110" s="114"/>
      <c r="DF110" s="12"/>
      <c r="DI110" s="12"/>
      <c r="DJ110" s="12"/>
      <c r="DK110" s="12"/>
      <c r="DM110" s="12"/>
      <c r="DN110" s="12"/>
      <c r="DO110" s="12"/>
      <c r="DP110" s="12"/>
      <c r="DQ110" s="12"/>
      <c r="DR110" s="12"/>
      <c r="DS110" s="12"/>
      <c r="DT110" s="12"/>
      <c r="DU110" s="12"/>
      <c r="DV110" s="12"/>
      <c r="DW110" s="12"/>
      <c r="DX110" s="12"/>
      <c r="DZ110" s="114"/>
    </row>
    <row r="111" spans="1:130" x14ac:dyDescent="0.2">
      <c r="A111" s="107" t="str">
        <f t="shared" si="3"/>
        <v/>
      </c>
      <c r="B111" s="12"/>
      <c r="C111" s="12"/>
      <c r="D111" s="12"/>
      <c r="E111" s="12"/>
      <c r="F111" s="12"/>
      <c r="G111" s="12"/>
      <c r="H111" s="12"/>
      <c r="I111" s="114"/>
      <c r="J111" s="13"/>
      <c r="K111" s="12"/>
      <c r="L111" s="12"/>
      <c r="M111" s="12"/>
      <c r="N111" s="12"/>
      <c r="O111" s="20"/>
      <c r="P111" s="12"/>
      <c r="S111" s="12"/>
      <c r="T111" s="12"/>
      <c r="V111" s="12"/>
      <c r="W111" s="12"/>
      <c r="X111" s="17"/>
      <c r="AX111" s="12"/>
      <c r="AY111" s="12"/>
      <c r="BY111" s="12"/>
      <c r="BZ111" s="12"/>
      <c r="DC111" s="12"/>
      <c r="DD111" s="12"/>
      <c r="DE111" s="114"/>
      <c r="DF111" s="12"/>
      <c r="DI111" s="12"/>
      <c r="DJ111" s="12"/>
      <c r="DK111" s="12"/>
      <c r="DM111" s="12"/>
      <c r="DN111" s="12"/>
      <c r="DO111" s="12"/>
      <c r="DP111" s="12"/>
      <c r="DQ111" s="12"/>
      <c r="DR111" s="12"/>
      <c r="DS111" s="12"/>
      <c r="DT111" s="12"/>
      <c r="DU111" s="12"/>
      <c r="DV111" s="12"/>
      <c r="DW111" s="12"/>
      <c r="DX111" s="12"/>
      <c r="DZ111" s="114"/>
    </row>
    <row r="112" spans="1:130" x14ac:dyDescent="0.2">
      <c r="A112" s="107" t="str">
        <f t="shared" si="3"/>
        <v/>
      </c>
      <c r="B112" s="12"/>
      <c r="C112" s="12"/>
      <c r="D112" s="12"/>
      <c r="E112" s="12"/>
      <c r="F112" s="12"/>
      <c r="G112" s="12"/>
      <c r="H112" s="12"/>
      <c r="I112" s="114"/>
      <c r="J112" s="13"/>
      <c r="K112" s="12"/>
      <c r="L112" s="12"/>
      <c r="M112" s="12"/>
      <c r="N112" s="12"/>
      <c r="O112" s="20"/>
      <c r="P112" s="12"/>
      <c r="S112" s="12"/>
      <c r="T112" s="12"/>
      <c r="V112" s="12"/>
      <c r="W112" s="12"/>
      <c r="X112" s="17"/>
      <c r="AX112" s="12"/>
      <c r="AY112" s="12"/>
      <c r="BY112" s="12"/>
      <c r="BZ112" s="12"/>
      <c r="DC112" s="12"/>
      <c r="DD112" s="12"/>
      <c r="DE112" s="114"/>
      <c r="DF112" s="12"/>
      <c r="DI112" s="12"/>
      <c r="DJ112" s="12"/>
      <c r="DK112" s="12"/>
      <c r="DM112" s="12"/>
      <c r="DN112" s="12"/>
      <c r="DO112" s="12"/>
      <c r="DP112" s="12"/>
      <c r="DQ112" s="12"/>
      <c r="DR112" s="12"/>
      <c r="DS112" s="12"/>
      <c r="DT112" s="12"/>
      <c r="DU112" s="12"/>
      <c r="DV112" s="12"/>
      <c r="DW112" s="12"/>
      <c r="DX112" s="12"/>
      <c r="DZ112" s="114"/>
    </row>
    <row r="113" spans="1:130" x14ac:dyDescent="0.2">
      <c r="A113" s="107" t="str">
        <f t="shared" si="3"/>
        <v/>
      </c>
      <c r="B113" s="12"/>
      <c r="C113" s="12"/>
      <c r="D113" s="12"/>
      <c r="E113" s="12"/>
      <c r="F113" s="12"/>
      <c r="G113" s="12"/>
      <c r="H113" s="12"/>
      <c r="I113" s="114"/>
      <c r="J113" s="13"/>
      <c r="K113" s="12"/>
      <c r="L113" s="12"/>
      <c r="M113" s="12"/>
      <c r="N113" s="12"/>
      <c r="O113" s="20"/>
      <c r="P113" s="12"/>
      <c r="S113" s="12"/>
      <c r="T113" s="12"/>
      <c r="V113" s="12"/>
      <c r="W113" s="12"/>
      <c r="X113" s="17"/>
      <c r="AX113" s="12"/>
      <c r="AY113" s="12"/>
      <c r="BY113" s="12"/>
      <c r="BZ113" s="12"/>
      <c r="DC113" s="12"/>
      <c r="DD113" s="12"/>
      <c r="DE113" s="114"/>
      <c r="DF113" s="12"/>
      <c r="DI113" s="12"/>
      <c r="DJ113" s="12"/>
      <c r="DK113" s="12"/>
      <c r="DM113" s="12"/>
      <c r="DN113" s="12"/>
      <c r="DO113" s="12"/>
      <c r="DP113" s="12"/>
      <c r="DQ113" s="12"/>
      <c r="DR113" s="12"/>
      <c r="DS113" s="12"/>
      <c r="DT113" s="12"/>
      <c r="DU113" s="12"/>
      <c r="DV113" s="12"/>
      <c r="DW113" s="12"/>
      <c r="DX113" s="12"/>
      <c r="DZ113" s="114"/>
    </row>
    <row r="114" spans="1:130" x14ac:dyDescent="0.2">
      <c r="A114" s="107" t="str">
        <f t="shared" si="3"/>
        <v/>
      </c>
      <c r="B114" s="12"/>
      <c r="C114" s="12"/>
      <c r="D114" s="12"/>
      <c r="E114" s="12"/>
      <c r="F114" s="12"/>
      <c r="G114" s="12"/>
      <c r="H114" s="12"/>
      <c r="I114" s="114"/>
      <c r="J114" s="13"/>
      <c r="K114" s="12"/>
      <c r="L114" s="12"/>
      <c r="M114" s="12"/>
      <c r="N114" s="12"/>
      <c r="O114" s="20"/>
      <c r="P114" s="12"/>
      <c r="S114" s="12"/>
      <c r="T114" s="12"/>
      <c r="V114" s="12"/>
      <c r="W114" s="12"/>
      <c r="X114" s="17"/>
      <c r="AX114" s="12"/>
      <c r="AY114" s="12"/>
      <c r="BY114" s="12"/>
      <c r="BZ114" s="12"/>
      <c r="DC114" s="12"/>
      <c r="DD114" s="12"/>
      <c r="DE114" s="114"/>
      <c r="DF114" s="12"/>
      <c r="DI114" s="12"/>
      <c r="DJ114" s="12"/>
      <c r="DK114" s="12"/>
      <c r="DM114" s="12"/>
      <c r="DN114" s="12"/>
      <c r="DO114" s="12"/>
      <c r="DP114" s="12"/>
      <c r="DQ114" s="12"/>
      <c r="DR114" s="12"/>
      <c r="DS114" s="12"/>
      <c r="DT114" s="12"/>
      <c r="DU114" s="12"/>
      <c r="DV114" s="12"/>
      <c r="DW114" s="12"/>
      <c r="DX114" s="12"/>
      <c r="DZ114" s="114"/>
    </row>
    <row r="115" spans="1:130" x14ac:dyDescent="0.2">
      <c r="A115" s="107" t="str">
        <f t="shared" si="3"/>
        <v/>
      </c>
      <c r="B115" s="12"/>
      <c r="C115" s="12"/>
      <c r="D115" s="12"/>
      <c r="E115" s="12"/>
      <c r="F115" s="12"/>
      <c r="G115" s="12"/>
      <c r="H115" s="12"/>
      <c r="I115" s="114"/>
      <c r="J115" s="13"/>
      <c r="K115" s="12"/>
      <c r="L115" s="12"/>
      <c r="M115" s="12"/>
      <c r="N115" s="12"/>
      <c r="O115" s="20"/>
      <c r="P115" s="12"/>
      <c r="S115" s="12"/>
      <c r="T115" s="12"/>
      <c r="V115" s="12"/>
      <c r="W115" s="12"/>
      <c r="X115" s="17"/>
      <c r="AX115" s="12"/>
      <c r="AY115" s="12"/>
      <c r="BY115" s="12"/>
      <c r="BZ115" s="12"/>
      <c r="DC115" s="12"/>
      <c r="DD115" s="12"/>
      <c r="DE115" s="114"/>
      <c r="DF115" s="12"/>
      <c r="DI115" s="12"/>
      <c r="DJ115" s="12"/>
      <c r="DK115" s="12"/>
      <c r="DM115" s="12"/>
      <c r="DN115" s="12"/>
      <c r="DO115" s="12"/>
      <c r="DP115" s="12"/>
      <c r="DQ115" s="12"/>
      <c r="DR115" s="12"/>
      <c r="DS115" s="12"/>
      <c r="DT115" s="12"/>
      <c r="DU115" s="12"/>
      <c r="DV115" s="12"/>
      <c r="DW115" s="12"/>
      <c r="DX115" s="12"/>
      <c r="DZ115" s="114"/>
    </row>
    <row r="116" spans="1:130" x14ac:dyDescent="0.2">
      <c r="A116" s="107" t="str">
        <f t="shared" si="3"/>
        <v/>
      </c>
      <c r="B116" s="12"/>
      <c r="C116" s="12"/>
      <c r="D116" s="12"/>
      <c r="E116" s="12"/>
      <c r="F116" s="12"/>
      <c r="G116" s="12"/>
      <c r="H116" s="12"/>
      <c r="I116" s="114"/>
      <c r="J116" s="13"/>
      <c r="K116" s="12"/>
      <c r="L116" s="12"/>
      <c r="M116" s="12"/>
      <c r="N116" s="12"/>
      <c r="O116" s="20"/>
      <c r="P116" s="12"/>
      <c r="S116" s="12"/>
      <c r="T116" s="12"/>
      <c r="V116" s="12"/>
      <c r="W116" s="12"/>
      <c r="X116" s="17"/>
      <c r="AX116" s="12"/>
      <c r="AY116" s="12"/>
      <c r="BY116" s="12"/>
      <c r="BZ116" s="12"/>
      <c r="DC116" s="12"/>
      <c r="DD116" s="12"/>
      <c r="DE116" s="114"/>
      <c r="DF116" s="12"/>
      <c r="DI116" s="12"/>
      <c r="DJ116" s="12"/>
      <c r="DK116" s="12"/>
      <c r="DM116" s="12"/>
      <c r="DN116" s="12"/>
      <c r="DO116" s="12"/>
      <c r="DP116" s="12"/>
      <c r="DQ116" s="12"/>
      <c r="DR116" s="12"/>
      <c r="DS116" s="12"/>
      <c r="DT116" s="12"/>
      <c r="DU116" s="12"/>
      <c r="DV116" s="12"/>
      <c r="DW116" s="12"/>
      <c r="DX116" s="12"/>
      <c r="DZ116" s="114"/>
    </row>
    <row r="117" spans="1:130" x14ac:dyDescent="0.2">
      <c r="A117" s="107" t="str">
        <f t="shared" si="3"/>
        <v/>
      </c>
      <c r="B117" s="12"/>
      <c r="C117" s="12"/>
      <c r="D117" s="12"/>
      <c r="E117" s="12"/>
      <c r="F117" s="12"/>
      <c r="G117" s="12"/>
      <c r="H117" s="12"/>
      <c r="I117" s="114"/>
      <c r="J117" s="13"/>
      <c r="K117" s="12"/>
      <c r="L117" s="12"/>
      <c r="M117" s="12"/>
      <c r="N117" s="12"/>
      <c r="O117" s="20"/>
      <c r="P117" s="12"/>
      <c r="S117" s="12"/>
      <c r="T117" s="12"/>
      <c r="V117" s="12"/>
      <c r="W117" s="12"/>
      <c r="X117" s="17"/>
      <c r="AX117" s="12"/>
      <c r="AY117" s="12"/>
      <c r="BY117" s="12"/>
      <c r="BZ117" s="12"/>
      <c r="DC117" s="12"/>
      <c r="DD117" s="12"/>
      <c r="DE117" s="114"/>
      <c r="DF117" s="12"/>
      <c r="DI117" s="12"/>
      <c r="DJ117" s="12"/>
      <c r="DK117" s="12"/>
      <c r="DM117" s="12"/>
      <c r="DN117" s="12"/>
      <c r="DO117" s="12"/>
      <c r="DP117" s="12"/>
      <c r="DQ117" s="12"/>
      <c r="DR117" s="12"/>
      <c r="DS117" s="12"/>
      <c r="DT117" s="12"/>
      <c r="DU117" s="12"/>
      <c r="DV117" s="12"/>
      <c r="DW117" s="12"/>
      <c r="DX117" s="12"/>
      <c r="DZ117" s="114"/>
    </row>
    <row r="118" spans="1:130" x14ac:dyDescent="0.2">
      <c r="A118" s="107" t="str">
        <f t="shared" si="3"/>
        <v/>
      </c>
      <c r="B118" s="12"/>
      <c r="C118" s="12"/>
      <c r="D118" s="12"/>
      <c r="E118" s="12"/>
      <c r="F118" s="12"/>
      <c r="G118" s="12"/>
      <c r="H118" s="12"/>
      <c r="I118" s="114"/>
      <c r="J118" s="13"/>
      <c r="K118" s="12"/>
      <c r="L118" s="12"/>
      <c r="M118" s="12"/>
      <c r="N118" s="12"/>
      <c r="O118" s="20"/>
      <c r="P118" s="12"/>
      <c r="S118" s="12"/>
      <c r="T118" s="12"/>
      <c r="V118" s="12"/>
      <c r="W118" s="12"/>
      <c r="X118" s="17"/>
      <c r="AX118" s="12"/>
      <c r="AY118" s="12"/>
      <c r="BY118" s="12"/>
      <c r="BZ118" s="12"/>
      <c r="DC118" s="12"/>
      <c r="DD118" s="12"/>
      <c r="DE118" s="114"/>
      <c r="DF118" s="12"/>
      <c r="DI118" s="12"/>
      <c r="DJ118" s="12"/>
      <c r="DK118" s="12"/>
      <c r="DM118" s="12"/>
      <c r="DN118" s="12"/>
      <c r="DO118" s="12"/>
      <c r="DP118" s="12"/>
      <c r="DQ118" s="12"/>
      <c r="DR118" s="12"/>
      <c r="DS118" s="12"/>
      <c r="DT118" s="12"/>
      <c r="DU118" s="12"/>
      <c r="DV118" s="12"/>
      <c r="DW118" s="12"/>
      <c r="DX118" s="12"/>
      <c r="DZ118" s="114"/>
    </row>
    <row r="119" spans="1:130" x14ac:dyDescent="0.2">
      <c r="A119" s="107" t="str">
        <f t="shared" si="3"/>
        <v/>
      </c>
      <c r="B119" s="12"/>
      <c r="C119" s="12"/>
      <c r="D119" s="12"/>
      <c r="E119" s="12"/>
      <c r="F119" s="12"/>
      <c r="G119" s="12"/>
      <c r="H119" s="12"/>
      <c r="I119" s="114"/>
      <c r="J119" s="13"/>
      <c r="K119" s="12"/>
      <c r="L119" s="12"/>
      <c r="M119" s="12"/>
      <c r="N119" s="12"/>
      <c r="O119" s="20"/>
      <c r="P119" s="12"/>
      <c r="S119" s="12"/>
      <c r="T119" s="12"/>
      <c r="V119" s="12"/>
      <c r="W119" s="12"/>
      <c r="X119" s="17"/>
      <c r="AX119" s="12"/>
      <c r="AY119" s="12"/>
      <c r="BY119" s="12"/>
      <c r="BZ119" s="12"/>
      <c r="DC119" s="12"/>
      <c r="DD119" s="12"/>
      <c r="DE119" s="114"/>
      <c r="DF119" s="12"/>
      <c r="DI119" s="12"/>
      <c r="DJ119" s="12"/>
      <c r="DK119" s="12"/>
      <c r="DM119" s="12"/>
      <c r="DN119" s="12"/>
      <c r="DO119" s="12"/>
      <c r="DP119" s="12"/>
      <c r="DQ119" s="12"/>
      <c r="DR119" s="12"/>
      <c r="DS119" s="12"/>
      <c r="DT119" s="12"/>
      <c r="DU119" s="12"/>
      <c r="DV119" s="12"/>
      <c r="DW119" s="12"/>
      <c r="DX119" s="12"/>
      <c r="DZ119" s="114"/>
    </row>
    <row r="120" spans="1:130" x14ac:dyDescent="0.2">
      <c r="A120" s="107" t="str">
        <f t="shared" si="3"/>
        <v/>
      </c>
      <c r="B120" s="12"/>
      <c r="C120" s="12"/>
      <c r="D120" s="12"/>
      <c r="E120" s="12"/>
      <c r="F120" s="12"/>
      <c r="G120" s="12"/>
      <c r="H120" s="12"/>
      <c r="I120" s="114"/>
      <c r="J120" s="13"/>
      <c r="K120" s="12"/>
      <c r="L120" s="12"/>
      <c r="M120" s="12"/>
      <c r="N120" s="12"/>
      <c r="O120" s="20"/>
      <c r="P120" s="12"/>
      <c r="S120" s="12"/>
      <c r="T120" s="12"/>
      <c r="V120" s="12"/>
      <c r="W120" s="12"/>
      <c r="X120" s="17"/>
      <c r="AX120" s="12"/>
      <c r="AY120" s="12"/>
      <c r="BY120" s="12"/>
      <c r="BZ120" s="12"/>
      <c r="DC120" s="12"/>
      <c r="DD120" s="12"/>
      <c r="DE120" s="114"/>
      <c r="DF120" s="12"/>
      <c r="DI120" s="12"/>
      <c r="DJ120" s="12"/>
      <c r="DK120" s="12"/>
      <c r="DM120" s="12"/>
      <c r="DN120" s="12"/>
      <c r="DO120" s="12"/>
      <c r="DP120" s="12"/>
      <c r="DQ120" s="12"/>
      <c r="DR120" s="12"/>
      <c r="DS120" s="12"/>
      <c r="DT120" s="12"/>
      <c r="DU120" s="12"/>
      <c r="DV120" s="12"/>
      <c r="DW120" s="12"/>
      <c r="DX120" s="12"/>
      <c r="DZ120" s="114"/>
    </row>
    <row r="121" spans="1:130" x14ac:dyDescent="0.2">
      <c r="A121" s="107"/>
      <c r="B121" s="12"/>
      <c r="C121" s="12"/>
      <c r="D121" s="12"/>
      <c r="E121" s="12"/>
      <c r="F121" s="12"/>
      <c r="G121" s="12"/>
      <c r="H121" s="12"/>
      <c r="I121" s="114"/>
      <c r="J121" s="13"/>
      <c r="K121" s="12"/>
      <c r="L121" s="12"/>
      <c r="M121" s="12"/>
      <c r="N121" s="12"/>
      <c r="O121" s="20"/>
      <c r="P121" s="12"/>
      <c r="S121" s="12"/>
      <c r="T121" s="12"/>
      <c r="V121" s="12"/>
      <c r="W121" s="12"/>
      <c r="X121" s="17"/>
      <c r="AX121" s="12"/>
      <c r="AY121" s="12"/>
      <c r="BY121" s="12"/>
      <c r="BZ121" s="12"/>
      <c r="DC121" s="12"/>
      <c r="DD121" s="12"/>
      <c r="DE121" s="114"/>
      <c r="DF121" s="12"/>
      <c r="DI121" s="12"/>
      <c r="DJ121" s="12"/>
      <c r="DK121" s="12"/>
      <c r="DM121" s="12"/>
      <c r="DN121" s="12"/>
      <c r="DO121" s="12"/>
      <c r="DP121" s="12"/>
      <c r="DQ121" s="12"/>
      <c r="DR121" s="12"/>
      <c r="DS121" s="12"/>
      <c r="DT121" s="12"/>
      <c r="DU121" s="12"/>
      <c r="DV121" s="12"/>
      <c r="DW121" s="12"/>
      <c r="DX121" s="12"/>
      <c r="DZ121" s="114"/>
    </row>
    <row r="122" spans="1:130" x14ac:dyDescent="0.2">
      <c r="A122" s="107"/>
      <c r="B122" s="12"/>
      <c r="C122" s="12"/>
      <c r="D122" s="12"/>
      <c r="E122" s="12"/>
      <c r="F122" s="12"/>
      <c r="G122" s="12"/>
      <c r="H122" s="12"/>
      <c r="I122" s="114"/>
      <c r="J122" s="13"/>
      <c r="K122" s="12"/>
      <c r="L122" s="12"/>
      <c r="M122" s="12"/>
      <c r="N122" s="12"/>
      <c r="O122" s="20"/>
      <c r="P122" s="12"/>
      <c r="S122" s="12"/>
      <c r="T122" s="12"/>
      <c r="V122" s="12"/>
      <c r="W122" s="12"/>
      <c r="X122" s="17"/>
      <c r="AX122" s="12"/>
      <c r="AY122" s="12"/>
      <c r="BY122" s="12"/>
      <c r="BZ122" s="12"/>
      <c r="DC122" s="12"/>
      <c r="DD122" s="12"/>
      <c r="DE122" s="114"/>
      <c r="DF122" s="12"/>
      <c r="DI122" s="12"/>
      <c r="DJ122" s="12"/>
      <c r="DK122" s="12"/>
      <c r="DM122" s="12"/>
      <c r="DN122" s="12"/>
      <c r="DO122" s="12"/>
      <c r="DP122" s="12"/>
      <c r="DQ122" s="12"/>
      <c r="DR122" s="12"/>
      <c r="DS122" s="12"/>
      <c r="DT122" s="12"/>
      <c r="DU122" s="12"/>
      <c r="DV122" s="12"/>
      <c r="DW122" s="12"/>
      <c r="DX122" s="12"/>
      <c r="DZ122" s="114"/>
    </row>
    <row r="123" spans="1:130" x14ac:dyDescent="0.2">
      <c r="A123" s="107"/>
      <c r="B123" s="12"/>
      <c r="C123" s="12"/>
      <c r="D123" s="12"/>
      <c r="E123" s="12"/>
      <c r="F123" s="12"/>
      <c r="G123" s="12"/>
      <c r="H123" s="12"/>
      <c r="I123" s="114"/>
      <c r="J123" s="13"/>
      <c r="K123" s="12"/>
      <c r="L123" s="12"/>
      <c r="M123" s="12"/>
      <c r="N123" s="12"/>
      <c r="O123" s="20"/>
      <c r="P123" s="12"/>
      <c r="S123" s="12"/>
      <c r="T123" s="12"/>
      <c r="V123" s="12"/>
      <c r="W123" s="12"/>
      <c r="X123" s="17"/>
      <c r="AX123" s="12"/>
      <c r="AY123" s="12"/>
      <c r="BY123" s="12"/>
      <c r="BZ123" s="12"/>
      <c r="DC123" s="12"/>
      <c r="DD123" s="12"/>
      <c r="DE123" s="114"/>
      <c r="DF123" s="12"/>
      <c r="DI123" s="12"/>
      <c r="DJ123" s="12"/>
      <c r="DK123" s="12"/>
      <c r="DM123" s="12"/>
      <c r="DN123" s="12"/>
      <c r="DO123" s="12"/>
      <c r="DP123" s="12"/>
      <c r="DQ123" s="12"/>
      <c r="DR123" s="12"/>
      <c r="DS123" s="12"/>
      <c r="DT123" s="12"/>
      <c r="DU123" s="12"/>
      <c r="DV123" s="12"/>
      <c r="DW123" s="12"/>
      <c r="DX123" s="12"/>
      <c r="DZ123" s="114"/>
    </row>
    <row r="124" spans="1:130" x14ac:dyDescent="0.2">
      <c r="A124" s="107"/>
      <c r="B124" s="12"/>
      <c r="C124" s="12"/>
      <c r="D124" s="12"/>
      <c r="E124" s="12"/>
      <c r="F124" s="12"/>
      <c r="G124" s="12"/>
      <c r="H124" s="12"/>
      <c r="I124" s="114"/>
      <c r="J124" s="13"/>
      <c r="K124" s="12"/>
      <c r="L124" s="12"/>
      <c r="M124" s="12"/>
      <c r="N124" s="12"/>
      <c r="O124" s="20"/>
      <c r="P124" s="12"/>
      <c r="S124" s="12"/>
      <c r="T124" s="12"/>
      <c r="V124" s="12"/>
      <c r="W124" s="12"/>
      <c r="X124" s="17"/>
      <c r="AX124" s="12"/>
      <c r="AY124" s="12"/>
      <c r="BY124" s="12"/>
      <c r="BZ124" s="12"/>
      <c r="DC124" s="12"/>
      <c r="DD124" s="12"/>
      <c r="DE124" s="114"/>
      <c r="DF124" s="12"/>
      <c r="DI124" s="12"/>
      <c r="DJ124" s="12"/>
      <c r="DK124" s="12"/>
      <c r="DM124" s="12"/>
      <c r="DN124" s="12"/>
      <c r="DO124" s="12"/>
      <c r="DP124" s="12"/>
      <c r="DQ124" s="12"/>
      <c r="DR124" s="12"/>
      <c r="DS124" s="12"/>
      <c r="DT124" s="12"/>
      <c r="DU124" s="12"/>
      <c r="DV124" s="12"/>
      <c r="DW124" s="12"/>
      <c r="DX124" s="12"/>
      <c r="DZ124" s="114"/>
    </row>
    <row r="125" spans="1:130" x14ac:dyDescent="0.2">
      <c r="A125" s="107"/>
      <c r="B125" s="12"/>
      <c r="C125" s="12"/>
      <c r="D125" s="12"/>
      <c r="E125" s="12"/>
      <c r="F125" s="12"/>
      <c r="G125" s="12"/>
      <c r="H125" s="12"/>
      <c r="I125" s="114"/>
      <c r="J125" s="13"/>
      <c r="K125" s="12"/>
      <c r="L125" s="12"/>
      <c r="M125" s="12"/>
      <c r="N125" s="12"/>
      <c r="O125" s="20"/>
      <c r="P125" s="12"/>
      <c r="S125" s="12"/>
      <c r="T125" s="12"/>
      <c r="V125" s="12"/>
      <c r="W125" s="12"/>
      <c r="X125" s="17"/>
      <c r="AX125" s="12"/>
      <c r="AY125" s="12"/>
      <c r="BY125" s="12"/>
      <c r="BZ125" s="12"/>
      <c r="DC125" s="12"/>
      <c r="DD125" s="12"/>
      <c r="DE125" s="114"/>
      <c r="DF125" s="12"/>
      <c r="DI125" s="12"/>
      <c r="DJ125" s="12"/>
      <c r="DK125" s="12"/>
      <c r="DM125" s="12"/>
      <c r="DN125" s="12"/>
      <c r="DO125" s="12"/>
      <c r="DP125" s="12"/>
      <c r="DQ125" s="12"/>
      <c r="DR125" s="12"/>
      <c r="DS125" s="12"/>
      <c r="DT125" s="12"/>
      <c r="DU125" s="12"/>
      <c r="DV125" s="12"/>
      <c r="DW125" s="12"/>
      <c r="DX125" s="12"/>
      <c r="DZ125" s="114"/>
    </row>
    <row r="126" spans="1:130" x14ac:dyDescent="0.2">
      <c r="A126" s="107"/>
      <c r="B126" s="12"/>
      <c r="C126" s="12"/>
      <c r="D126" s="12"/>
      <c r="E126" s="12"/>
      <c r="F126" s="12"/>
      <c r="G126" s="12"/>
      <c r="H126" s="12"/>
      <c r="I126" s="114"/>
      <c r="J126" s="13"/>
      <c r="K126" s="12"/>
      <c r="L126" s="12"/>
      <c r="M126" s="12"/>
      <c r="N126" s="12"/>
      <c r="O126" s="20"/>
      <c r="P126" s="12"/>
      <c r="S126" s="12"/>
      <c r="T126" s="12"/>
      <c r="V126" s="12"/>
      <c r="W126" s="12"/>
      <c r="X126" s="17"/>
      <c r="AX126" s="12"/>
      <c r="AY126" s="12"/>
      <c r="BY126" s="12"/>
      <c r="BZ126" s="12"/>
      <c r="DC126" s="12"/>
      <c r="DD126" s="12"/>
      <c r="DE126" s="114"/>
      <c r="DF126" s="12"/>
      <c r="DI126" s="12"/>
      <c r="DJ126" s="12"/>
      <c r="DK126" s="12"/>
      <c r="DM126" s="12"/>
      <c r="DN126" s="12"/>
      <c r="DO126" s="12"/>
      <c r="DP126" s="12"/>
      <c r="DQ126" s="12"/>
      <c r="DR126" s="12"/>
      <c r="DS126" s="12"/>
      <c r="DT126" s="12"/>
      <c r="DU126" s="12"/>
      <c r="DV126" s="12"/>
      <c r="DW126" s="12"/>
      <c r="DX126" s="12"/>
      <c r="DZ126" s="114"/>
    </row>
    <row r="127" spans="1:130" x14ac:dyDescent="0.2">
      <c r="A127" s="107"/>
      <c r="B127" s="12"/>
      <c r="C127" s="12"/>
      <c r="D127" s="12"/>
      <c r="E127" s="12"/>
      <c r="F127" s="12"/>
      <c r="G127" s="12"/>
      <c r="H127" s="12"/>
      <c r="I127" s="114"/>
      <c r="J127" s="13"/>
      <c r="K127" s="12"/>
      <c r="L127" s="12"/>
      <c r="M127" s="12"/>
      <c r="N127" s="12"/>
      <c r="O127" s="20"/>
      <c r="P127" s="12"/>
      <c r="S127" s="12"/>
      <c r="T127" s="12"/>
      <c r="V127" s="12"/>
      <c r="W127" s="12"/>
      <c r="X127" s="17"/>
      <c r="AX127" s="12"/>
      <c r="AY127" s="12"/>
      <c r="BY127" s="12"/>
      <c r="BZ127" s="12"/>
      <c r="DC127" s="12"/>
      <c r="DD127" s="12"/>
      <c r="DE127" s="114"/>
      <c r="DF127" s="12"/>
      <c r="DI127" s="12"/>
      <c r="DJ127" s="12"/>
      <c r="DK127" s="12"/>
      <c r="DM127" s="12"/>
      <c r="DN127" s="12"/>
      <c r="DO127" s="12"/>
      <c r="DP127" s="12"/>
      <c r="DQ127" s="12"/>
      <c r="DR127" s="12"/>
      <c r="DS127" s="12"/>
      <c r="DT127" s="12"/>
      <c r="DU127" s="12"/>
      <c r="DV127" s="12"/>
      <c r="DW127" s="12"/>
      <c r="DX127" s="12"/>
      <c r="DZ127" s="114"/>
    </row>
    <row r="128" spans="1:130" x14ac:dyDescent="0.2">
      <c r="A128" s="107"/>
      <c r="B128" s="12"/>
      <c r="C128" s="12"/>
      <c r="D128" s="12"/>
      <c r="E128" s="12"/>
      <c r="F128" s="12"/>
      <c r="G128" s="12"/>
      <c r="H128" s="12"/>
      <c r="I128" s="114"/>
      <c r="J128" s="13"/>
      <c r="K128" s="12"/>
      <c r="L128" s="12"/>
      <c r="M128" s="12"/>
      <c r="N128" s="12"/>
      <c r="O128" s="20"/>
      <c r="P128" s="12"/>
      <c r="S128" s="12"/>
      <c r="T128" s="12"/>
      <c r="V128" s="12"/>
      <c r="W128" s="12"/>
      <c r="X128" s="17"/>
      <c r="AX128" s="12"/>
      <c r="AY128" s="12"/>
      <c r="BY128" s="12"/>
      <c r="BZ128" s="12"/>
      <c r="DC128" s="12"/>
      <c r="DD128" s="12"/>
      <c r="DE128" s="114"/>
      <c r="DF128" s="12"/>
      <c r="DI128" s="12"/>
      <c r="DJ128" s="12"/>
      <c r="DK128" s="12"/>
      <c r="DM128" s="12"/>
      <c r="DN128" s="12"/>
      <c r="DO128" s="12"/>
      <c r="DP128" s="12"/>
      <c r="DQ128" s="12"/>
      <c r="DR128" s="12"/>
      <c r="DS128" s="12"/>
      <c r="DT128" s="12"/>
      <c r="DU128" s="12"/>
      <c r="DV128" s="12"/>
      <c r="DW128" s="12"/>
      <c r="DX128" s="12"/>
      <c r="DZ128" s="114"/>
    </row>
    <row r="129" spans="1:130" x14ac:dyDescent="0.2">
      <c r="A129" s="107"/>
      <c r="B129" s="12"/>
      <c r="C129" s="12"/>
      <c r="D129" s="12"/>
      <c r="E129" s="12"/>
      <c r="F129" s="12"/>
      <c r="G129" s="12"/>
      <c r="H129" s="12"/>
      <c r="I129" s="114"/>
      <c r="J129" s="13"/>
      <c r="K129" s="12"/>
      <c r="L129" s="12"/>
      <c r="M129" s="12"/>
      <c r="N129" s="12"/>
      <c r="O129" s="20"/>
      <c r="P129" s="12"/>
      <c r="S129" s="12"/>
      <c r="T129" s="12"/>
      <c r="V129" s="12"/>
      <c r="W129" s="12"/>
      <c r="X129" s="17"/>
      <c r="AX129" s="12"/>
      <c r="AY129" s="12"/>
      <c r="BY129" s="12"/>
      <c r="BZ129" s="12"/>
      <c r="DC129" s="12"/>
      <c r="DD129" s="12"/>
      <c r="DE129" s="114"/>
      <c r="DF129" s="12"/>
      <c r="DI129" s="12"/>
      <c r="DJ129" s="12"/>
      <c r="DK129" s="12"/>
      <c r="DM129" s="12"/>
      <c r="DN129" s="12"/>
      <c r="DO129" s="12"/>
      <c r="DP129" s="12"/>
      <c r="DQ129" s="12"/>
      <c r="DR129" s="12"/>
      <c r="DS129" s="12"/>
      <c r="DT129" s="12"/>
      <c r="DU129" s="12"/>
      <c r="DV129" s="12"/>
      <c r="DW129" s="12"/>
      <c r="DX129" s="12"/>
      <c r="DZ129" s="114"/>
    </row>
    <row r="130" spans="1:130" x14ac:dyDescent="0.2">
      <c r="A130" s="107"/>
      <c r="B130" s="12"/>
      <c r="C130" s="12"/>
      <c r="D130" s="12"/>
      <c r="E130" s="12"/>
      <c r="F130" s="12"/>
      <c r="G130" s="12"/>
      <c r="H130" s="12"/>
      <c r="I130" s="114"/>
      <c r="J130" s="13"/>
      <c r="K130" s="12"/>
      <c r="L130" s="12"/>
      <c r="M130" s="12"/>
      <c r="N130" s="12"/>
      <c r="O130" s="20"/>
      <c r="P130" s="12"/>
      <c r="S130" s="12"/>
      <c r="T130" s="12"/>
      <c r="V130" s="12"/>
      <c r="W130" s="12"/>
      <c r="X130" s="17"/>
      <c r="AX130" s="12"/>
      <c r="AY130" s="12"/>
      <c r="BY130" s="12"/>
      <c r="BZ130" s="12"/>
      <c r="DC130" s="12"/>
      <c r="DD130" s="12"/>
      <c r="DE130" s="114"/>
      <c r="DF130" s="12"/>
      <c r="DI130" s="12"/>
      <c r="DJ130" s="12"/>
      <c r="DK130" s="12"/>
      <c r="DM130" s="12"/>
      <c r="DN130" s="12"/>
      <c r="DO130" s="12"/>
      <c r="DP130" s="12"/>
      <c r="DQ130" s="12"/>
      <c r="DR130" s="12"/>
      <c r="DS130" s="12"/>
      <c r="DT130" s="12"/>
      <c r="DU130" s="12"/>
      <c r="DV130" s="12"/>
      <c r="DW130" s="12"/>
      <c r="DX130" s="12"/>
      <c r="DZ130" s="114"/>
    </row>
    <row r="131" spans="1:130" x14ac:dyDescent="0.2">
      <c r="A131" s="107"/>
      <c r="B131" s="12"/>
      <c r="C131" s="12"/>
      <c r="D131" s="12"/>
      <c r="E131" s="12"/>
      <c r="F131" s="12"/>
      <c r="G131" s="12"/>
      <c r="H131" s="12"/>
      <c r="I131" s="114"/>
      <c r="J131" s="13"/>
      <c r="K131" s="12"/>
      <c r="L131" s="12"/>
      <c r="M131" s="12"/>
      <c r="N131" s="12"/>
      <c r="O131" s="20"/>
      <c r="P131" s="12"/>
      <c r="S131" s="12"/>
      <c r="T131" s="12"/>
      <c r="V131" s="12"/>
      <c r="W131" s="12"/>
      <c r="X131" s="17"/>
      <c r="AX131" s="12"/>
      <c r="AY131" s="12"/>
      <c r="BY131" s="12"/>
      <c r="BZ131" s="12"/>
      <c r="DC131" s="12"/>
      <c r="DD131" s="12"/>
      <c r="DE131" s="114"/>
      <c r="DF131" s="12"/>
      <c r="DI131" s="12"/>
      <c r="DJ131" s="12"/>
      <c r="DK131" s="12"/>
      <c r="DM131" s="12"/>
      <c r="DN131" s="12"/>
      <c r="DO131" s="12"/>
      <c r="DP131" s="12"/>
      <c r="DQ131" s="12"/>
      <c r="DR131" s="12"/>
      <c r="DS131" s="12"/>
      <c r="DT131" s="12"/>
      <c r="DU131" s="12"/>
      <c r="DV131" s="12"/>
      <c r="DW131" s="12"/>
      <c r="DX131" s="12"/>
      <c r="DZ131" s="114"/>
    </row>
    <row r="132" spans="1:130" x14ac:dyDescent="0.2">
      <c r="A132" s="107"/>
      <c r="B132" s="12"/>
      <c r="C132" s="12"/>
      <c r="D132" s="12"/>
      <c r="E132" s="12"/>
      <c r="F132" s="12"/>
      <c r="G132" s="12"/>
      <c r="H132" s="12"/>
      <c r="I132" s="114"/>
      <c r="J132" s="13"/>
      <c r="K132" s="12"/>
      <c r="L132" s="12"/>
      <c r="M132" s="12"/>
      <c r="N132" s="12"/>
      <c r="O132" s="20"/>
      <c r="P132" s="12"/>
      <c r="S132" s="12"/>
      <c r="T132" s="12"/>
      <c r="V132" s="12"/>
      <c r="W132" s="12"/>
      <c r="X132" s="17"/>
      <c r="AX132" s="12"/>
      <c r="AY132" s="12"/>
      <c r="BY132" s="12"/>
      <c r="BZ132" s="12"/>
      <c r="DC132" s="12"/>
      <c r="DD132" s="12"/>
      <c r="DE132" s="114"/>
      <c r="DF132" s="12"/>
      <c r="DI132" s="12"/>
      <c r="DJ132" s="12"/>
      <c r="DK132" s="12"/>
      <c r="DM132" s="12"/>
      <c r="DN132" s="12"/>
      <c r="DO132" s="12"/>
      <c r="DP132" s="12"/>
      <c r="DQ132" s="12"/>
      <c r="DR132" s="12"/>
      <c r="DS132" s="12"/>
      <c r="DT132" s="12"/>
      <c r="DU132" s="12"/>
      <c r="DV132" s="12"/>
      <c r="DW132" s="12"/>
      <c r="DX132" s="12"/>
      <c r="DZ132" s="114"/>
    </row>
    <row r="133" spans="1:130" x14ac:dyDescent="0.2">
      <c r="A133" s="107"/>
      <c r="B133" s="12"/>
      <c r="C133" s="12"/>
      <c r="D133" s="12"/>
      <c r="E133" s="12"/>
      <c r="F133" s="12"/>
      <c r="G133" s="12"/>
      <c r="H133" s="12"/>
      <c r="I133" s="114"/>
      <c r="J133" s="13"/>
      <c r="K133" s="12"/>
      <c r="L133" s="12"/>
      <c r="M133" s="12"/>
      <c r="N133" s="12"/>
      <c r="O133" s="20"/>
      <c r="P133" s="12"/>
      <c r="S133" s="12"/>
      <c r="T133" s="12"/>
      <c r="V133" s="12"/>
      <c r="W133" s="12"/>
      <c r="X133" s="17"/>
      <c r="AX133" s="12"/>
      <c r="AY133" s="12"/>
      <c r="BY133" s="12"/>
      <c r="BZ133" s="12"/>
      <c r="DC133" s="12"/>
      <c r="DD133" s="12"/>
      <c r="DE133" s="114"/>
      <c r="DF133" s="12"/>
      <c r="DI133" s="12"/>
      <c r="DJ133" s="12"/>
      <c r="DK133" s="12"/>
      <c r="DM133" s="12"/>
      <c r="DN133" s="12"/>
      <c r="DO133" s="12"/>
      <c r="DP133" s="12"/>
      <c r="DQ133" s="12"/>
      <c r="DR133" s="12"/>
      <c r="DS133" s="12"/>
      <c r="DT133" s="12"/>
      <c r="DU133" s="12"/>
      <c r="DV133" s="12"/>
      <c r="DW133" s="12"/>
      <c r="DX133" s="12"/>
      <c r="DZ133" s="114"/>
    </row>
    <row r="134" spans="1:130" x14ac:dyDescent="0.2">
      <c r="A134" s="107"/>
      <c r="B134" s="12"/>
      <c r="C134" s="12"/>
      <c r="D134" s="12"/>
      <c r="E134" s="12"/>
      <c r="F134" s="12"/>
      <c r="G134" s="12"/>
      <c r="H134" s="12"/>
      <c r="I134" s="114"/>
      <c r="J134" s="13"/>
      <c r="K134" s="12"/>
      <c r="L134" s="12"/>
      <c r="M134" s="12"/>
      <c r="N134" s="12"/>
      <c r="O134" s="20"/>
      <c r="P134" s="12"/>
      <c r="S134" s="12"/>
      <c r="T134" s="12"/>
      <c r="V134" s="12"/>
      <c r="W134" s="12"/>
      <c r="X134" s="17"/>
      <c r="AX134" s="12"/>
      <c r="AY134" s="12"/>
      <c r="BY134" s="12"/>
      <c r="BZ134" s="12"/>
      <c r="DC134" s="12"/>
      <c r="DD134" s="12"/>
      <c r="DE134" s="114"/>
      <c r="DF134" s="12"/>
      <c r="DI134" s="12"/>
      <c r="DJ134" s="12"/>
      <c r="DK134" s="12"/>
      <c r="DM134" s="12"/>
      <c r="DN134" s="12"/>
      <c r="DO134" s="12"/>
      <c r="DP134" s="12"/>
      <c r="DQ134" s="12"/>
      <c r="DR134" s="12"/>
      <c r="DS134" s="12"/>
      <c r="DT134" s="12"/>
      <c r="DU134" s="12"/>
      <c r="DV134" s="12"/>
      <c r="DW134" s="12"/>
      <c r="DX134" s="12"/>
      <c r="DZ134" s="114"/>
    </row>
    <row r="135" spans="1:130" x14ac:dyDescent="0.2">
      <c r="A135" s="107"/>
      <c r="B135" s="12"/>
      <c r="C135" s="12"/>
      <c r="D135" s="12"/>
      <c r="E135" s="12"/>
      <c r="F135" s="12"/>
      <c r="G135" s="12"/>
      <c r="H135" s="12"/>
      <c r="I135" s="114"/>
      <c r="J135" s="13"/>
      <c r="K135" s="12"/>
      <c r="L135" s="12"/>
      <c r="M135" s="12"/>
      <c r="N135" s="12"/>
      <c r="O135" s="20"/>
      <c r="P135" s="12"/>
      <c r="S135" s="12"/>
      <c r="T135" s="12"/>
      <c r="V135" s="12"/>
      <c r="W135" s="12"/>
      <c r="X135" s="17"/>
      <c r="AX135" s="12"/>
      <c r="AY135" s="12"/>
      <c r="BY135" s="12"/>
      <c r="BZ135" s="12"/>
      <c r="DC135" s="12"/>
      <c r="DD135" s="12"/>
      <c r="DE135" s="114"/>
      <c r="DF135" s="12"/>
      <c r="DI135" s="12"/>
      <c r="DJ135" s="12"/>
      <c r="DK135" s="12"/>
      <c r="DM135" s="12"/>
      <c r="DN135" s="12"/>
      <c r="DO135" s="12"/>
      <c r="DP135" s="12"/>
      <c r="DQ135" s="12"/>
      <c r="DR135" s="12"/>
      <c r="DS135" s="12"/>
      <c r="DT135" s="12"/>
      <c r="DU135" s="12"/>
      <c r="DV135" s="12"/>
      <c r="DW135" s="12"/>
      <c r="DX135" s="12"/>
      <c r="DZ135" s="114"/>
    </row>
    <row r="136" spans="1:130" x14ac:dyDescent="0.2">
      <c r="A136" s="107"/>
      <c r="B136" s="12"/>
      <c r="C136" s="12"/>
      <c r="D136" s="12"/>
      <c r="E136" s="12"/>
      <c r="F136" s="12"/>
      <c r="G136" s="12"/>
      <c r="H136" s="12"/>
      <c r="I136" s="114"/>
      <c r="J136" s="13"/>
      <c r="K136" s="12"/>
      <c r="L136" s="12"/>
      <c r="M136" s="12"/>
      <c r="N136" s="12"/>
      <c r="O136" s="20"/>
      <c r="P136" s="12"/>
      <c r="S136" s="12"/>
      <c r="T136" s="12"/>
      <c r="V136" s="12"/>
      <c r="W136" s="12"/>
      <c r="X136" s="17"/>
      <c r="AX136" s="12"/>
      <c r="AY136" s="12"/>
      <c r="BY136" s="12"/>
      <c r="BZ136" s="12"/>
      <c r="DC136" s="12"/>
      <c r="DD136" s="12"/>
      <c r="DE136" s="114"/>
      <c r="DF136" s="12"/>
      <c r="DI136" s="12"/>
      <c r="DJ136" s="12"/>
      <c r="DK136" s="12"/>
      <c r="DM136" s="12"/>
      <c r="DN136" s="12"/>
      <c r="DO136" s="12"/>
      <c r="DP136" s="12"/>
      <c r="DQ136" s="12"/>
      <c r="DR136" s="12"/>
      <c r="DS136" s="12"/>
      <c r="DT136" s="12"/>
      <c r="DU136" s="12"/>
      <c r="DV136" s="12"/>
      <c r="DW136" s="12"/>
      <c r="DX136" s="12"/>
      <c r="DZ136" s="114"/>
    </row>
    <row r="137" spans="1:130" x14ac:dyDescent="0.2">
      <c r="A137" s="107"/>
      <c r="B137" s="12"/>
      <c r="C137" s="12"/>
      <c r="D137" s="12"/>
      <c r="E137" s="12"/>
      <c r="F137" s="12"/>
      <c r="G137" s="12"/>
      <c r="H137" s="12"/>
      <c r="I137" s="114"/>
      <c r="J137" s="13"/>
      <c r="K137" s="12"/>
      <c r="L137" s="12"/>
      <c r="M137" s="12"/>
      <c r="N137" s="12"/>
      <c r="O137" s="20"/>
      <c r="P137" s="12"/>
      <c r="S137" s="12"/>
      <c r="T137" s="12"/>
      <c r="V137" s="12"/>
      <c r="W137" s="12"/>
      <c r="X137" s="17"/>
      <c r="AX137" s="12"/>
      <c r="AY137" s="12"/>
      <c r="BY137" s="12"/>
      <c r="BZ137" s="12"/>
      <c r="DC137" s="12"/>
      <c r="DD137" s="12"/>
      <c r="DE137" s="114"/>
      <c r="DF137" s="12"/>
      <c r="DI137" s="12"/>
      <c r="DJ137" s="12"/>
      <c r="DK137" s="12"/>
      <c r="DM137" s="12"/>
      <c r="DN137" s="12"/>
      <c r="DO137" s="12"/>
      <c r="DP137" s="12"/>
      <c r="DQ137" s="12"/>
      <c r="DR137" s="12"/>
      <c r="DS137" s="12"/>
      <c r="DT137" s="12"/>
      <c r="DU137" s="12"/>
      <c r="DV137" s="12"/>
      <c r="DW137" s="12"/>
      <c r="DX137" s="12"/>
      <c r="DZ137" s="114"/>
    </row>
    <row r="138" spans="1:130" x14ac:dyDescent="0.2">
      <c r="A138" s="107"/>
      <c r="B138" s="12"/>
      <c r="C138" s="12"/>
      <c r="D138" s="12"/>
      <c r="E138" s="12"/>
      <c r="F138" s="12"/>
      <c r="G138" s="12"/>
      <c r="H138" s="12"/>
      <c r="I138" s="114"/>
      <c r="J138" s="13"/>
      <c r="K138" s="12"/>
      <c r="L138" s="12"/>
      <c r="M138" s="12"/>
      <c r="N138" s="12"/>
      <c r="O138" s="20"/>
      <c r="P138" s="12"/>
      <c r="S138" s="12"/>
      <c r="T138" s="12"/>
      <c r="V138" s="12"/>
      <c r="W138" s="12"/>
      <c r="X138" s="17"/>
      <c r="AX138" s="12"/>
      <c r="AY138" s="12"/>
      <c r="BY138" s="12"/>
      <c r="BZ138" s="12"/>
      <c r="DC138" s="12"/>
      <c r="DD138" s="12"/>
      <c r="DE138" s="114"/>
      <c r="DF138" s="12"/>
      <c r="DI138" s="12"/>
      <c r="DJ138" s="12"/>
      <c r="DK138" s="12"/>
      <c r="DM138" s="12"/>
      <c r="DN138" s="12"/>
      <c r="DO138" s="12"/>
      <c r="DP138" s="12"/>
      <c r="DQ138" s="12"/>
      <c r="DR138" s="12"/>
      <c r="DS138" s="12"/>
      <c r="DT138" s="12"/>
      <c r="DU138" s="12"/>
      <c r="DV138" s="12"/>
      <c r="DW138" s="12"/>
      <c r="DX138" s="12"/>
      <c r="DZ138" s="114"/>
    </row>
    <row r="139" spans="1:130" x14ac:dyDescent="0.2">
      <c r="A139" s="107"/>
      <c r="B139" s="12"/>
      <c r="C139" s="12"/>
      <c r="D139" s="12"/>
      <c r="E139" s="12"/>
      <c r="F139" s="12"/>
      <c r="G139" s="12"/>
      <c r="H139" s="12"/>
      <c r="I139" s="114"/>
      <c r="J139" s="13"/>
      <c r="K139" s="12"/>
      <c r="L139" s="12"/>
      <c r="M139" s="12"/>
      <c r="N139" s="12"/>
      <c r="O139" s="20"/>
      <c r="P139" s="12"/>
      <c r="S139" s="12"/>
      <c r="T139" s="12"/>
      <c r="V139" s="12"/>
      <c r="W139" s="12"/>
      <c r="X139" s="17"/>
      <c r="AX139" s="12"/>
      <c r="AY139" s="12"/>
      <c r="BY139" s="12"/>
      <c r="BZ139" s="12"/>
      <c r="DC139" s="12"/>
      <c r="DD139" s="12"/>
      <c r="DE139" s="114"/>
      <c r="DF139" s="12"/>
      <c r="DI139" s="12"/>
      <c r="DJ139" s="12"/>
      <c r="DK139" s="12"/>
      <c r="DM139" s="12"/>
      <c r="DN139" s="12"/>
      <c r="DO139" s="12"/>
      <c r="DP139" s="12"/>
      <c r="DQ139" s="12"/>
      <c r="DR139" s="12"/>
      <c r="DS139" s="12"/>
      <c r="DT139" s="12"/>
      <c r="DU139" s="12"/>
      <c r="DV139" s="12"/>
      <c r="DW139" s="12"/>
      <c r="DX139" s="12"/>
      <c r="DZ139" s="114"/>
    </row>
    <row r="140" spans="1:130" x14ac:dyDescent="0.2">
      <c r="A140" s="107"/>
      <c r="B140" s="12"/>
      <c r="C140" s="12"/>
      <c r="D140" s="12"/>
      <c r="E140" s="12"/>
      <c r="F140" s="12"/>
      <c r="G140" s="12"/>
      <c r="H140" s="12"/>
      <c r="I140" s="114"/>
      <c r="J140" s="13"/>
      <c r="K140" s="12"/>
      <c r="L140" s="12"/>
      <c r="M140" s="12"/>
      <c r="N140" s="12"/>
      <c r="O140" s="20"/>
      <c r="P140" s="12"/>
      <c r="S140" s="12"/>
      <c r="T140" s="12"/>
      <c r="V140" s="12"/>
      <c r="W140" s="12"/>
      <c r="X140" s="17"/>
      <c r="AX140" s="12"/>
      <c r="AY140" s="12"/>
      <c r="BY140" s="12"/>
      <c r="BZ140" s="12"/>
      <c r="DC140" s="12"/>
      <c r="DD140" s="12"/>
      <c r="DE140" s="114"/>
      <c r="DF140" s="12"/>
      <c r="DI140" s="12"/>
      <c r="DJ140" s="12"/>
      <c r="DK140" s="12"/>
      <c r="DM140" s="12"/>
      <c r="DN140" s="12"/>
      <c r="DO140" s="12"/>
      <c r="DP140" s="12"/>
      <c r="DQ140" s="12"/>
      <c r="DR140" s="12"/>
      <c r="DS140" s="12"/>
      <c r="DT140" s="12"/>
      <c r="DU140" s="12"/>
      <c r="DV140" s="12"/>
      <c r="DW140" s="12"/>
      <c r="DX140" s="12"/>
      <c r="DZ140" s="114"/>
    </row>
    <row r="141" spans="1:130" x14ac:dyDescent="0.2">
      <c r="A141" s="107"/>
      <c r="B141" s="12"/>
      <c r="C141" s="12"/>
      <c r="D141" s="12"/>
      <c r="E141" s="12"/>
      <c r="F141" s="12"/>
      <c r="G141" s="12"/>
      <c r="H141" s="12"/>
      <c r="I141" s="114"/>
      <c r="J141" s="13"/>
      <c r="K141" s="12"/>
      <c r="L141" s="12"/>
      <c r="M141" s="12"/>
      <c r="N141" s="12"/>
      <c r="O141" s="20"/>
      <c r="P141" s="12"/>
      <c r="S141" s="12"/>
      <c r="T141" s="12"/>
      <c r="V141" s="12"/>
      <c r="W141" s="12"/>
      <c r="X141" s="17"/>
      <c r="AX141" s="12"/>
      <c r="AY141" s="12"/>
      <c r="BY141" s="12"/>
      <c r="BZ141" s="12"/>
      <c r="DC141" s="12"/>
      <c r="DD141" s="12"/>
      <c r="DE141" s="114"/>
      <c r="DF141" s="12"/>
      <c r="DI141" s="12"/>
      <c r="DJ141" s="12"/>
      <c r="DK141" s="12"/>
      <c r="DM141" s="12"/>
      <c r="DN141" s="12"/>
      <c r="DO141" s="12"/>
      <c r="DP141" s="12"/>
      <c r="DQ141" s="12"/>
      <c r="DR141" s="12"/>
      <c r="DS141" s="12"/>
      <c r="DT141" s="12"/>
      <c r="DU141" s="12"/>
      <c r="DV141" s="12"/>
      <c r="DW141" s="12"/>
      <c r="DX141" s="12"/>
      <c r="DZ141" s="114"/>
    </row>
    <row r="142" spans="1:130" x14ac:dyDescent="0.2">
      <c r="A142" s="107"/>
      <c r="B142" s="12"/>
      <c r="C142" s="12"/>
      <c r="D142" s="12"/>
      <c r="E142" s="12"/>
      <c r="F142" s="12"/>
      <c r="G142" s="12"/>
      <c r="H142" s="12"/>
      <c r="I142" s="114"/>
      <c r="J142" s="13"/>
      <c r="K142" s="12"/>
      <c r="L142" s="12"/>
      <c r="M142" s="12"/>
      <c r="N142" s="12"/>
      <c r="O142" s="20"/>
      <c r="P142" s="12"/>
      <c r="S142" s="12"/>
      <c r="T142" s="12"/>
      <c r="V142" s="12"/>
      <c r="W142" s="12"/>
      <c r="X142" s="17"/>
      <c r="AX142" s="12"/>
      <c r="AY142" s="12"/>
      <c r="BY142" s="12"/>
      <c r="BZ142" s="12"/>
      <c r="DC142" s="12"/>
      <c r="DD142" s="12"/>
      <c r="DE142" s="114"/>
      <c r="DF142" s="12"/>
      <c r="DI142" s="12"/>
      <c r="DJ142" s="12"/>
      <c r="DK142" s="12"/>
      <c r="DM142" s="12"/>
      <c r="DN142" s="12"/>
      <c r="DO142" s="12"/>
      <c r="DP142" s="12"/>
      <c r="DQ142" s="12"/>
      <c r="DR142" s="12"/>
      <c r="DS142" s="12"/>
      <c r="DT142" s="12"/>
      <c r="DU142" s="12"/>
      <c r="DV142" s="12"/>
      <c r="DW142" s="12"/>
      <c r="DX142" s="12"/>
      <c r="DZ142" s="114"/>
    </row>
    <row r="143" spans="1:130" x14ac:dyDescent="0.2">
      <c r="A143" s="107"/>
      <c r="B143" s="12"/>
      <c r="C143" s="12"/>
      <c r="D143" s="12"/>
      <c r="E143" s="12"/>
      <c r="F143" s="12"/>
      <c r="G143" s="12"/>
      <c r="H143" s="12"/>
      <c r="I143" s="114"/>
      <c r="J143" s="13"/>
      <c r="K143" s="12"/>
      <c r="L143" s="12"/>
      <c r="M143" s="12"/>
      <c r="N143" s="12"/>
      <c r="O143" s="20"/>
      <c r="P143" s="12"/>
      <c r="S143" s="12"/>
      <c r="T143" s="12"/>
      <c r="V143" s="12"/>
      <c r="W143" s="12"/>
      <c r="X143" s="17"/>
      <c r="AX143" s="12"/>
      <c r="AY143" s="12"/>
      <c r="BY143" s="12"/>
      <c r="BZ143" s="12"/>
      <c r="DC143" s="12"/>
      <c r="DD143" s="12"/>
      <c r="DE143" s="114"/>
      <c r="DF143" s="12"/>
      <c r="DI143" s="12"/>
      <c r="DJ143" s="12"/>
      <c r="DK143" s="12"/>
      <c r="DM143" s="12"/>
      <c r="DN143" s="12"/>
      <c r="DO143" s="12"/>
      <c r="DP143" s="12"/>
      <c r="DQ143" s="12"/>
      <c r="DR143" s="12"/>
      <c r="DS143" s="12"/>
      <c r="DT143" s="12"/>
      <c r="DU143" s="12"/>
      <c r="DV143" s="12"/>
      <c r="DW143" s="12"/>
      <c r="DX143" s="12"/>
      <c r="DZ143" s="114"/>
    </row>
    <row r="144" spans="1:130" x14ac:dyDescent="0.2">
      <c r="A144" s="107"/>
      <c r="B144" s="12"/>
      <c r="C144" s="12"/>
      <c r="D144" s="12"/>
      <c r="E144" s="12"/>
      <c r="F144" s="12"/>
      <c r="G144" s="12"/>
      <c r="H144" s="12"/>
      <c r="I144" s="114"/>
      <c r="J144" s="13"/>
      <c r="K144" s="12"/>
      <c r="L144" s="12"/>
      <c r="M144" s="12"/>
      <c r="N144" s="12"/>
      <c r="O144" s="20"/>
      <c r="P144" s="12"/>
      <c r="S144" s="12"/>
      <c r="T144" s="12"/>
      <c r="V144" s="12"/>
      <c r="W144" s="12"/>
      <c r="X144" s="17"/>
      <c r="AX144" s="12"/>
      <c r="AY144" s="12"/>
      <c r="BY144" s="12"/>
      <c r="BZ144" s="12"/>
      <c r="DC144" s="12"/>
      <c r="DD144" s="12"/>
      <c r="DE144" s="114"/>
      <c r="DF144" s="12"/>
      <c r="DI144" s="12"/>
      <c r="DJ144" s="12"/>
      <c r="DK144" s="12"/>
      <c r="DM144" s="12"/>
      <c r="DN144" s="12"/>
      <c r="DO144" s="12"/>
      <c r="DP144" s="12"/>
      <c r="DQ144" s="12"/>
      <c r="DR144" s="12"/>
      <c r="DS144" s="12"/>
      <c r="DT144" s="12"/>
      <c r="DU144" s="12"/>
      <c r="DV144" s="12"/>
      <c r="DW144" s="12"/>
      <c r="DX144" s="12"/>
      <c r="DZ144" s="114"/>
    </row>
    <row r="145" spans="1:130" x14ac:dyDescent="0.2">
      <c r="A145" s="107"/>
      <c r="B145" s="12"/>
      <c r="C145" s="12"/>
      <c r="D145" s="12"/>
      <c r="E145" s="12"/>
      <c r="F145" s="12"/>
      <c r="G145" s="12"/>
      <c r="H145" s="12"/>
      <c r="I145" s="114"/>
      <c r="J145" s="13"/>
      <c r="K145" s="12"/>
      <c r="L145" s="12"/>
      <c r="M145" s="12"/>
      <c r="N145" s="12"/>
      <c r="O145" s="20"/>
      <c r="P145" s="12"/>
      <c r="S145" s="12"/>
      <c r="T145" s="12"/>
      <c r="V145" s="12"/>
      <c r="W145" s="12"/>
      <c r="X145" s="17"/>
      <c r="AX145" s="12"/>
      <c r="AY145" s="12"/>
      <c r="BY145" s="12"/>
      <c r="BZ145" s="12"/>
      <c r="DC145" s="12"/>
      <c r="DD145" s="12"/>
      <c r="DE145" s="114"/>
      <c r="DF145" s="12"/>
      <c r="DI145" s="12"/>
      <c r="DJ145" s="12"/>
      <c r="DK145" s="12"/>
      <c r="DM145" s="12"/>
      <c r="DN145" s="12"/>
      <c r="DO145" s="12"/>
      <c r="DP145" s="12"/>
      <c r="DQ145" s="12"/>
      <c r="DR145" s="12"/>
      <c r="DS145" s="12"/>
      <c r="DT145" s="12"/>
      <c r="DU145" s="12"/>
      <c r="DV145" s="12"/>
      <c r="DW145" s="12"/>
      <c r="DX145" s="12"/>
      <c r="DZ145" s="114"/>
    </row>
    <row r="146" spans="1:130" x14ac:dyDescent="0.2">
      <c r="A146" s="107"/>
      <c r="B146" s="12"/>
      <c r="C146" s="12"/>
      <c r="D146" s="12"/>
      <c r="E146" s="12"/>
      <c r="F146" s="12"/>
      <c r="G146" s="12"/>
      <c r="H146" s="12"/>
      <c r="I146" s="114"/>
      <c r="J146" s="13"/>
      <c r="K146" s="12"/>
      <c r="L146" s="12"/>
      <c r="M146" s="12"/>
      <c r="N146" s="12"/>
      <c r="O146" s="20"/>
      <c r="P146" s="12"/>
      <c r="S146" s="12"/>
      <c r="T146" s="12"/>
      <c r="V146" s="12"/>
      <c r="W146" s="12"/>
      <c r="X146" s="17"/>
      <c r="AX146" s="12"/>
      <c r="AY146" s="12"/>
      <c r="BY146" s="12"/>
      <c r="BZ146" s="12"/>
      <c r="DC146" s="12"/>
      <c r="DD146" s="12"/>
      <c r="DE146" s="114"/>
      <c r="DF146" s="12"/>
      <c r="DI146" s="12"/>
      <c r="DJ146" s="12"/>
      <c r="DK146" s="12"/>
      <c r="DM146" s="12"/>
      <c r="DN146" s="12"/>
      <c r="DO146" s="12"/>
      <c r="DP146" s="12"/>
      <c r="DQ146" s="12"/>
      <c r="DR146" s="12"/>
      <c r="DS146" s="12"/>
      <c r="DT146" s="12"/>
      <c r="DU146" s="12"/>
      <c r="DV146" s="12"/>
      <c r="DW146" s="12"/>
      <c r="DX146" s="12"/>
      <c r="DZ146" s="114"/>
    </row>
    <row r="147" spans="1:130" x14ac:dyDescent="0.2">
      <c r="A147" s="107"/>
      <c r="B147" s="12"/>
      <c r="C147" s="12"/>
      <c r="D147" s="12"/>
      <c r="E147" s="12"/>
      <c r="F147" s="12"/>
      <c r="G147" s="12"/>
      <c r="H147" s="12"/>
      <c r="I147" s="114"/>
      <c r="J147" s="13"/>
      <c r="K147" s="12"/>
      <c r="L147" s="12"/>
      <c r="M147" s="12"/>
      <c r="N147" s="12"/>
      <c r="O147" s="20"/>
      <c r="P147" s="12"/>
      <c r="S147" s="12"/>
      <c r="T147" s="12"/>
      <c r="V147" s="12"/>
      <c r="W147" s="12"/>
      <c r="X147" s="17"/>
      <c r="AX147" s="12"/>
      <c r="AY147" s="12"/>
      <c r="BY147" s="12"/>
      <c r="BZ147" s="12"/>
      <c r="DC147" s="12"/>
      <c r="DD147" s="12"/>
      <c r="DE147" s="114"/>
      <c r="DF147" s="12"/>
      <c r="DI147" s="12"/>
      <c r="DJ147" s="12"/>
      <c r="DK147" s="12"/>
      <c r="DM147" s="12"/>
      <c r="DN147" s="12"/>
      <c r="DO147" s="12"/>
      <c r="DP147" s="12"/>
      <c r="DQ147" s="12"/>
      <c r="DR147" s="12"/>
      <c r="DS147" s="12"/>
      <c r="DT147" s="12"/>
      <c r="DU147" s="12"/>
      <c r="DV147" s="12"/>
      <c r="DW147" s="12"/>
      <c r="DX147" s="12"/>
      <c r="DZ147" s="114"/>
    </row>
    <row r="148" spans="1:130" x14ac:dyDescent="0.2">
      <c r="A148" s="107"/>
      <c r="B148" s="12"/>
      <c r="C148" s="12"/>
      <c r="D148" s="12"/>
      <c r="E148" s="12"/>
      <c r="F148" s="12"/>
      <c r="G148" s="12"/>
      <c r="H148" s="12"/>
      <c r="I148" s="114"/>
      <c r="J148" s="13"/>
      <c r="K148" s="12"/>
      <c r="L148" s="12"/>
      <c r="M148" s="12"/>
      <c r="N148" s="12"/>
      <c r="O148" s="20"/>
      <c r="P148" s="12"/>
      <c r="S148" s="12"/>
      <c r="T148" s="12"/>
      <c r="V148" s="12"/>
      <c r="W148" s="12"/>
      <c r="X148" s="17"/>
      <c r="AX148" s="12"/>
      <c r="AY148" s="12"/>
      <c r="BY148" s="12"/>
      <c r="BZ148" s="12"/>
      <c r="DC148" s="12"/>
      <c r="DD148" s="12"/>
      <c r="DE148" s="114"/>
      <c r="DF148" s="12"/>
      <c r="DI148" s="12"/>
      <c r="DJ148" s="12"/>
      <c r="DK148" s="12"/>
      <c r="DM148" s="12"/>
      <c r="DN148" s="12"/>
      <c r="DO148" s="12"/>
      <c r="DP148" s="12"/>
      <c r="DQ148" s="12"/>
      <c r="DR148" s="12"/>
      <c r="DS148" s="12"/>
      <c r="DT148" s="12"/>
      <c r="DU148" s="12"/>
      <c r="DV148" s="12"/>
      <c r="DW148" s="12"/>
      <c r="DX148" s="12"/>
      <c r="DZ148" s="114"/>
    </row>
    <row r="149" spans="1:130" x14ac:dyDescent="0.2">
      <c r="A149" s="107"/>
      <c r="B149" s="12"/>
      <c r="C149" s="12"/>
      <c r="D149" s="12"/>
      <c r="E149" s="12"/>
      <c r="F149" s="12"/>
      <c r="G149" s="12"/>
      <c r="H149" s="12"/>
      <c r="I149" s="114"/>
      <c r="J149" s="13"/>
      <c r="K149" s="12"/>
      <c r="L149" s="12"/>
      <c r="M149" s="12"/>
      <c r="N149" s="12"/>
      <c r="O149" s="20"/>
      <c r="P149" s="12"/>
      <c r="S149" s="12"/>
      <c r="T149" s="12"/>
      <c r="V149" s="12"/>
      <c r="W149" s="12"/>
      <c r="X149" s="17"/>
      <c r="AX149" s="12"/>
      <c r="AY149" s="12"/>
      <c r="BY149" s="12"/>
      <c r="BZ149" s="12"/>
      <c r="DC149" s="12"/>
      <c r="DD149" s="12"/>
      <c r="DE149" s="114"/>
      <c r="DF149" s="12"/>
      <c r="DI149" s="12"/>
      <c r="DJ149" s="12"/>
      <c r="DK149" s="12"/>
      <c r="DM149" s="12"/>
      <c r="DN149" s="12"/>
      <c r="DO149" s="12"/>
      <c r="DP149" s="12"/>
      <c r="DQ149" s="12"/>
      <c r="DR149" s="12"/>
      <c r="DS149" s="12"/>
      <c r="DT149" s="12"/>
      <c r="DU149" s="12"/>
      <c r="DV149" s="12"/>
      <c r="DW149" s="12"/>
      <c r="DX149" s="12"/>
      <c r="DZ149" s="114"/>
    </row>
    <row r="150" spans="1:130" x14ac:dyDescent="0.2">
      <c r="A150" s="107"/>
      <c r="B150" s="12"/>
      <c r="C150" s="12"/>
      <c r="D150" s="12"/>
      <c r="E150" s="12"/>
      <c r="F150" s="12"/>
      <c r="G150" s="12"/>
      <c r="H150" s="12"/>
      <c r="I150" s="114"/>
      <c r="J150" s="13"/>
      <c r="K150" s="12"/>
      <c r="L150" s="12"/>
      <c r="M150" s="12"/>
      <c r="N150" s="12"/>
      <c r="O150" s="20"/>
      <c r="P150" s="12"/>
      <c r="S150" s="12"/>
      <c r="T150" s="12"/>
      <c r="V150" s="12"/>
      <c r="W150" s="12"/>
      <c r="X150" s="17"/>
      <c r="AX150" s="12"/>
      <c r="AY150" s="12"/>
      <c r="BY150" s="12"/>
      <c r="BZ150" s="12"/>
      <c r="DC150" s="12"/>
      <c r="DD150" s="12"/>
      <c r="DE150" s="114"/>
      <c r="DF150" s="12"/>
      <c r="DI150" s="12"/>
      <c r="DJ150" s="12"/>
      <c r="DK150" s="12"/>
      <c r="DM150" s="12"/>
      <c r="DN150" s="12"/>
      <c r="DO150" s="12"/>
      <c r="DP150" s="12"/>
      <c r="DQ150" s="12"/>
      <c r="DR150" s="12"/>
      <c r="DS150" s="12"/>
      <c r="DT150" s="12"/>
      <c r="DU150" s="12"/>
      <c r="DV150" s="12"/>
      <c r="DW150" s="12"/>
      <c r="DX150" s="12"/>
      <c r="DZ150" s="114"/>
    </row>
    <row r="151" spans="1:130" x14ac:dyDescent="0.2">
      <c r="A151" s="107"/>
      <c r="B151" s="12"/>
      <c r="C151" s="12"/>
      <c r="D151" s="12"/>
      <c r="E151" s="12"/>
      <c r="F151" s="12"/>
      <c r="G151" s="12"/>
      <c r="H151" s="12"/>
      <c r="I151" s="114"/>
      <c r="J151" s="13"/>
      <c r="K151" s="12"/>
      <c r="L151" s="12"/>
      <c r="M151" s="12"/>
      <c r="N151" s="12"/>
      <c r="O151" s="20"/>
      <c r="P151" s="12"/>
      <c r="S151" s="12"/>
      <c r="T151" s="12"/>
      <c r="V151" s="12"/>
      <c r="W151" s="12"/>
      <c r="X151" s="17"/>
      <c r="AX151" s="12"/>
      <c r="AY151" s="12"/>
      <c r="BY151" s="12"/>
      <c r="BZ151" s="12"/>
      <c r="DC151" s="12"/>
      <c r="DD151" s="12"/>
      <c r="DE151" s="114"/>
      <c r="DF151" s="12"/>
      <c r="DI151" s="12"/>
      <c r="DJ151" s="12"/>
      <c r="DK151" s="12"/>
      <c r="DM151" s="12"/>
      <c r="DN151" s="12"/>
      <c r="DO151" s="12"/>
      <c r="DP151" s="12"/>
      <c r="DQ151" s="12"/>
      <c r="DR151" s="12"/>
      <c r="DS151" s="12"/>
      <c r="DT151" s="12"/>
      <c r="DU151" s="12"/>
      <c r="DV151" s="12"/>
      <c r="DW151" s="12"/>
      <c r="DX151" s="12"/>
      <c r="DZ151" s="114"/>
    </row>
    <row r="152" spans="1:130" x14ac:dyDescent="0.2">
      <c r="A152" s="107"/>
      <c r="B152" s="12"/>
      <c r="C152" s="12"/>
      <c r="D152" s="12"/>
      <c r="E152" s="12"/>
      <c r="F152" s="12"/>
      <c r="G152" s="12"/>
      <c r="H152" s="12"/>
      <c r="I152" s="114"/>
      <c r="J152" s="13"/>
      <c r="K152" s="12"/>
      <c r="L152" s="12"/>
      <c r="M152" s="12"/>
      <c r="N152" s="12"/>
      <c r="O152" s="20"/>
      <c r="P152" s="12"/>
      <c r="S152" s="12"/>
      <c r="T152" s="12"/>
      <c r="V152" s="12"/>
      <c r="W152" s="12"/>
      <c r="X152" s="17"/>
      <c r="AX152" s="12"/>
      <c r="AY152" s="12"/>
      <c r="BY152" s="12"/>
      <c r="BZ152" s="12"/>
      <c r="DC152" s="12"/>
      <c r="DD152" s="12"/>
      <c r="DE152" s="114"/>
      <c r="DF152" s="12"/>
      <c r="DI152" s="12"/>
      <c r="DJ152" s="12"/>
      <c r="DK152" s="12"/>
      <c r="DM152" s="12"/>
      <c r="DN152" s="12"/>
      <c r="DO152" s="12"/>
      <c r="DP152" s="12"/>
      <c r="DQ152" s="12"/>
      <c r="DR152" s="12"/>
      <c r="DS152" s="12"/>
      <c r="DT152" s="12"/>
      <c r="DU152" s="12"/>
      <c r="DV152" s="12"/>
      <c r="DW152" s="12"/>
      <c r="DX152" s="12"/>
      <c r="DZ152" s="114"/>
    </row>
    <row r="153" spans="1:130" x14ac:dyDescent="0.2">
      <c r="A153" s="107"/>
      <c r="B153" s="12"/>
      <c r="C153" s="12"/>
      <c r="D153" s="12"/>
      <c r="E153" s="12"/>
      <c r="F153" s="12"/>
      <c r="G153" s="12"/>
      <c r="H153" s="12"/>
      <c r="I153" s="114"/>
      <c r="J153" s="13"/>
      <c r="K153" s="12"/>
      <c r="L153" s="12"/>
      <c r="M153" s="12"/>
      <c r="N153" s="12"/>
      <c r="O153" s="20"/>
      <c r="P153" s="12"/>
      <c r="S153" s="12"/>
      <c r="T153" s="12"/>
      <c r="V153" s="12"/>
      <c r="W153" s="12"/>
      <c r="X153" s="17"/>
      <c r="AX153" s="12"/>
      <c r="AY153" s="12"/>
      <c r="BY153" s="12"/>
      <c r="BZ153" s="12"/>
      <c r="DC153" s="12"/>
      <c r="DD153" s="12"/>
      <c r="DE153" s="114"/>
      <c r="DF153" s="12"/>
      <c r="DI153" s="12"/>
      <c r="DJ153" s="12"/>
      <c r="DK153" s="12"/>
      <c r="DM153" s="12"/>
      <c r="DN153" s="12"/>
      <c r="DO153" s="12"/>
      <c r="DP153" s="12"/>
      <c r="DQ153" s="12"/>
      <c r="DR153" s="12"/>
      <c r="DS153" s="12"/>
      <c r="DT153" s="12"/>
      <c r="DU153" s="12"/>
      <c r="DV153" s="12"/>
      <c r="DW153" s="12"/>
      <c r="DX153" s="12"/>
      <c r="DZ153" s="114"/>
    </row>
    <row r="154" spans="1:130" x14ac:dyDescent="0.2">
      <c r="A154" s="107"/>
      <c r="B154" s="12"/>
      <c r="C154" s="12"/>
      <c r="D154" s="12"/>
      <c r="E154" s="12"/>
      <c r="F154" s="12"/>
      <c r="G154" s="12"/>
      <c r="H154" s="12"/>
      <c r="I154" s="114"/>
      <c r="J154" s="13"/>
      <c r="K154" s="12"/>
      <c r="L154" s="12"/>
      <c r="M154" s="12"/>
      <c r="N154" s="12"/>
      <c r="O154" s="20"/>
      <c r="P154" s="12"/>
      <c r="S154" s="12"/>
      <c r="T154" s="12"/>
      <c r="V154" s="12"/>
      <c r="W154" s="12"/>
      <c r="X154" s="17"/>
      <c r="AX154" s="12"/>
      <c r="AY154" s="12"/>
      <c r="BY154" s="12"/>
      <c r="BZ154" s="12"/>
      <c r="DC154" s="12"/>
      <c r="DD154" s="12"/>
      <c r="DE154" s="114"/>
      <c r="DF154" s="12"/>
      <c r="DI154" s="12"/>
      <c r="DJ154" s="12"/>
      <c r="DK154" s="12"/>
      <c r="DM154" s="12"/>
      <c r="DN154" s="12"/>
      <c r="DO154" s="12"/>
      <c r="DP154" s="12"/>
      <c r="DQ154" s="12"/>
      <c r="DR154" s="12"/>
      <c r="DS154" s="12"/>
      <c r="DT154" s="12"/>
      <c r="DU154" s="12"/>
      <c r="DV154" s="12"/>
      <c r="DW154" s="12"/>
      <c r="DX154" s="12"/>
      <c r="DZ154" s="114"/>
    </row>
    <row r="155" spans="1:130" x14ac:dyDescent="0.2">
      <c r="A155" s="107"/>
      <c r="B155" s="12"/>
      <c r="C155" s="12"/>
      <c r="D155" s="12"/>
      <c r="E155" s="12"/>
      <c r="F155" s="12"/>
      <c r="G155" s="12"/>
      <c r="H155" s="12"/>
      <c r="I155" s="114"/>
      <c r="J155" s="13"/>
      <c r="K155" s="12"/>
      <c r="L155" s="12"/>
      <c r="M155" s="12"/>
      <c r="N155" s="12"/>
      <c r="O155" s="20"/>
      <c r="P155" s="12"/>
      <c r="S155" s="12"/>
      <c r="T155" s="12"/>
      <c r="V155" s="12"/>
      <c r="W155" s="12"/>
      <c r="X155" s="17"/>
      <c r="AX155" s="12"/>
      <c r="AY155" s="12"/>
      <c r="BY155" s="12"/>
      <c r="BZ155" s="12"/>
      <c r="DC155" s="12"/>
      <c r="DD155" s="12"/>
      <c r="DE155" s="114"/>
      <c r="DF155" s="12"/>
      <c r="DI155" s="12"/>
      <c r="DJ155" s="12"/>
      <c r="DK155" s="12"/>
      <c r="DM155" s="12"/>
      <c r="DN155" s="12"/>
      <c r="DO155" s="12"/>
      <c r="DP155" s="12"/>
      <c r="DQ155" s="12"/>
      <c r="DR155" s="12"/>
      <c r="DS155" s="12"/>
      <c r="DT155" s="12"/>
      <c r="DU155" s="12"/>
      <c r="DV155" s="12"/>
      <c r="DW155" s="12"/>
      <c r="DX155" s="12"/>
      <c r="DZ155" s="114"/>
    </row>
    <row r="156" spans="1:130" x14ac:dyDescent="0.2">
      <c r="A156" s="107"/>
      <c r="B156" s="12"/>
      <c r="C156" s="12"/>
      <c r="D156" s="12"/>
      <c r="E156" s="12"/>
      <c r="F156" s="12"/>
      <c r="G156" s="12"/>
      <c r="H156" s="12"/>
      <c r="I156" s="114"/>
      <c r="J156" s="13"/>
      <c r="K156" s="12"/>
      <c r="L156" s="12"/>
      <c r="M156" s="12"/>
      <c r="N156" s="12"/>
      <c r="O156" s="20"/>
      <c r="P156" s="12"/>
      <c r="S156" s="12"/>
      <c r="T156" s="12"/>
      <c r="V156" s="12"/>
      <c r="W156" s="12"/>
      <c r="X156" s="17"/>
      <c r="AX156" s="12"/>
      <c r="AY156" s="12"/>
      <c r="BY156" s="12"/>
      <c r="BZ156" s="12"/>
      <c r="DC156" s="12"/>
      <c r="DD156" s="12"/>
      <c r="DE156" s="114"/>
      <c r="DF156" s="12"/>
      <c r="DI156" s="12"/>
      <c r="DJ156" s="12"/>
      <c r="DK156" s="12"/>
      <c r="DM156" s="12"/>
      <c r="DN156" s="12"/>
      <c r="DO156" s="12"/>
      <c r="DP156" s="12"/>
      <c r="DQ156" s="12"/>
      <c r="DR156" s="12"/>
      <c r="DS156" s="12"/>
      <c r="DT156" s="12"/>
      <c r="DU156" s="12"/>
      <c r="DV156" s="12"/>
      <c r="DW156" s="12"/>
      <c r="DX156" s="12"/>
      <c r="DZ156" s="114"/>
    </row>
    <row r="157" spans="1:130" x14ac:dyDescent="0.2">
      <c r="A157" s="107"/>
      <c r="B157" s="12"/>
      <c r="C157" s="12"/>
      <c r="D157" s="12"/>
      <c r="E157" s="12"/>
      <c r="F157" s="12"/>
      <c r="G157" s="12"/>
      <c r="H157" s="12"/>
      <c r="I157" s="114"/>
      <c r="J157" s="13"/>
      <c r="K157" s="12"/>
      <c r="L157" s="12"/>
      <c r="M157" s="12"/>
      <c r="N157" s="12"/>
      <c r="O157" s="20"/>
      <c r="P157" s="12"/>
      <c r="S157" s="12"/>
      <c r="T157" s="12"/>
      <c r="V157" s="12"/>
      <c r="W157" s="12"/>
      <c r="X157" s="17"/>
      <c r="AX157" s="12"/>
      <c r="AY157" s="12"/>
      <c r="BY157" s="12"/>
      <c r="BZ157" s="12"/>
      <c r="DC157" s="12"/>
      <c r="DD157" s="12"/>
      <c r="DE157" s="114"/>
      <c r="DF157" s="12"/>
      <c r="DI157" s="12"/>
      <c r="DJ157" s="12"/>
      <c r="DK157" s="12"/>
      <c r="DM157" s="12"/>
      <c r="DN157" s="12"/>
      <c r="DO157" s="12"/>
      <c r="DP157" s="12"/>
      <c r="DQ157" s="12"/>
      <c r="DR157" s="12"/>
      <c r="DS157" s="12"/>
      <c r="DT157" s="12"/>
      <c r="DU157" s="12"/>
      <c r="DV157" s="12"/>
      <c r="DW157" s="12"/>
      <c r="DX157" s="12"/>
      <c r="DZ157" s="114"/>
    </row>
    <row r="158" spans="1:130" x14ac:dyDescent="0.2">
      <c r="A158" s="107"/>
      <c r="B158" s="12"/>
      <c r="C158" s="12"/>
      <c r="D158" s="12"/>
      <c r="E158" s="12"/>
      <c r="F158" s="12"/>
      <c r="G158" s="12"/>
      <c r="H158" s="12"/>
      <c r="I158" s="114"/>
      <c r="J158" s="13"/>
      <c r="K158" s="12"/>
      <c r="L158" s="12"/>
      <c r="M158" s="12"/>
      <c r="N158" s="12"/>
      <c r="O158" s="20"/>
      <c r="P158" s="12"/>
      <c r="S158" s="12"/>
      <c r="T158" s="12"/>
      <c r="V158" s="12"/>
      <c r="W158" s="12"/>
      <c r="X158" s="17"/>
      <c r="AX158" s="12"/>
      <c r="AY158" s="12"/>
      <c r="BY158" s="12"/>
      <c r="BZ158" s="12"/>
      <c r="DC158" s="12"/>
      <c r="DD158" s="12"/>
      <c r="DE158" s="114"/>
      <c r="DF158" s="12"/>
      <c r="DI158" s="12"/>
      <c r="DJ158" s="12"/>
      <c r="DK158" s="12"/>
      <c r="DM158" s="12"/>
      <c r="DN158" s="12"/>
      <c r="DO158" s="12"/>
      <c r="DP158" s="12"/>
      <c r="DQ158" s="12"/>
      <c r="DR158" s="12"/>
      <c r="DS158" s="12"/>
      <c r="DT158" s="12"/>
      <c r="DU158" s="12"/>
      <c r="DV158" s="12"/>
      <c r="DW158" s="12"/>
      <c r="DX158" s="12"/>
      <c r="DZ158" s="114"/>
    </row>
    <row r="159" spans="1:130" x14ac:dyDescent="0.2">
      <c r="A159" s="107"/>
      <c r="B159" s="12"/>
      <c r="C159" s="12"/>
      <c r="D159" s="12"/>
      <c r="E159" s="12"/>
      <c r="F159" s="12"/>
      <c r="G159" s="12"/>
      <c r="H159" s="12"/>
      <c r="I159" s="114"/>
      <c r="J159" s="13"/>
      <c r="K159" s="12"/>
      <c r="L159" s="12"/>
      <c r="M159" s="12"/>
      <c r="N159" s="12"/>
      <c r="O159" s="20"/>
      <c r="P159" s="12"/>
      <c r="S159" s="12"/>
      <c r="T159" s="12"/>
      <c r="V159" s="12"/>
      <c r="W159" s="12"/>
      <c r="X159" s="17"/>
      <c r="AX159" s="12"/>
      <c r="AY159" s="12"/>
      <c r="BY159" s="12"/>
      <c r="BZ159" s="12"/>
      <c r="DC159" s="12"/>
      <c r="DD159" s="12"/>
      <c r="DE159" s="114"/>
      <c r="DF159" s="12"/>
      <c r="DI159" s="12"/>
      <c r="DJ159" s="12"/>
      <c r="DK159" s="12"/>
      <c r="DM159" s="12"/>
      <c r="DN159" s="12"/>
      <c r="DO159" s="12"/>
      <c r="DP159" s="12"/>
      <c r="DQ159" s="12"/>
      <c r="DR159" s="12"/>
      <c r="DS159" s="12"/>
      <c r="DT159" s="12"/>
      <c r="DU159" s="12"/>
      <c r="DV159" s="12"/>
      <c r="DW159" s="12"/>
      <c r="DX159" s="12"/>
      <c r="DZ159" s="114"/>
    </row>
    <row r="160" spans="1:130" x14ac:dyDescent="0.2">
      <c r="A160" s="107"/>
      <c r="B160" s="12"/>
      <c r="C160" s="12"/>
      <c r="D160" s="12"/>
      <c r="E160" s="12"/>
      <c r="F160" s="12"/>
      <c r="G160" s="12"/>
      <c r="H160" s="12"/>
      <c r="I160" s="114"/>
      <c r="J160" s="13"/>
      <c r="K160" s="12"/>
      <c r="L160" s="12"/>
      <c r="M160" s="12"/>
      <c r="N160" s="12"/>
      <c r="O160" s="20"/>
      <c r="P160" s="12"/>
      <c r="S160" s="12"/>
      <c r="T160" s="12"/>
      <c r="V160" s="12"/>
      <c r="W160" s="12"/>
      <c r="X160" s="17"/>
      <c r="AX160" s="12"/>
      <c r="AY160" s="12"/>
      <c r="BY160" s="12"/>
      <c r="BZ160" s="12"/>
      <c r="DC160" s="12"/>
      <c r="DD160" s="12"/>
      <c r="DE160" s="114"/>
      <c r="DF160" s="12"/>
      <c r="DI160" s="12"/>
      <c r="DJ160" s="12"/>
      <c r="DK160" s="12"/>
      <c r="DM160" s="12"/>
      <c r="DN160" s="12"/>
      <c r="DO160" s="12"/>
      <c r="DP160" s="12"/>
      <c r="DQ160" s="12"/>
      <c r="DR160" s="12"/>
      <c r="DS160" s="12"/>
      <c r="DT160" s="12"/>
      <c r="DU160" s="12"/>
      <c r="DV160" s="12"/>
      <c r="DW160" s="12"/>
      <c r="DX160" s="12"/>
      <c r="DZ160" s="114"/>
    </row>
    <row r="161" spans="1:130" x14ac:dyDescent="0.2">
      <c r="A161" s="107"/>
      <c r="B161" s="12"/>
      <c r="C161" s="12"/>
      <c r="D161" s="12"/>
      <c r="E161" s="12"/>
      <c r="F161" s="12"/>
      <c r="G161" s="12"/>
      <c r="H161" s="12"/>
      <c r="I161" s="114"/>
      <c r="J161" s="13"/>
      <c r="K161" s="12"/>
      <c r="L161" s="12"/>
      <c r="M161" s="12"/>
      <c r="N161" s="12"/>
      <c r="O161" s="20"/>
      <c r="P161" s="12"/>
      <c r="S161" s="12"/>
      <c r="T161" s="12"/>
      <c r="V161" s="12"/>
      <c r="W161" s="12"/>
      <c r="X161" s="17"/>
      <c r="AX161" s="12"/>
      <c r="AY161" s="12"/>
      <c r="BY161" s="12"/>
      <c r="BZ161" s="12"/>
      <c r="DC161" s="12"/>
      <c r="DD161" s="12"/>
      <c r="DE161" s="114"/>
      <c r="DF161" s="12"/>
      <c r="DI161" s="12"/>
      <c r="DJ161" s="12"/>
      <c r="DK161" s="12"/>
      <c r="DM161" s="12"/>
      <c r="DN161" s="12"/>
      <c r="DO161" s="12"/>
      <c r="DP161" s="12"/>
      <c r="DQ161" s="12"/>
      <c r="DR161" s="12"/>
      <c r="DS161" s="12"/>
      <c r="DT161" s="12"/>
      <c r="DU161" s="12"/>
      <c r="DV161" s="12"/>
      <c r="DW161" s="12"/>
      <c r="DX161" s="12"/>
      <c r="DZ161" s="114"/>
    </row>
    <row r="162" spans="1:130" x14ac:dyDescent="0.2">
      <c r="A162" s="107"/>
      <c r="B162" s="12"/>
      <c r="C162" s="12"/>
      <c r="D162" s="12"/>
      <c r="E162" s="12"/>
      <c r="F162" s="12"/>
      <c r="G162" s="12"/>
      <c r="H162" s="12"/>
      <c r="I162" s="114"/>
      <c r="J162" s="13"/>
      <c r="K162" s="12"/>
      <c r="L162" s="12"/>
      <c r="M162" s="12"/>
      <c r="N162" s="12"/>
      <c r="O162" s="20"/>
      <c r="P162" s="12"/>
      <c r="S162" s="12"/>
      <c r="T162" s="12"/>
      <c r="V162" s="12"/>
      <c r="W162" s="12"/>
      <c r="X162" s="17"/>
      <c r="AX162" s="12"/>
      <c r="AY162" s="12"/>
      <c r="BY162" s="12"/>
      <c r="BZ162" s="12"/>
      <c r="DC162" s="12"/>
      <c r="DD162" s="12"/>
      <c r="DE162" s="114"/>
      <c r="DF162" s="12"/>
      <c r="DI162" s="12"/>
      <c r="DJ162" s="12"/>
      <c r="DK162" s="12"/>
      <c r="DM162" s="12"/>
      <c r="DN162" s="12"/>
      <c r="DO162" s="12"/>
      <c r="DP162" s="12"/>
      <c r="DQ162" s="12"/>
      <c r="DR162" s="12"/>
      <c r="DS162" s="12"/>
      <c r="DT162" s="12"/>
      <c r="DU162" s="12"/>
      <c r="DV162" s="12"/>
      <c r="DW162" s="12"/>
      <c r="DX162" s="12"/>
      <c r="DZ162" s="114"/>
    </row>
    <row r="163" spans="1:130" x14ac:dyDescent="0.2">
      <c r="A163" s="107"/>
      <c r="B163" s="12"/>
      <c r="C163" s="12"/>
      <c r="D163" s="12"/>
      <c r="E163" s="12"/>
      <c r="F163" s="12"/>
      <c r="G163" s="12"/>
      <c r="H163" s="12"/>
      <c r="I163" s="114"/>
      <c r="J163" s="13"/>
      <c r="K163" s="12"/>
      <c r="L163" s="12"/>
      <c r="M163" s="12"/>
      <c r="N163" s="12"/>
      <c r="O163" s="20"/>
      <c r="P163" s="12"/>
      <c r="S163" s="12"/>
      <c r="T163" s="12"/>
      <c r="V163" s="12"/>
      <c r="W163" s="12"/>
      <c r="X163" s="17"/>
      <c r="AX163" s="12"/>
      <c r="AY163" s="12"/>
      <c r="BY163" s="12"/>
      <c r="BZ163" s="12"/>
      <c r="DC163" s="12"/>
      <c r="DD163" s="12"/>
      <c r="DE163" s="114"/>
      <c r="DF163" s="12"/>
      <c r="DI163" s="12"/>
      <c r="DJ163" s="12"/>
      <c r="DK163" s="12"/>
      <c r="DM163" s="12"/>
      <c r="DN163" s="12"/>
      <c r="DO163" s="12"/>
      <c r="DP163" s="12"/>
      <c r="DQ163" s="12"/>
      <c r="DR163" s="12"/>
      <c r="DS163" s="12"/>
      <c r="DT163" s="12"/>
      <c r="DU163" s="12"/>
      <c r="DV163" s="12"/>
      <c r="DW163" s="12"/>
      <c r="DX163" s="12"/>
      <c r="DZ163" s="114"/>
    </row>
    <row r="164" spans="1:130" x14ac:dyDescent="0.2">
      <c r="A164" s="107"/>
      <c r="B164" s="12"/>
      <c r="C164" s="12"/>
      <c r="D164" s="12"/>
      <c r="E164" s="12"/>
      <c r="F164" s="12"/>
      <c r="G164" s="12"/>
      <c r="H164" s="12"/>
      <c r="I164" s="114"/>
      <c r="J164" s="13"/>
      <c r="K164" s="12"/>
      <c r="L164" s="12"/>
      <c r="M164" s="12"/>
      <c r="N164" s="12"/>
      <c r="O164" s="20"/>
      <c r="P164" s="12"/>
      <c r="S164" s="12"/>
      <c r="T164" s="12"/>
      <c r="V164" s="12"/>
      <c r="W164" s="12"/>
      <c r="X164" s="17"/>
      <c r="AX164" s="12"/>
      <c r="AY164" s="12"/>
      <c r="BY164" s="12"/>
      <c r="BZ164" s="12"/>
      <c r="DC164" s="12"/>
      <c r="DD164" s="12"/>
      <c r="DE164" s="114"/>
      <c r="DF164" s="12"/>
      <c r="DI164" s="12"/>
      <c r="DJ164" s="12"/>
      <c r="DK164" s="12"/>
      <c r="DM164" s="12"/>
      <c r="DN164" s="12"/>
      <c r="DO164" s="12"/>
      <c r="DP164" s="12"/>
      <c r="DQ164" s="12"/>
      <c r="DR164" s="12"/>
      <c r="DS164" s="12"/>
      <c r="DT164" s="12"/>
      <c r="DU164" s="12"/>
      <c r="DV164" s="12"/>
      <c r="DW164" s="12"/>
      <c r="DX164" s="12"/>
      <c r="DZ164" s="114"/>
    </row>
    <row r="165" spans="1:130" x14ac:dyDescent="0.2">
      <c r="A165" s="107"/>
      <c r="B165" s="12"/>
      <c r="C165" s="12"/>
      <c r="D165" s="12"/>
      <c r="E165" s="12"/>
      <c r="F165" s="12"/>
      <c r="G165" s="12"/>
      <c r="H165" s="12"/>
      <c r="I165" s="114"/>
      <c r="J165" s="13"/>
      <c r="K165" s="12"/>
      <c r="L165" s="12"/>
      <c r="M165" s="12"/>
      <c r="N165" s="12"/>
      <c r="O165" s="20"/>
      <c r="P165" s="12"/>
      <c r="S165" s="12"/>
      <c r="T165" s="12"/>
      <c r="V165" s="12"/>
      <c r="W165" s="12"/>
      <c r="X165" s="17"/>
      <c r="AX165" s="12"/>
      <c r="AY165" s="12"/>
      <c r="BY165" s="12"/>
      <c r="BZ165" s="12"/>
      <c r="DC165" s="12"/>
      <c r="DD165" s="12"/>
      <c r="DE165" s="114"/>
      <c r="DF165" s="12"/>
      <c r="DI165" s="12"/>
      <c r="DJ165" s="12"/>
      <c r="DK165" s="12"/>
      <c r="DM165" s="12"/>
      <c r="DN165" s="12"/>
      <c r="DO165" s="12"/>
      <c r="DP165" s="12"/>
      <c r="DQ165" s="12"/>
      <c r="DR165" s="12"/>
      <c r="DS165" s="12"/>
      <c r="DT165" s="12"/>
      <c r="DU165" s="12"/>
      <c r="DV165" s="12"/>
      <c r="DW165" s="12"/>
      <c r="DX165" s="12"/>
      <c r="DZ165" s="114"/>
    </row>
    <row r="166" spans="1:130" x14ac:dyDescent="0.2">
      <c r="A166" s="107"/>
      <c r="B166" s="12"/>
      <c r="C166" s="12"/>
      <c r="D166" s="12"/>
      <c r="E166" s="12"/>
      <c r="F166" s="12"/>
      <c r="G166" s="12"/>
      <c r="H166" s="12"/>
      <c r="I166" s="114"/>
      <c r="J166" s="13"/>
      <c r="K166" s="12"/>
      <c r="L166" s="12"/>
      <c r="M166" s="12"/>
      <c r="N166" s="12"/>
      <c r="O166" s="20"/>
      <c r="P166" s="12"/>
      <c r="S166" s="12"/>
      <c r="T166" s="12"/>
      <c r="V166" s="12"/>
      <c r="W166" s="12"/>
      <c r="X166" s="17"/>
      <c r="AX166" s="12"/>
      <c r="AY166" s="12"/>
      <c r="BY166" s="12"/>
      <c r="BZ166" s="12"/>
      <c r="DC166" s="12"/>
      <c r="DD166" s="12"/>
      <c r="DE166" s="114"/>
      <c r="DF166" s="12"/>
      <c r="DI166" s="12"/>
      <c r="DJ166" s="12"/>
      <c r="DK166" s="12"/>
      <c r="DM166" s="12"/>
      <c r="DN166" s="12"/>
      <c r="DO166" s="12"/>
      <c r="DP166" s="12"/>
      <c r="DQ166" s="12"/>
      <c r="DR166" s="12"/>
      <c r="DS166" s="12"/>
      <c r="DT166" s="12"/>
      <c r="DU166" s="12"/>
      <c r="DV166" s="12"/>
      <c r="DW166" s="12"/>
      <c r="DX166" s="12"/>
      <c r="DZ166" s="114"/>
    </row>
    <row r="167" spans="1:130" x14ac:dyDescent="0.2">
      <c r="A167" s="107"/>
      <c r="B167" s="12"/>
      <c r="C167" s="12"/>
      <c r="D167" s="12"/>
      <c r="E167" s="12"/>
      <c r="F167" s="12"/>
      <c r="G167" s="12"/>
      <c r="H167" s="12"/>
      <c r="I167" s="114"/>
      <c r="J167" s="13"/>
      <c r="K167" s="12"/>
      <c r="L167" s="12"/>
      <c r="M167" s="12"/>
      <c r="N167" s="12"/>
      <c r="O167" s="20"/>
      <c r="P167" s="12"/>
      <c r="S167" s="12"/>
      <c r="T167" s="12"/>
      <c r="V167" s="12"/>
      <c r="W167" s="12"/>
      <c r="X167" s="17"/>
      <c r="AX167" s="12"/>
      <c r="AY167" s="12"/>
      <c r="BY167" s="12"/>
      <c r="BZ167" s="12"/>
      <c r="DC167" s="12"/>
      <c r="DD167" s="12"/>
      <c r="DE167" s="114"/>
      <c r="DF167" s="12"/>
      <c r="DI167" s="12"/>
      <c r="DJ167" s="12"/>
      <c r="DK167" s="12"/>
      <c r="DM167" s="12"/>
      <c r="DN167" s="12"/>
      <c r="DO167" s="12"/>
      <c r="DP167" s="12"/>
      <c r="DQ167" s="12"/>
      <c r="DR167" s="12"/>
      <c r="DS167" s="12"/>
      <c r="DT167" s="12"/>
      <c r="DU167" s="12"/>
      <c r="DV167" s="12"/>
      <c r="DW167" s="12"/>
      <c r="DX167" s="12"/>
      <c r="DZ167" s="114"/>
    </row>
    <row r="168" spans="1:130" x14ac:dyDescent="0.2">
      <c r="A168" s="107"/>
      <c r="B168" s="12"/>
      <c r="C168" s="12"/>
      <c r="D168" s="12"/>
      <c r="E168" s="12"/>
      <c r="F168" s="12"/>
      <c r="G168" s="12"/>
      <c r="H168" s="12"/>
      <c r="I168" s="114"/>
      <c r="J168" s="13"/>
      <c r="K168" s="12"/>
      <c r="L168" s="12"/>
      <c r="M168" s="12"/>
      <c r="N168" s="12"/>
      <c r="O168" s="20"/>
      <c r="P168" s="12"/>
      <c r="S168" s="12"/>
      <c r="T168" s="12"/>
      <c r="V168" s="12"/>
      <c r="W168" s="12"/>
      <c r="X168" s="17"/>
      <c r="AX168" s="12"/>
      <c r="AY168" s="12"/>
      <c r="BY168" s="12"/>
      <c r="BZ168" s="12"/>
      <c r="DC168" s="12"/>
      <c r="DD168" s="12"/>
      <c r="DE168" s="114"/>
      <c r="DF168" s="12"/>
      <c r="DI168" s="12"/>
      <c r="DJ168" s="12"/>
      <c r="DK168" s="12"/>
      <c r="DM168" s="12"/>
      <c r="DN168" s="12"/>
      <c r="DO168" s="12"/>
      <c r="DP168" s="12"/>
      <c r="DQ168" s="12"/>
      <c r="DR168" s="12"/>
      <c r="DS168" s="12"/>
      <c r="DT168" s="12"/>
      <c r="DU168" s="12"/>
      <c r="DV168" s="12"/>
      <c r="DW168" s="12"/>
      <c r="DX168" s="12"/>
      <c r="DZ168" s="114"/>
    </row>
    <row r="169" spans="1:130" x14ac:dyDescent="0.2">
      <c r="A169" s="107"/>
      <c r="B169" s="12"/>
      <c r="C169" s="12"/>
      <c r="D169" s="12"/>
      <c r="E169" s="12"/>
      <c r="F169" s="12"/>
      <c r="G169" s="12"/>
      <c r="H169" s="12"/>
      <c r="I169" s="114"/>
      <c r="J169" s="13"/>
      <c r="K169" s="12"/>
      <c r="L169" s="12"/>
      <c r="M169" s="12"/>
      <c r="N169" s="12"/>
      <c r="O169" s="20"/>
      <c r="P169" s="12"/>
      <c r="S169" s="12"/>
      <c r="T169" s="12"/>
      <c r="V169" s="12"/>
      <c r="W169" s="12"/>
      <c r="X169" s="17"/>
      <c r="AX169" s="12"/>
      <c r="AY169" s="12"/>
      <c r="BY169" s="12"/>
      <c r="BZ169" s="12"/>
      <c r="DC169" s="12"/>
      <c r="DD169" s="12"/>
      <c r="DE169" s="114"/>
      <c r="DF169" s="12"/>
      <c r="DI169" s="12"/>
      <c r="DJ169" s="12"/>
      <c r="DK169" s="12"/>
      <c r="DM169" s="12"/>
      <c r="DN169" s="12"/>
      <c r="DO169" s="12"/>
      <c r="DP169" s="12"/>
      <c r="DQ169" s="12"/>
      <c r="DR169" s="12"/>
      <c r="DS169" s="12"/>
      <c r="DT169" s="12"/>
      <c r="DU169" s="12"/>
      <c r="DV169" s="12"/>
      <c r="DW169" s="12"/>
      <c r="DX169" s="12"/>
      <c r="DZ169" s="114"/>
    </row>
    <row r="170" spans="1:130" x14ac:dyDescent="0.2">
      <c r="A170" s="107"/>
      <c r="B170" s="12"/>
      <c r="C170" s="12"/>
      <c r="D170" s="12"/>
      <c r="E170" s="12"/>
      <c r="F170" s="12"/>
      <c r="G170" s="12"/>
      <c r="H170" s="12"/>
      <c r="I170" s="114"/>
      <c r="J170" s="13"/>
      <c r="K170" s="12"/>
      <c r="L170" s="12"/>
      <c r="M170" s="12"/>
      <c r="N170" s="12"/>
      <c r="O170" s="20"/>
      <c r="P170" s="12"/>
      <c r="S170" s="12"/>
      <c r="T170" s="12"/>
      <c r="V170" s="12"/>
      <c r="W170" s="12"/>
      <c r="X170" s="17"/>
      <c r="AX170" s="12"/>
      <c r="AY170" s="12"/>
      <c r="BY170" s="12"/>
      <c r="BZ170" s="12"/>
      <c r="DC170" s="12"/>
      <c r="DD170" s="12"/>
      <c r="DE170" s="114"/>
      <c r="DF170" s="12"/>
      <c r="DI170" s="12"/>
      <c r="DJ170" s="12"/>
      <c r="DK170" s="12"/>
      <c r="DM170" s="12"/>
      <c r="DN170" s="12"/>
      <c r="DO170" s="12"/>
      <c r="DP170" s="12"/>
      <c r="DQ170" s="12"/>
      <c r="DR170" s="12"/>
      <c r="DS170" s="12"/>
      <c r="DT170" s="12"/>
      <c r="DU170" s="12"/>
      <c r="DV170" s="12"/>
      <c r="DW170" s="12"/>
      <c r="DX170" s="12"/>
      <c r="DZ170" s="114"/>
    </row>
    <row r="171" spans="1:130" x14ac:dyDescent="0.2">
      <c r="A171" s="107"/>
      <c r="B171" s="12"/>
      <c r="C171" s="12"/>
      <c r="D171" s="12"/>
      <c r="E171" s="12"/>
      <c r="F171" s="12"/>
      <c r="G171" s="12"/>
      <c r="H171" s="12"/>
      <c r="I171" s="114"/>
      <c r="J171" s="13"/>
      <c r="K171" s="12"/>
      <c r="L171" s="12"/>
      <c r="M171" s="12"/>
      <c r="N171" s="12"/>
      <c r="O171" s="20"/>
      <c r="P171" s="12"/>
      <c r="S171" s="12"/>
      <c r="T171" s="12"/>
      <c r="V171" s="12"/>
      <c r="W171" s="12"/>
      <c r="X171" s="17"/>
      <c r="AX171" s="12"/>
      <c r="AY171" s="12"/>
      <c r="BY171" s="12"/>
      <c r="BZ171" s="12"/>
      <c r="DC171" s="12"/>
      <c r="DD171" s="12"/>
      <c r="DE171" s="114"/>
      <c r="DF171" s="12"/>
      <c r="DI171" s="12"/>
      <c r="DJ171" s="12"/>
      <c r="DK171" s="12"/>
      <c r="DM171" s="12"/>
      <c r="DN171" s="12"/>
      <c r="DO171" s="12"/>
      <c r="DP171" s="12"/>
      <c r="DQ171" s="12"/>
      <c r="DR171" s="12"/>
      <c r="DS171" s="12"/>
      <c r="DT171" s="12"/>
      <c r="DU171" s="12"/>
      <c r="DV171" s="12"/>
      <c r="DW171" s="12"/>
      <c r="DX171" s="12"/>
      <c r="DZ171" s="114"/>
    </row>
    <row r="172" spans="1:130" x14ac:dyDescent="0.2">
      <c r="A172" s="107"/>
      <c r="B172" s="12"/>
      <c r="C172" s="12"/>
      <c r="D172" s="12"/>
      <c r="E172" s="12"/>
      <c r="F172" s="12"/>
      <c r="G172" s="12"/>
      <c r="H172" s="12"/>
      <c r="I172" s="114"/>
      <c r="J172" s="13"/>
      <c r="K172" s="12"/>
      <c r="L172" s="12"/>
      <c r="M172" s="12"/>
      <c r="N172" s="12"/>
      <c r="O172" s="20"/>
      <c r="P172" s="12"/>
      <c r="S172" s="12"/>
      <c r="T172" s="12"/>
      <c r="V172" s="12"/>
      <c r="W172" s="12"/>
      <c r="X172" s="17"/>
      <c r="AX172" s="12"/>
      <c r="AY172" s="12"/>
      <c r="BY172" s="12"/>
      <c r="BZ172" s="12"/>
      <c r="DC172" s="12"/>
      <c r="DD172" s="12"/>
      <c r="DE172" s="114"/>
      <c r="DF172" s="12"/>
      <c r="DI172" s="12"/>
      <c r="DJ172" s="12"/>
      <c r="DK172" s="12"/>
      <c r="DM172" s="12"/>
      <c r="DN172" s="12"/>
      <c r="DO172" s="12"/>
      <c r="DP172" s="12"/>
      <c r="DQ172" s="12"/>
      <c r="DR172" s="12"/>
      <c r="DS172" s="12"/>
      <c r="DT172" s="12"/>
      <c r="DU172" s="12"/>
      <c r="DV172" s="12"/>
      <c r="DW172" s="12"/>
      <c r="DX172" s="12"/>
      <c r="DZ172" s="114"/>
    </row>
    <row r="173" spans="1:130" x14ac:dyDescent="0.2">
      <c r="A173" s="107"/>
      <c r="B173" s="12"/>
      <c r="C173" s="12"/>
      <c r="D173" s="12"/>
      <c r="E173" s="12"/>
      <c r="F173" s="12"/>
      <c r="G173" s="12"/>
      <c r="H173" s="12"/>
      <c r="I173" s="114"/>
      <c r="J173" s="13"/>
      <c r="K173" s="12"/>
      <c r="L173" s="12"/>
      <c r="M173" s="12"/>
      <c r="N173" s="12"/>
      <c r="O173" s="20"/>
      <c r="P173" s="12"/>
      <c r="S173" s="12"/>
      <c r="T173" s="12"/>
      <c r="V173" s="12"/>
      <c r="W173" s="12"/>
      <c r="X173" s="17"/>
      <c r="AX173" s="12"/>
      <c r="AY173" s="12"/>
      <c r="BY173" s="12"/>
      <c r="BZ173" s="12"/>
      <c r="DC173" s="12"/>
      <c r="DD173" s="12"/>
      <c r="DE173" s="114"/>
      <c r="DF173" s="12"/>
      <c r="DI173" s="12"/>
      <c r="DJ173" s="12"/>
      <c r="DK173" s="12"/>
      <c r="DM173" s="12"/>
      <c r="DN173" s="12"/>
      <c r="DO173" s="12"/>
      <c r="DP173" s="12"/>
      <c r="DQ173" s="12"/>
      <c r="DR173" s="12"/>
      <c r="DS173" s="12"/>
      <c r="DT173" s="12"/>
      <c r="DU173" s="12"/>
      <c r="DV173" s="12"/>
      <c r="DW173" s="12"/>
      <c r="DX173" s="12"/>
      <c r="DZ173" s="114"/>
    </row>
    <row r="174" spans="1:130" x14ac:dyDescent="0.2">
      <c r="A174" s="107"/>
      <c r="B174" s="12"/>
      <c r="C174" s="12"/>
      <c r="D174" s="12"/>
      <c r="E174" s="12"/>
      <c r="F174" s="12"/>
      <c r="G174" s="12"/>
      <c r="H174" s="12"/>
      <c r="I174" s="114"/>
      <c r="J174" s="13"/>
      <c r="K174" s="12"/>
      <c r="L174" s="12"/>
      <c r="M174" s="12"/>
      <c r="N174" s="12"/>
      <c r="O174" s="20"/>
      <c r="P174" s="12"/>
      <c r="S174" s="12"/>
      <c r="T174" s="12"/>
      <c r="V174" s="12"/>
      <c r="W174" s="12"/>
      <c r="X174" s="17"/>
      <c r="AX174" s="12"/>
      <c r="AY174" s="12"/>
      <c r="BY174" s="12"/>
      <c r="BZ174" s="12"/>
      <c r="DC174" s="12"/>
      <c r="DD174" s="12"/>
      <c r="DE174" s="114"/>
      <c r="DF174" s="12"/>
      <c r="DI174" s="12"/>
      <c r="DJ174" s="12"/>
      <c r="DK174" s="12"/>
      <c r="DM174" s="12"/>
      <c r="DN174" s="12"/>
      <c r="DO174" s="12"/>
      <c r="DP174" s="12"/>
      <c r="DQ174" s="12"/>
      <c r="DR174" s="12"/>
      <c r="DS174" s="12"/>
      <c r="DT174" s="12"/>
      <c r="DU174" s="12"/>
      <c r="DV174" s="12"/>
      <c r="DW174" s="12"/>
      <c r="DX174" s="12"/>
      <c r="DZ174" s="114"/>
    </row>
    <row r="175" spans="1:130" x14ac:dyDescent="0.2">
      <c r="A175" s="107"/>
      <c r="B175" s="12"/>
      <c r="C175" s="12"/>
      <c r="D175" s="12"/>
      <c r="E175" s="12"/>
      <c r="F175" s="12"/>
      <c r="G175" s="12"/>
      <c r="H175" s="12"/>
      <c r="I175" s="114"/>
      <c r="J175" s="13"/>
      <c r="K175" s="12"/>
      <c r="L175" s="12"/>
      <c r="M175" s="12"/>
      <c r="N175" s="12"/>
      <c r="O175" s="20"/>
      <c r="P175" s="12"/>
      <c r="S175" s="12"/>
      <c r="T175" s="12"/>
      <c r="V175" s="12"/>
      <c r="W175" s="12"/>
      <c r="X175" s="17"/>
      <c r="AX175" s="12"/>
      <c r="AY175" s="12"/>
      <c r="BY175" s="12"/>
      <c r="BZ175" s="12"/>
      <c r="DC175" s="12"/>
      <c r="DD175" s="12"/>
      <c r="DE175" s="114"/>
      <c r="DF175" s="12"/>
      <c r="DI175" s="12"/>
      <c r="DJ175" s="12"/>
      <c r="DK175" s="12"/>
      <c r="DM175" s="12"/>
      <c r="DN175" s="12"/>
      <c r="DO175" s="12"/>
      <c r="DP175" s="12"/>
      <c r="DQ175" s="12"/>
      <c r="DR175" s="12"/>
      <c r="DS175" s="12"/>
      <c r="DT175" s="12"/>
      <c r="DU175" s="12"/>
      <c r="DV175" s="12"/>
      <c r="DW175" s="12"/>
      <c r="DX175" s="12"/>
      <c r="DZ175" s="114"/>
    </row>
    <row r="176" spans="1:130" x14ac:dyDescent="0.2">
      <c r="A176" s="107"/>
      <c r="B176" s="12"/>
      <c r="C176" s="12"/>
      <c r="D176" s="12"/>
      <c r="E176" s="12"/>
      <c r="F176" s="12"/>
      <c r="G176" s="12"/>
      <c r="H176" s="12"/>
      <c r="I176" s="114"/>
      <c r="J176" s="13"/>
      <c r="K176" s="12"/>
      <c r="L176" s="12"/>
      <c r="M176" s="12"/>
      <c r="N176" s="12"/>
      <c r="O176" s="20"/>
      <c r="P176" s="12"/>
      <c r="S176" s="12"/>
      <c r="T176" s="12"/>
      <c r="V176" s="12"/>
      <c r="W176" s="12"/>
      <c r="X176" s="17"/>
      <c r="AX176" s="12"/>
      <c r="AY176" s="12"/>
      <c r="BY176" s="12"/>
      <c r="BZ176" s="12"/>
      <c r="DC176" s="12"/>
      <c r="DD176" s="12"/>
      <c r="DE176" s="114"/>
      <c r="DF176" s="12"/>
      <c r="DI176" s="12"/>
      <c r="DJ176" s="12"/>
      <c r="DK176" s="12"/>
      <c r="DM176" s="12"/>
      <c r="DN176" s="12"/>
      <c r="DO176" s="12"/>
      <c r="DP176" s="12"/>
      <c r="DQ176" s="12"/>
      <c r="DR176" s="12"/>
      <c r="DS176" s="12"/>
      <c r="DT176" s="12"/>
      <c r="DU176" s="12"/>
      <c r="DV176" s="12"/>
      <c r="DW176" s="12"/>
      <c r="DX176" s="12"/>
      <c r="DZ176" s="114"/>
    </row>
    <row r="177" spans="1:130" x14ac:dyDescent="0.2">
      <c r="A177" s="107"/>
      <c r="B177" s="12"/>
      <c r="C177" s="12"/>
      <c r="D177" s="12"/>
      <c r="E177" s="12"/>
      <c r="F177" s="12"/>
      <c r="G177" s="12"/>
      <c r="H177" s="12"/>
      <c r="I177" s="114"/>
      <c r="J177" s="13"/>
      <c r="K177" s="12"/>
      <c r="L177" s="12"/>
      <c r="M177" s="12"/>
      <c r="N177" s="12"/>
      <c r="O177" s="20"/>
      <c r="P177" s="12"/>
      <c r="S177" s="12"/>
      <c r="T177" s="12"/>
      <c r="V177" s="12"/>
      <c r="W177" s="12"/>
      <c r="X177" s="17"/>
      <c r="AX177" s="12"/>
      <c r="AY177" s="12"/>
      <c r="BY177" s="12"/>
      <c r="BZ177" s="12"/>
      <c r="DC177" s="12"/>
      <c r="DD177" s="12"/>
      <c r="DE177" s="114"/>
      <c r="DF177" s="12"/>
      <c r="DI177" s="12"/>
      <c r="DJ177" s="12"/>
      <c r="DK177" s="12"/>
      <c r="DM177" s="12"/>
      <c r="DN177" s="12"/>
      <c r="DO177" s="12"/>
      <c r="DP177" s="12"/>
      <c r="DQ177" s="12"/>
      <c r="DR177" s="12"/>
      <c r="DS177" s="12"/>
      <c r="DT177" s="12"/>
      <c r="DU177" s="12"/>
      <c r="DV177" s="12"/>
      <c r="DW177" s="12"/>
      <c r="DX177" s="12"/>
      <c r="DZ177" s="114"/>
    </row>
    <row r="178" spans="1:130" x14ac:dyDescent="0.2">
      <c r="A178" s="107"/>
      <c r="B178" s="12"/>
      <c r="C178" s="12"/>
      <c r="D178" s="12"/>
      <c r="E178" s="12"/>
      <c r="F178" s="12"/>
      <c r="G178" s="12"/>
      <c r="H178" s="12"/>
      <c r="I178" s="114"/>
      <c r="J178" s="13"/>
      <c r="K178" s="12"/>
      <c r="L178" s="12"/>
      <c r="M178" s="12"/>
      <c r="N178" s="12"/>
      <c r="O178" s="20"/>
      <c r="P178" s="12"/>
      <c r="S178" s="12"/>
      <c r="T178" s="12"/>
      <c r="V178" s="12"/>
      <c r="W178" s="12"/>
      <c r="X178" s="17"/>
      <c r="AX178" s="12"/>
      <c r="AY178" s="12"/>
      <c r="BY178" s="12"/>
      <c r="BZ178" s="12"/>
      <c r="DC178" s="12"/>
      <c r="DD178" s="12"/>
      <c r="DE178" s="114"/>
      <c r="DF178" s="12"/>
      <c r="DI178" s="12"/>
      <c r="DJ178" s="12"/>
      <c r="DK178" s="12"/>
      <c r="DM178" s="12"/>
      <c r="DN178" s="12"/>
      <c r="DO178" s="12"/>
      <c r="DP178" s="12"/>
      <c r="DQ178" s="12"/>
      <c r="DR178" s="12"/>
      <c r="DS178" s="12"/>
      <c r="DT178" s="12"/>
      <c r="DU178" s="12"/>
      <c r="DV178" s="12"/>
      <c r="DW178" s="12"/>
      <c r="DX178" s="12"/>
      <c r="DZ178" s="114"/>
    </row>
    <row r="179" spans="1:130" x14ac:dyDescent="0.2">
      <c r="A179" s="107"/>
      <c r="B179" s="12"/>
      <c r="C179" s="12"/>
      <c r="D179" s="12"/>
      <c r="E179" s="12"/>
      <c r="F179" s="12"/>
      <c r="G179" s="12"/>
      <c r="H179" s="12"/>
      <c r="I179" s="114"/>
      <c r="J179" s="13"/>
      <c r="K179" s="12"/>
      <c r="L179" s="12"/>
      <c r="M179" s="12"/>
      <c r="N179" s="12"/>
      <c r="O179" s="20"/>
      <c r="P179" s="12"/>
      <c r="S179" s="12"/>
      <c r="T179" s="12"/>
      <c r="V179" s="12"/>
      <c r="W179" s="12"/>
      <c r="X179" s="17"/>
      <c r="AX179" s="12"/>
      <c r="AY179" s="12"/>
      <c r="BY179" s="12"/>
      <c r="BZ179" s="12"/>
      <c r="DC179" s="12"/>
      <c r="DD179" s="12"/>
      <c r="DE179" s="114"/>
      <c r="DF179" s="12"/>
      <c r="DI179" s="12"/>
      <c r="DJ179" s="12"/>
      <c r="DK179" s="12"/>
      <c r="DM179" s="12"/>
      <c r="DN179" s="12"/>
      <c r="DO179" s="12"/>
      <c r="DP179" s="12"/>
      <c r="DQ179" s="12"/>
      <c r="DR179" s="12"/>
      <c r="DS179" s="12"/>
      <c r="DT179" s="12"/>
      <c r="DU179" s="12"/>
      <c r="DV179" s="12"/>
      <c r="DW179" s="12"/>
      <c r="DX179" s="12"/>
      <c r="DZ179" s="114"/>
    </row>
    <row r="180" spans="1:130" x14ac:dyDescent="0.2">
      <c r="A180" s="107"/>
      <c r="B180" s="12"/>
      <c r="C180" s="12"/>
      <c r="D180" s="12"/>
      <c r="E180" s="12"/>
      <c r="F180" s="12"/>
      <c r="G180" s="12"/>
      <c r="H180" s="12"/>
      <c r="I180" s="114"/>
      <c r="J180" s="13"/>
      <c r="K180" s="12"/>
      <c r="L180" s="12"/>
      <c r="M180" s="12"/>
      <c r="N180" s="12"/>
      <c r="O180" s="20"/>
      <c r="P180" s="12"/>
      <c r="S180" s="12"/>
      <c r="T180" s="12"/>
      <c r="V180" s="12"/>
      <c r="W180" s="12"/>
      <c r="X180" s="17"/>
      <c r="AX180" s="12"/>
      <c r="AY180" s="12"/>
      <c r="BY180" s="12"/>
      <c r="BZ180" s="12"/>
      <c r="DC180" s="12"/>
      <c r="DD180" s="12"/>
      <c r="DE180" s="114"/>
      <c r="DF180" s="12"/>
      <c r="DI180" s="12"/>
      <c r="DJ180" s="12"/>
      <c r="DK180" s="12"/>
      <c r="DM180" s="12"/>
      <c r="DN180" s="12"/>
      <c r="DO180" s="12"/>
      <c r="DP180" s="12"/>
      <c r="DQ180" s="12"/>
      <c r="DR180" s="12"/>
      <c r="DS180" s="12"/>
      <c r="DT180" s="12"/>
      <c r="DU180" s="12"/>
      <c r="DV180" s="12"/>
      <c r="DW180" s="12"/>
      <c r="DX180" s="12"/>
      <c r="DZ180" s="114"/>
    </row>
    <row r="181" spans="1:130" x14ac:dyDescent="0.2">
      <c r="A181" s="107"/>
      <c r="B181" s="12"/>
      <c r="C181" s="12"/>
      <c r="D181" s="12"/>
      <c r="E181" s="12"/>
      <c r="F181" s="12"/>
      <c r="G181" s="12"/>
      <c r="H181" s="12"/>
      <c r="I181" s="114"/>
      <c r="J181" s="13"/>
      <c r="K181" s="12"/>
      <c r="L181" s="12"/>
      <c r="M181" s="12"/>
      <c r="N181" s="12"/>
      <c r="O181" s="20"/>
      <c r="P181" s="12"/>
      <c r="S181" s="12"/>
      <c r="T181" s="12"/>
      <c r="V181" s="12"/>
      <c r="W181" s="12"/>
      <c r="X181" s="17"/>
      <c r="AX181" s="12"/>
      <c r="AY181" s="12"/>
      <c r="BY181" s="12"/>
      <c r="BZ181" s="12"/>
      <c r="DC181" s="12"/>
      <c r="DD181" s="12"/>
      <c r="DE181" s="114"/>
      <c r="DF181" s="12"/>
      <c r="DI181" s="12"/>
      <c r="DJ181" s="12"/>
      <c r="DK181" s="12"/>
      <c r="DM181" s="12"/>
      <c r="DN181" s="12"/>
      <c r="DO181" s="12"/>
      <c r="DP181" s="12"/>
      <c r="DQ181" s="12"/>
      <c r="DR181" s="12"/>
      <c r="DS181" s="12"/>
      <c r="DT181" s="12"/>
      <c r="DU181" s="12"/>
      <c r="DV181" s="12"/>
      <c r="DW181" s="12"/>
      <c r="DX181" s="12"/>
      <c r="DZ181" s="114"/>
    </row>
    <row r="182" spans="1:130" x14ac:dyDescent="0.2">
      <c r="A182" s="107"/>
      <c r="B182" s="12"/>
      <c r="C182" s="12"/>
      <c r="D182" s="12"/>
      <c r="E182" s="12"/>
      <c r="F182" s="12"/>
      <c r="G182" s="12"/>
      <c r="H182" s="12"/>
      <c r="I182" s="114"/>
      <c r="J182" s="13"/>
      <c r="K182" s="12"/>
      <c r="L182" s="12"/>
      <c r="M182" s="12"/>
      <c r="N182" s="12"/>
      <c r="O182" s="20"/>
      <c r="P182" s="12"/>
      <c r="S182" s="12"/>
      <c r="T182" s="12"/>
      <c r="V182" s="12"/>
      <c r="W182" s="12"/>
      <c r="X182" s="17"/>
      <c r="AX182" s="12"/>
      <c r="AY182" s="12"/>
      <c r="BY182" s="12"/>
      <c r="BZ182" s="12"/>
      <c r="DC182" s="12"/>
      <c r="DD182" s="12"/>
      <c r="DE182" s="114"/>
      <c r="DF182" s="12"/>
      <c r="DI182" s="12"/>
      <c r="DJ182" s="12"/>
      <c r="DK182" s="12"/>
      <c r="DM182" s="12"/>
      <c r="DN182" s="12"/>
      <c r="DO182" s="12"/>
      <c r="DP182" s="12"/>
      <c r="DQ182" s="12"/>
      <c r="DR182" s="12"/>
      <c r="DS182" s="12"/>
      <c r="DT182" s="12"/>
      <c r="DU182" s="12"/>
      <c r="DV182" s="12"/>
      <c r="DW182" s="12"/>
      <c r="DX182" s="12"/>
      <c r="DZ182" s="114"/>
    </row>
    <row r="183" spans="1:130" x14ac:dyDescent="0.2">
      <c r="A183" s="107"/>
      <c r="B183" s="12"/>
      <c r="C183" s="12"/>
      <c r="D183" s="12"/>
      <c r="E183" s="12"/>
      <c r="F183" s="12"/>
      <c r="G183" s="12"/>
      <c r="H183" s="12"/>
      <c r="I183" s="114"/>
      <c r="J183" s="13"/>
      <c r="K183" s="12"/>
      <c r="L183" s="12"/>
      <c r="M183" s="12"/>
      <c r="N183" s="12"/>
      <c r="O183" s="20"/>
      <c r="P183" s="12"/>
      <c r="S183" s="12"/>
      <c r="T183" s="12"/>
      <c r="V183" s="12"/>
      <c r="W183" s="12"/>
      <c r="X183" s="17"/>
      <c r="AX183" s="12"/>
      <c r="AY183" s="12"/>
      <c r="BY183" s="12"/>
      <c r="BZ183" s="12"/>
      <c r="DC183" s="12"/>
      <c r="DD183" s="12"/>
      <c r="DE183" s="114"/>
      <c r="DF183" s="12"/>
      <c r="DI183" s="12"/>
      <c r="DJ183" s="12"/>
      <c r="DK183" s="12"/>
      <c r="DM183" s="12"/>
      <c r="DN183" s="12"/>
      <c r="DO183" s="12"/>
      <c r="DP183" s="12"/>
      <c r="DQ183" s="12"/>
      <c r="DR183" s="12"/>
      <c r="DS183" s="12"/>
      <c r="DT183" s="12"/>
      <c r="DU183" s="12"/>
      <c r="DV183" s="12"/>
      <c r="DW183" s="12"/>
      <c r="DX183" s="12"/>
      <c r="DZ183" s="114"/>
    </row>
    <row r="184" spans="1:130" x14ac:dyDescent="0.2">
      <c r="A184" s="107"/>
      <c r="B184" s="12"/>
      <c r="C184" s="12"/>
      <c r="D184" s="12"/>
      <c r="E184" s="12"/>
      <c r="F184" s="12"/>
      <c r="G184" s="12"/>
      <c r="H184" s="12"/>
      <c r="I184" s="114"/>
      <c r="J184" s="13"/>
      <c r="K184" s="12"/>
      <c r="L184" s="12"/>
      <c r="M184" s="12"/>
      <c r="N184" s="12"/>
      <c r="O184" s="20"/>
      <c r="P184" s="12"/>
      <c r="S184" s="12"/>
      <c r="T184" s="12"/>
      <c r="V184" s="12"/>
      <c r="W184" s="12"/>
      <c r="X184" s="17"/>
      <c r="AX184" s="12"/>
      <c r="AY184" s="12"/>
      <c r="BY184" s="12"/>
      <c r="BZ184" s="12"/>
      <c r="DC184" s="12"/>
      <c r="DD184" s="12"/>
      <c r="DE184" s="114"/>
      <c r="DF184" s="12"/>
      <c r="DI184" s="12"/>
      <c r="DJ184" s="12"/>
      <c r="DK184" s="12"/>
      <c r="DM184" s="12"/>
      <c r="DN184" s="12"/>
      <c r="DO184" s="12"/>
      <c r="DP184" s="12"/>
      <c r="DQ184" s="12"/>
      <c r="DR184" s="12"/>
      <c r="DS184" s="12"/>
      <c r="DT184" s="12"/>
      <c r="DU184" s="12"/>
      <c r="DV184" s="12"/>
      <c r="DW184" s="12"/>
      <c r="DX184" s="12"/>
      <c r="DZ184" s="114"/>
    </row>
    <row r="185" spans="1:130" x14ac:dyDescent="0.2">
      <c r="A185" s="107"/>
      <c r="B185" s="12"/>
      <c r="C185" s="12"/>
      <c r="D185" s="12"/>
      <c r="E185" s="12"/>
      <c r="F185" s="12"/>
      <c r="G185" s="12"/>
      <c r="H185" s="12"/>
      <c r="I185" s="114"/>
      <c r="J185" s="13"/>
      <c r="K185" s="12"/>
      <c r="L185" s="12"/>
      <c r="M185" s="12"/>
      <c r="N185" s="12"/>
      <c r="O185" s="20"/>
      <c r="P185" s="12"/>
      <c r="S185" s="12"/>
      <c r="T185" s="12"/>
      <c r="V185" s="12"/>
      <c r="W185" s="12"/>
      <c r="X185" s="17"/>
      <c r="AX185" s="12"/>
      <c r="AY185" s="12"/>
      <c r="BY185" s="12"/>
      <c r="BZ185" s="12"/>
      <c r="DC185" s="12"/>
      <c r="DD185" s="12"/>
      <c r="DE185" s="114"/>
      <c r="DF185" s="12"/>
      <c r="DI185" s="12"/>
      <c r="DJ185" s="12"/>
      <c r="DK185" s="12"/>
      <c r="DM185" s="12"/>
      <c r="DN185" s="12"/>
      <c r="DO185" s="12"/>
      <c r="DP185" s="12"/>
      <c r="DQ185" s="12"/>
      <c r="DR185" s="12"/>
      <c r="DS185" s="12"/>
      <c r="DT185" s="12"/>
      <c r="DU185" s="12"/>
      <c r="DV185" s="12"/>
      <c r="DW185" s="12"/>
      <c r="DX185" s="12"/>
      <c r="DZ185" s="114"/>
    </row>
    <row r="186" spans="1:130" x14ac:dyDescent="0.2">
      <c r="A186" s="107"/>
      <c r="B186" s="12"/>
      <c r="C186" s="12"/>
      <c r="D186" s="12"/>
      <c r="E186" s="12"/>
      <c r="F186" s="12"/>
      <c r="G186" s="12"/>
      <c r="H186" s="12"/>
      <c r="I186" s="114"/>
      <c r="J186" s="13"/>
      <c r="K186" s="12"/>
      <c r="L186" s="12"/>
      <c r="M186" s="12"/>
      <c r="N186" s="12"/>
      <c r="O186" s="20"/>
      <c r="P186" s="12"/>
      <c r="S186" s="12"/>
      <c r="T186" s="12"/>
      <c r="V186" s="12"/>
      <c r="W186" s="12"/>
      <c r="X186" s="17"/>
      <c r="AX186" s="12"/>
      <c r="AY186" s="12"/>
      <c r="BY186" s="12"/>
      <c r="BZ186" s="12"/>
      <c r="DC186" s="12"/>
      <c r="DD186" s="12"/>
      <c r="DE186" s="114"/>
      <c r="DF186" s="12"/>
      <c r="DI186" s="12"/>
      <c r="DJ186" s="12"/>
      <c r="DK186" s="12"/>
      <c r="DM186" s="12"/>
      <c r="DN186" s="12"/>
      <c r="DO186" s="12"/>
      <c r="DP186" s="12"/>
      <c r="DQ186" s="12"/>
      <c r="DR186" s="12"/>
      <c r="DS186" s="12"/>
      <c r="DT186" s="12"/>
      <c r="DU186" s="12"/>
      <c r="DV186" s="12"/>
      <c r="DW186" s="12"/>
      <c r="DX186" s="12"/>
      <c r="DZ186" s="114"/>
    </row>
    <row r="187" spans="1:130" x14ac:dyDescent="0.2">
      <c r="A187" s="107"/>
      <c r="B187" s="12"/>
      <c r="C187" s="12"/>
      <c r="D187" s="12"/>
      <c r="E187" s="12"/>
      <c r="F187" s="12"/>
      <c r="G187" s="12"/>
      <c r="H187" s="12"/>
      <c r="I187" s="114"/>
      <c r="J187" s="13"/>
      <c r="K187" s="12"/>
      <c r="L187" s="12"/>
      <c r="M187" s="12"/>
      <c r="N187" s="12"/>
      <c r="O187" s="20"/>
      <c r="P187" s="12"/>
      <c r="S187" s="12"/>
      <c r="T187" s="12"/>
      <c r="V187" s="12"/>
      <c r="W187" s="12"/>
      <c r="X187" s="17"/>
      <c r="AX187" s="12"/>
      <c r="AY187" s="12"/>
      <c r="BY187" s="12"/>
      <c r="BZ187" s="12"/>
      <c r="DC187" s="12"/>
      <c r="DD187" s="12"/>
      <c r="DE187" s="114"/>
      <c r="DF187" s="12"/>
      <c r="DI187" s="12"/>
      <c r="DJ187" s="12"/>
      <c r="DK187" s="12"/>
      <c r="DM187" s="12"/>
      <c r="DN187" s="12"/>
      <c r="DO187" s="12"/>
      <c r="DP187" s="12"/>
      <c r="DQ187" s="12"/>
      <c r="DR187" s="12"/>
      <c r="DS187" s="12"/>
      <c r="DT187" s="12"/>
      <c r="DU187" s="12"/>
      <c r="DV187" s="12"/>
      <c r="DW187" s="12"/>
      <c r="DX187" s="12"/>
      <c r="DZ187" s="114"/>
    </row>
    <row r="188" spans="1:130" x14ac:dyDescent="0.2">
      <c r="A188" s="107"/>
      <c r="B188" s="12"/>
      <c r="C188" s="12"/>
      <c r="D188" s="12"/>
      <c r="E188" s="12"/>
      <c r="F188" s="12"/>
      <c r="G188" s="12"/>
      <c r="H188" s="12"/>
      <c r="I188" s="114"/>
      <c r="J188" s="13"/>
      <c r="K188" s="12"/>
      <c r="L188" s="12"/>
      <c r="M188" s="12"/>
      <c r="N188" s="12"/>
      <c r="O188" s="20"/>
      <c r="P188" s="12"/>
      <c r="S188" s="12"/>
      <c r="T188" s="12"/>
      <c r="V188" s="12"/>
      <c r="W188" s="12"/>
      <c r="X188" s="17"/>
      <c r="AX188" s="12"/>
      <c r="AY188" s="12"/>
      <c r="BY188" s="12"/>
      <c r="BZ188" s="12"/>
      <c r="DC188" s="12"/>
      <c r="DD188" s="12"/>
      <c r="DE188" s="114"/>
      <c r="DF188" s="12"/>
      <c r="DI188" s="12"/>
      <c r="DJ188" s="12"/>
      <c r="DK188" s="12"/>
      <c r="DM188" s="12"/>
      <c r="DN188" s="12"/>
      <c r="DO188" s="12"/>
      <c r="DP188" s="12"/>
      <c r="DQ188" s="12"/>
      <c r="DR188" s="12"/>
      <c r="DS188" s="12"/>
      <c r="DT188" s="12"/>
      <c r="DU188" s="12"/>
      <c r="DV188" s="12"/>
      <c r="DW188" s="12"/>
      <c r="DX188" s="12"/>
      <c r="DZ188" s="114"/>
    </row>
    <row r="189" spans="1:130" x14ac:dyDescent="0.2">
      <c r="A189" s="107"/>
      <c r="B189" s="12"/>
      <c r="C189" s="12"/>
      <c r="D189" s="12"/>
      <c r="E189" s="12"/>
      <c r="F189" s="12"/>
      <c r="G189" s="12"/>
      <c r="H189" s="12"/>
      <c r="I189" s="114"/>
      <c r="J189" s="13"/>
      <c r="K189" s="12"/>
      <c r="L189" s="12"/>
      <c r="M189" s="12"/>
      <c r="N189" s="12"/>
      <c r="O189" s="20"/>
      <c r="P189" s="12"/>
      <c r="S189" s="12"/>
      <c r="T189" s="12"/>
      <c r="V189" s="12"/>
      <c r="W189" s="12"/>
      <c r="X189" s="17"/>
      <c r="AX189" s="12"/>
      <c r="AY189" s="12"/>
      <c r="BY189" s="12"/>
      <c r="BZ189" s="12"/>
      <c r="DC189" s="12"/>
      <c r="DD189" s="12"/>
      <c r="DE189" s="114"/>
      <c r="DF189" s="12"/>
      <c r="DI189" s="12"/>
      <c r="DJ189" s="12"/>
      <c r="DK189" s="12"/>
      <c r="DM189" s="12"/>
      <c r="DN189" s="12"/>
      <c r="DO189" s="12"/>
      <c r="DP189" s="12"/>
      <c r="DQ189" s="12"/>
      <c r="DR189" s="12"/>
      <c r="DS189" s="12"/>
      <c r="DT189" s="12"/>
      <c r="DU189" s="12"/>
      <c r="DV189" s="12"/>
      <c r="DW189" s="12"/>
      <c r="DX189" s="12"/>
      <c r="DZ189" s="114"/>
    </row>
    <row r="190" spans="1:130" x14ac:dyDescent="0.2">
      <c r="A190" s="107"/>
      <c r="B190" s="12"/>
      <c r="C190" s="12"/>
      <c r="D190" s="12"/>
      <c r="E190" s="12"/>
      <c r="F190" s="12"/>
      <c r="G190" s="12"/>
      <c r="H190" s="12"/>
      <c r="I190" s="114"/>
      <c r="J190" s="13"/>
      <c r="K190" s="12"/>
      <c r="L190" s="12"/>
      <c r="M190" s="12"/>
      <c r="N190" s="12"/>
      <c r="O190" s="20"/>
      <c r="P190" s="12"/>
      <c r="S190" s="12"/>
      <c r="T190" s="12"/>
      <c r="V190" s="12"/>
      <c r="W190" s="12"/>
      <c r="X190" s="17"/>
      <c r="AX190" s="12"/>
      <c r="AY190" s="12"/>
      <c r="BY190" s="12"/>
      <c r="BZ190" s="12"/>
      <c r="DC190" s="12"/>
      <c r="DD190" s="12"/>
      <c r="DE190" s="114"/>
      <c r="DF190" s="12"/>
      <c r="DI190" s="12"/>
      <c r="DJ190" s="12"/>
      <c r="DK190" s="12"/>
      <c r="DM190" s="12"/>
      <c r="DN190" s="12"/>
      <c r="DO190" s="12"/>
      <c r="DP190" s="12"/>
      <c r="DQ190" s="12"/>
      <c r="DR190" s="12"/>
      <c r="DS190" s="12"/>
      <c r="DT190" s="12"/>
      <c r="DU190" s="12"/>
      <c r="DV190" s="12"/>
      <c r="DW190" s="12"/>
      <c r="DX190" s="12"/>
      <c r="DZ190" s="114"/>
    </row>
    <row r="191" spans="1:130" x14ac:dyDescent="0.2">
      <c r="A191" s="107"/>
      <c r="B191" s="12"/>
      <c r="C191" s="12"/>
      <c r="D191" s="12"/>
      <c r="E191" s="12"/>
      <c r="F191" s="12"/>
      <c r="G191" s="12"/>
      <c r="H191" s="12"/>
      <c r="I191" s="114"/>
      <c r="J191" s="13"/>
      <c r="K191" s="12"/>
      <c r="L191" s="12"/>
      <c r="M191" s="12"/>
      <c r="N191" s="12"/>
      <c r="O191" s="20"/>
      <c r="P191" s="12"/>
      <c r="S191" s="12"/>
      <c r="T191" s="12"/>
      <c r="V191" s="12"/>
      <c r="W191" s="12"/>
      <c r="X191" s="17"/>
      <c r="AX191" s="12"/>
      <c r="AY191" s="12"/>
      <c r="BY191" s="12"/>
      <c r="BZ191" s="12"/>
      <c r="DC191" s="12"/>
      <c r="DD191" s="12"/>
      <c r="DE191" s="114"/>
      <c r="DF191" s="12"/>
      <c r="DI191" s="12"/>
      <c r="DJ191" s="12"/>
      <c r="DK191" s="12"/>
      <c r="DM191" s="12"/>
      <c r="DN191" s="12"/>
      <c r="DO191" s="12"/>
      <c r="DP191" s="12"/>
      <c r="DQ191" s="12"/>
      <c r="DR191" s="12"/>
      <c r="DS191" s="12"/>
      <c r="DT191" s="12"/>
      <c r="DU191" s="12"/>
      <c r="DV191" s="12"/>
      <c r="DW191" s="12"/>
      <c r="DX191" s="12"/>
      <c r="DZ191" s="114"/>
    </row>
    <row r="192" spans="1:130" x14ac:dyDescent="0.2">
      <c r="A192" s="107"/>
      <c r="B192" s="12"/>
      <c r="C192" s="12"/>
      <c r="D192" s="12"/>
      <c r="E192" s="12"/>
      <c r="F192" s="12"/>
      <c r="G192" s="12"/>
      <c r="H192" s="12"/>
      <c r="I192" s="114"/>
      <c r="J192" s="13"/>
      <c r="K192" s="12"/>
      <c r="L192" s="12"/>
      <c r="M192" s="12"/>
      <c r="N192" s="12"/>
      <c r="O192" s="20"/>
      <c r="P192" s="12"/>
      <c r="S192" s="12"/>
      <c r="T192" s="12"/>
      <c r="V192" s="12"/>
      <c r="W192" s="12"/>
      <c r="X192" s="17"/>
      <c r="AX192" s="12"/>
      <c r="AY192" s="12"/>
      <c r="BY192" s="12"/>
      <c r="BZ192" s="12"/>
      <c r="DC192" s="12"/>
      <c r="DD192" s="12"/>
      <c r="DE192" s="114"/>
      <c r="DF192" s="12"/>
      <c r="DI192" s="12"/>
      <c r="DJ192" s="12"/>
      <c r="DK192" s="12"/>
      <c r="DM192" s="12"/>
      <c r="DN192" s="12"/>
      <c r="DO192" s="12"/>
      <c r="DP192" s="12"/>
      <c r="DQ192" s="12"/>
      <c r="DR192" s="12"/>
      <c r="DS192" s="12"/>
      <c r="DT192" s="12"/>
      <c r="DU192" s="12"/>
      <c r="DV192" s="12"/>
      <c r="DW192" s="12"/>
      <c r="DX192" s="12"/>
      <c r="DZ192" s="114"/>
    </row>
    <row r="193" spans="1:130" x14ac:dyDescent="0.2">
      <c r="A193" s="107"/>
      <c r="B193" s="12"/>
      <c r="C193" s="12"/>
      <c r="D193" s="12"/>
      <c r="E193" s="12"/>
      <c r="F193" s="12"/>
      <c r="G193" s="12"/>
      <c r="H193" s="12"/>
      <c r="I193" s="114"/>
      <c r="J193" s="13"/>
      <c r="K193" s="12"/>
      <c r="L193" s="12"/>
      <c r="M193" s="12"/>
      <c r="N193" s="12"/>
      <c r="O193" s="20"/>
      <c r="P193" s="12"/>
      <c r="S193" s="12"/>
      <c r="T193" s="12"/>
      <c r="V193" s="12"/>
      <c r="W193" s="12"/>
      <c r="X193" s="17"/>
      <c r="AX193" s="12"/>
      <c r="AY193" s="12"/>
      <c r="BY193" s="12"/>
      <c r="BZ193" s="12"/>
      <c r="DC193" s="12"/>
      <c r="DD193" s="12"/>
      <c r="DE193" s="114"/>
      <c r="DF193" s="12"/>
      <c r="DI193" s="12"/>
      <c r="DJ193" s="12"/>
      <c r="DK193" s="12"/>
      <c r="DM193" s="12"/>
      <c r="DN193" s="12"/>
      <c r="DO193" s="12"/>
      <c r="DP193" s="12"/>
      <c r="DQ193" s="12"/>
      <c r="DR193" s="12"/>
      <c r="DS193" s="12"/>
      <c r="DT193" s="12"/>
      <c r="DU193" s="12"/>
      <c r="DV193" s="12"/>
      <c r="DW193" s="12"/>
      <c r="DX193" s="12"/>
      <c r="DZ193" s="114"/>
    </row>
    <row r="194" spans="1:130" x14ac:dyDescent="0.2">
      <c r="A194" s="107"/>
      <c r="B194" s="12"/>
      <c r="C194" s="12"/>
      <c r="D194" s="12"/>
      <c r="E194" s="12"/>
      <c r="F194" s="12"/>
      <c r="G194" s="12"/>
      <c r="H194" s="12"/>
      <c r="I194" s="114"/>
      <c r="J194" s="13"/>
      <c r="K194" s="12"/>
      <c r="L194" s="12"/>
      <c r="M194" s="12"/>
      <c r="N194" s="12"/>
      <c r="O194" s="20"/>
      <c r="P194" s="12"/>
      <c r="S194" s="12"/>
      <c r="T194" s="12"/>
      <c r="V194" s="12"/>
      <c r="W194" s="12"/>
      <c r="X194" s="17"/>
      <c r="AX194" s="12"/>
      <c r="AY194" s="12"/>
      <c r="BY194" s="12"/>
      <c r="BZ194" s="12"/>
      <c r="DC194" s="12"/>
      <c r="DD194" s="12"/>
      <c r="DE194" s="114"/>
      <c r="DF194" s="12"/>
      <c r="DI194" s="12"/>
      <c r="DJ194" s="12"/>
      <c r="DK194" s="12"/>
      <c r="DM194" s="12"/>
      <c r="DN194" s="12"/>
      <c r="DO194" s="12"/>
      <c r="DP194" s="12"/>
      <c r="DQ194" s="12"/>
      <c r="DR194" s="12"/>
      <c r="DS194" s="12"/>
      <c r="DT194" s="12"/>
      <c r="DU194" s="12"/>
      <c r="DV194" s="12"/>
      <c r="DW194" s="12"/>
      <c r="DX194" s="12"/>
      <c r="DZ194" s="114"/>
    </row>
    <row r="195" spans="1:130" x14ac:dyDescent="0.2">
      <c r="A195" s="107"/>
      <c r="B195" s="12"/>
      <c r="C195" s="12"/>
      <c r="D195" s="12"/>
      <c r="E195" s="12"/>
      <c r="F195" s="12"/>
      <c r="G195" s="12"/>
      <c r="H195" s="12"/>
      <c r="I195" s="114"/>
      <c r="J195" s="13"/>
      <c r="K195" s="12"/>
      <c r="L195" s="12"/>
      <c r="M195" s="12"/>
      <c r="N195" s="12"/>
      <c r="O195" s="20"/>
      <c r="P195" s="12"/>
      <c r="S195" s="12"/>
      <c r="T195" s="12"/>
      <c r="V195" s="12"/>
      <c r="W195" s="12"/>
      <c r="X195" s="17"/>
      <c r="AX195" s="12"/>
      <c r="AY195" s="12"/>
      <c r="BY195" s="12"/>
      <c r="BZ195" s="12"/>
      <c r="DC195" s="12"/>
      <c r="DD195" s="12"/>
      <c r="DE195" s="114"/>
      <c r="DF195" s="12"/>
      <c r="DI195" s="12"/>
      <c r="DJ195" s="12"/>
      <c r="DK195" s="12"/>
      <c r="DM195" s="12"/>
      <c r="DN195" s="12"/>
      <c r="DO195" s="12"/>
      <c r="DP195" s="12"/>
      <c r="DQ195" s="12"/>
      <c r="DR195" s="12"/>
      <c r="DS195" s="12"/>
      <c r="DT195" s="12"/>
      <c r="DU195" s="12"/>
      <c r="DV195" s="12"/>
      <c r="DW195" s="12"/>
      <c r="DX195" s="12"/>
      <c r="DZ195" s="114"/>
    </row>
    <row r="196" spans="1:130" x14ac:dyDescent="0.2">
      <c r="A196" s="107"/>
      <c r="B196" s="12"/>
      <c r="C196" s="12"/>
      <c r="D196" s="12"/>
      <c r="E196" s="12"/>
      <c r="F196" s="12"/>
      <c r="G196" s="12"/>
      <c r="H196" s="12"/>
      <c r="I196" s="114"/>
      <c r="J196" s="13"/>
      <c r="K196" s="12"/>
      <c r="L196" s="12"/>
      <c r="M196" s="12"/>
      <c r="N196" s="12"/>
      <c r="O196" s="20"/>
      <c r="P196" s="12"/>
      <c r="S196" s="12"/>
      <c r="T196" s="12"/>
      <c r="V196" s="12"/>
      <c r="W196" s="12"/>
      <c r="X196" s="17"/>
      <c r="AX196" s="12"/>
      <c r="AY196" s="12"/>
      <c r="BY196" s="12"/>
      <c r="BZ196" s="12"/>
      <c r="DC196" s="12"/>
      <c r="DD196" s="12"/>
      <c r="DE196" s="114"/>
      <c r="DF196" s="12"/>
      <c r="DI196" s="12"/>
      <c r="DJ196" s="12"/>
      <c r="DK196" s="12"/>
      <c r="DM196" s="12"/>
      <c r="DN196" s="12"/>
      <c r="DO196" s="12"/>
      <c r="DP196" s="12"/>
      <c r="DQ196" s="12"/>
      <c r="DR196" s="12"/>
      <c r="DS196" s="12"/>
      <c r="DT196" s="12"/>
      <c r="DU196" s="12"/>
      <c r="DV196" s="12"/>
      <c r="DW196" s="12"/>
      <c r="DX196" s="12"/>
      <c r="DZ196" s="114"/>
    </row>
    <row r="197" spans="1:130" x14ac:dyDescent="0.2">
      <c r="A197" s="107"/>
      <c r="B197" s="12"/>
      <c r="C197" s="12"/>
      <c r="D197" s="12"/>
      <c r="E197" s="12"/>
      <c r="F197" s="12"/>
      <c r="G197" s="12"/>
      <c r="H197" s="12"/>
      <c r="I197" s="114"/>
      <c r="J197" s="13"/>
      <c r="K197" s="12"/>
      <c r="L197" s="12"/>
      <c r="M197" s="12"/>
      <c r="N197" s="12"/>
      <c r="O197" s="20"/>
      <c r="P197" s="12"/>
      <c r="S197" s="12"/>
      <c r="T197" s="12"/>
      <c r="V197" s="12"/>
      <c r="W197" s="12"/>
      <c r="X197" s="17"/>
      <c r="AX197" s="12"/>
      <c r="AY197" s="12"/>
      <c r="BY197" s="12"/>
      <c r="BZ197" s="12"/>
      <c r="DC197" s="12"/>
      <c r="DD197" s="12"/>
      <c r="DE197" s="114"/>
      <c r="DF197" s="12"/>
      <c r="DI197" s="12"/>
      <c r="DJ197" s="12"/>
      <c r="DK197" s="12"/>
      <c r="DM197" s="12"/>
      <c r="DN197" s="12"/>
      <c r="DO197" s="12"/>
      <c r="DP197" s="12"/>
      <c r="DQ197" s="12"/>
      <c r="DR197" s="12"/>
      <c r="DS197" s="12"/>
      <c r="DT197" s="12"/>
      <c r="DU197" s="12"/>
      <c r="DV197" s="12"/>
      <c r="DW197" s="12"/>
      <c r="DX197" s="12"/>
      <c r="DZ197" s="114"/>
    </row>
    <row r="198" spans="1:130" x14ac:dyDescent="0.2">
      <c r="A198" s="107"/>
      <c r="B198" s="12"/>
      <c r="C198" s="12"/>
      <c r="D198" s="12"/>
      <c r="E198" s="12"/>
      <c r="F198" s="12"/>
      <c r="G198" s="12"/>
      <c r="H198" s="12"/>
      <c r="I198" s="114"/>
      <c r="J198" s="13"/>
      <c r="K198" s="12"/>
      <c r="L198" s="12"/>
      <c r="M198" s="12"/>
      <c r="N198" s="12"/>
      <c r="O198" s="20"/>
      <c r="P198" s="12"/>
      <c r="S198" s="12"/>
      <c r="T198" s="12"/>
      <c r="V198" s="12"/>
      <c r="W198" s="12"/>
      <c r="X198" s="17"/>
      <c r="AX198" s="12"/>
      <c r="AY198" s="12"/>
      <c r="BY198" s="12"/>
      <c r="BZ198" s="12"/>
      <c r="DC198" s="12"/>
      <c r="DD198" s="12"/>
      <c r="DE198" s="114"/>
      <c r="DF198" s="12"/>
      <c r="DI198" s="12"/>
      <c r="DJ198" s="12"/>
      <c r="DK198" s="12"/>
      <c r="DM198" s="12"/>
      <c r="DN198" s="12"/>
      <c r="DO198" s="12"/>
      <c r="DP198" s="12"/>
      <c r="DQ198" s="12"/>
      <c r="DR198" s="12"/>
      <c r="DS198" s="12"/>
      <c r="DT198" s="12"/>
      <c r="DU198" s="12"/>
      <c r="DV198" s="12"/>
      <c r="DW198" s="12"/>
      <c r="DX198" s="12"/>
      <c r="DZ198" s="114"/>
    </row>
    <row r="199" spans="1:130" x14ac:dyDescent="0.2">
      <c r="A199" s="107"/>
      <c r="B199" s="12"/>
      <c r="C199" s="12"/>
      <c r="D199" s="12"/>
      <c r="E199" s="12"/>
      <c r="F199" s="12"/>
      <c r="G199" s="12"/>
      <c r="H199" s="12"/>
      <c r="I199" s="114"/>
      <c r="J199" s="13"/>
      <c r="K199" s="12"/>
      <c r="L199" s="12"/>
      <c r="M199" s="12"/>
      <c r="N199" s="12"/>
      <c r="O199" s="20"/>
      <c r="P199" s="12"/>
      <c r="S199" s="12"/>
      <c r="T199" s="12"/>
      <c r="V199" s="12"/>
      <c r="W199" s="12"/>
      <c r="X199" s="17"/>
      <c r="AX199" s="12"/>
      <c r="AY199" s="12"/>
      <c r="BY199" s="12"/>
      <c r="BZ199" s="12"/>
      <c r="DC199" s="12"/>
      <c r="DD199" s="12"/>
      <c r="DE199" s="114"/>
      <c r="DF199" s="12"/>
      <c r="DI199" s="12"/>
      <c r="DJ199" s="12"/>
      <c r="DK199" s="12"/>
      <c r="DM199" s="12"/>
      <c r="DN199" s="12"/>
      <c r="DO199" s="12"/>
      <c r="DP199" s="12"/>
      <c r="DQ199" s="12"/>
      <c r="DR199" s="12"/>
      <c r="DS199" s="12"/>
      <c r="DT199" s="12"/>
      <c r="DU199" s="12"/>
      <c r="DV199" s="12"/>
      <c r="DW199" s="12"/>
      <c r="DX199" s="12"/>
      <c r="DZ199" s="114"/>
    </row>
    <row r="200" spans="1:130" x14ac:dyDescent="0.2">
      <c r="A200" s="107"/>
      <c r="B200" s="12"/>
      <c r="C200" s="12"/>
      <c r="D200" s="12"/>
      <c r="E200" s="12"/>
      <c r="F200" s="12"/>
      <c r="G200" s="12"/>
      <c r="H200" s="12"/>
      <c r="I200" s="114"/>
      <c r="J200" s="13"/>
      <c r="K200" s="12"/>
      <c r="L200" s="12"/>
      <c r="M200" s="12"/>
      <c r="N200" s="12"/>
      <c r="O200" s="20"/>
      <c r="P200" s="12"/>
      <c r="S200" s="12"/>
      <c r="T200" s="12"/>
      <c r="V200" s="12"/>
      <c r="W200" s="12"/>
      <c r="X200" s="17"/>
      <c r="AX200" s="12"/>
      <c r="AY200" s="12"/>
      <c r="BY200" s="12"/>
      <c r="BZ200" s="12"/>
      <c r="DC200" s="12"/>
      <c r="DD200" s="12"/>
      <c r="DE200" s="114"/>
      <c r="DF200" s="12"/>
      <c r="DI200" s="12"/>
      <c r="DJ200" s="12"/>
      <c r="DK200" s="12"/>
      <c r="DM200" s="12"/>
      <c r="DN200" s="12"/>
      <c r="DO200" s="12"/>
      <c r="DP200" s="12"/>
      <c r="DQ200" s="12"/>
      <c r="DR200" s="12"/>
      <c r="DS200" s="12"/>
      <c r="DT200" s="12"/>
      <c r="DU200" s="12"/>
      <c r="DV200" s="12"/>
      <c r="DW200" s="12"/>
      <c r="DX200" s="12"/>
      <c r="DZ200" s="114"/>
    </row>
    <row r="201" spans="1:130" x14ac:dyDescent="0.2">
      <c r="A201" s="107"/>
      <c r="B201" s="12"/>
      <c r="C201" s="12"/>
      <c r="D201" s="12"/>
      <c r="E201" s="12"/>
      <c r="F201" s="12"/>
      <c r="G201" s="12"/>
      <c r="H201" s="12"/>
      <c r="I201" s="114"/>
      <c r="J201" s="13"/>
      <c r="K201" s="12"/>
      <c r="L201" s="12"/>
      <c r="M201" s="12"/>
      <c r="N201" s="12"/>
      <c r="O201" s="20"/>
      <c r="P201" s="12"/>
      <c r="S201" s="12"/>
      <c r="T201" s="12"/>
      <c r="V201" s="12"/>
      <c r="W201" s="12"/>
      <c r="X201" s="17"/>
      <c r="AX201" s="12"/>
      <c r="AY201" s="12"/>
      <c r="BY201" s="12"/>
      <c r="BZ201" s="12"/>
      <c r="DC201" s="12"/>
      <c r="DD201" s="12"/>
      <c r="DE201" s="114"/>
      <c r="DF201" s="12"/>
      <c r="DI201" s="12"/>
      <c r="DJ201" s="12"/>
      <c r="DK201" s="12"/>
      <c r="DM201" s="12"/>
      <c r="DN201" s="12"/>
      <c r="DO201" s="12"/>
      <c r="DP201" s="12"/>
      <c r="DQ201" s="12"/>
      <c r="DR201" s="12"/>
      <c r="DS201" s="12"/>
      <c r="DT201" s="12"/>
      <c r="DU201" s="12"/>
      <c r="DV201" s="12"/>
      <c r="DW201" s="12"/>
      <c r="DX201" s="12"/>
      <c r="DZ201" s="114"/>
    </row>
    <row r="202" spans="1:130" x14ac:dyDescent="0.2">
      <c r="A202" s="107"/>
      <c r="B202" s="12"/>
      <c r="C202" s="12"/>
      <c r="D202" s="12"/>
      <c r="E202" s="12"/>
      <c r="F202" s="12"/>
      <c r="G202" s="12"/>
      <c r="H202" s="12"/>
      <c r="I202" s="114"/>
      <c r="J202" s="13"/>
      <c r="K202" s="12"/>
      <c r="L202" s="12"/>
      <c r="M202" s="12"/>
      <c r="N202" s="12"/>
      <c r="O202" s="20"/>
      <c r="P202" s="12"/>
      <c r="S202" s="12"/>
      <c r="T202" s="12"/>
      <c r="V202" s="12"/>
      <c r="W202" s="12"/>
      <c r="X202" s="17"/>
      <c r="AX202" s="12"/>
      <c r="AY202" s="12"/>
      <c r="BY202" s="12"/>
      <c r="BZ202" s="12"/>
      <c r="DC202" s="12"/>
      <c r="DD202" s="12"/>
      <c r="DE202" s="114"/>
      <c r="DF202" s="12"/>
      <c r="DI202" s="12"/>
      <c r="DJ202" s="12"/>
      <c r="DK202" s="12"/>
      <c r="DM202" s="12"/>
      <c r="DN202" s="12"/>
      <c r="DO202" s="12"/>
      <c r="DP202" s="12"/>
      <c r="DQ202" s="12"/>
      <c r="DR202" s="12"/>
      <c r="DS202" s="12"/>
      <c r="DT202" s="12"/>
      <c r="DU202" s="12"/>
      <c r="DV202" s="12"/>
      <c r="DW202" s="12"/>
      <c r="DX202" s="12"/>
      <c r="DZ202" s="114"/>
    </row>
    <row r="203" spans="1:130" x14ac:dyDescent="0.2">
      <c r="A203" s="107"/>
      <c r="B203" s="12"/>
      <c r="C203" s="12"/>
      <c r="D203" s="12"/>
      <c r="E203" s="12"/>
      <c r="F203" s="12"/>
      <c r="G203" s="12"/>
      <c r="H203" s="12"/>
      <c r="I203" s="114"/>
      <c r="J203" s="13"/>
      <c r="K203" s="12"/>
      <c r="L203" s="12"/>
      <c r="M203" s="12"/>
      <c r="N203" s="12"/>
      <c r="O203" s="20"/>
      <c r="P203" s="12"/>
      <c r="S203" s="12"/>
      <c r="T203" s="12"/>
      <c r="V203" s="12"/>
      <c r="W203" s="12"/>
      <c r="X203" s="17"/>
      <c r="AX203" s="12"/>
      <c r="AY203" s="12"/>
      <c r="BY203" s="12"/>
      <c r="BZ203" s="12"/>
      <c r="DC203" s="12"/>
      <c r="DD203" s="12"/>
      <c r="DE203" s="114"/>
      <c r="DF203" s="12"/>
      <c r="DI203" s="12"/>
      <c r="DJ203" s="12"/>
      <c r="DK203" s="12"/>
      <c r="DM203" s="12"/>
      <c r="DN203" s="12"/>
      <c r="DO203" s="12"/>
      <c r="DP203" s="12"/>
      <c r="DQ203" s="12"/>
      <c r="DR203" s="12"/>
      <c r="DS203" s="12"/>
      <c r="DT203" s="12"/>
      <c r="DU203" s="12"/>
      <c r="DV203" s="12"/>
      <c r="DW203" s="12"/>
      <c r="DX203" s="12"/>
      <c r="DZ203" s="114"/>
    </row>
    <row r="204" spans="1:130" x14ac:dyDescent="0.2">
      <c r="A204" s="107"/>
      <c r="B204" s="12"/>
      <c r="C204" s="12"/>
      <c r="D204" s="12"/>
      <c r="E204" s="12"/>
      <c r="F204" s="12"/>
      <c r="G204" s="12"/>
      <c r="H204" s="12"/>
      <c r="I204" s="114"/>
      <c r="J204" s="13"/>
      <c r="K204" s="12"/>
      <c r="L204" s="12"/>
      <c r="M204" s="12"/>
      <c r="N204" s="12"/>
      <c r="O204" s="20"/>
      <c r="P204" s="12"/>
      <c r="S204" s="12"/>
      <c r="T204" s="12"/>
      <c r="V204" s="12"/>
      <c r="W204" s="12"/>
      <c r="X204" s="17"/>
      <c r="AX204" s="12"/>
      <c r="AY204" s="12"/>
      <c r="BY204" s="12"/>
      <c r="BZ204" s="12"/>
      <c r="DC204" s="12"/>
      <c r="DD204" s="12"/>
      <c r="DE204" s="114"/>
      <c r="DF204" s="12"/>
      <c r="DI204" s="12"/>
      <c r="DJ204" s="12"/>
      <c r="DK204" s="12"/>
      <c r="DM204" s="12"/>
      <c r="DN204" s="12"/>
      <c r="DO204" s="12"/>
      <c r="DP204" s="12"/>
      <c r="DQ204" s="12"/>
      <c r="DR204" s="12"/>
      <c r="DS204" s="12"/>
      <c r="DT204" s="12"/>
      <c r="DU204" s="12"/>
      <c r="DV204" s="12"/>
      <c r="DW204" s="12"/>
      <c r="DX204" s="12"/>
      <c r="DZ204" s="114"/>
    </row>
    <row r="205" spans="1:130" x14ac:dyDescent="0.2">
      <c r="A205" s="107"/>
      <c r="B205" s="12"/>
      <c r="C205" s="12"/>
      <c r="D205" s="12"/>
      <c r="E205" s="12"/>
      <c r="F205" s="12"/>
      <c r="G205" s="12"/>
      <c r="H205" s="12"/>
      <c r="I205" s="114"/>
      <c r="J205" s="13"/>
      <c r="K205" s="12"/>
      <c r="L205" s="12"/>
      <c r="M205" s="12"/>
      <c r="N205" s="12"/>
      <c r="O205" s="20"/>
      <c r="P205" s="12"/>
      <c r="S205" s="12"/>
      <c r="T205" s="12"/>
      <c r="V205" s="12"/>
      <c r="W205" s="12"/>
      <c r="X205" s="17"/>
      <c r="AX205" s="12"/>
      <c r="AY205" s="12"/>
      <c r="BY205" s="12"/>
      <c r="BZ205" s="12"/>
      <c r="DC205" s="12"/>
      <c r="DD205" s="12"/>
      <c r="DE205" s="114"/>
      <c r="DF205" s="12"/>
      <c r="DI205" s="12"/>
      <c r="DJ205" s="12"/>
      <c r="DK205" s="12"/>
      <c r="DM205" s="12"/>
      <c r="DN205" s="12"/>
      <c r="DO205" s="12"/>
      <c r="DP205" s="12"/>
      <c r="DQ205" s="12"/>
      <c r="DR205" s="12"/>
      <c r="DS205" s="12"/>
      <c r="DT205" s="12"/>
      <c r="DU205" s="12"/>
      <c r="DV205" s="12"/>
      <c r="DW205" s="12"/>
      <c r="DX205" s="12"/>
      <c r="DZ205" s="114"/>
    </row>
    <row r="206" spans="1:130" x14ac:dyDescent="0.2">
      <c r="A206" s="107"/>
      <c r="B206" s="12"/>
      <c r="C206" s="12"/>
      <c r="D206" s="12"/>
      <c r="E206" s="12"/>
      <c r="F206" s="12"/>
      <c r="G206" s="12"/>
      <c r="H206" s="12"/>
      <c r="I206" s="114"/>
      <c r="J206" s="13"/>
      <c r="K206" s="12"/>
      <c r="L206" s="12"/>
      <c r="M206" s="12"/>
      <c r="N206" s="12"/>
      <c r="O206" s="20"/>
      <c r="P206" s="12"/>
      <c r="S206" s="12"/>
      <c r="T206" s="12"/>
      <c r="V206" s="12"/>
      <c r="W206" s="12"/>
      <c r="X206" s="17"/>
      <c r="AX206" s="12"/>
      <c r="AY206" s="12"/>
      <c r="BY206" s="12"/>
      <c r="BZ206" s="12"/>
      <c r="DC206" s="12"/>
      <c r="DD206" s="12"/>
      <c r="DE206" s="114"/>
      <c r="DF206" s="12"/>
      <c r="DI206" s="12"/>
      <c r="DJ206" s="12"/>
      <c r="DK206" s="12"/>
      <c r="DM206" s="12"/>
      <c r="DN206" s="12"/>
      <c r="DO206" s="12"/>
      <c r="DP206" s="12"/>
      <c r="DQ206" s="12"/>
      <c r="DR206" s="12"/>
      <c r="DS206" s="12"/>
      <c r="DT206" s="12"/>
      <c r="DU206" s="12"/>
      <c r="DV206" s="12"/>
      <c r="DW206" s="12"/>
      <c r="DX206" s="12"/>
      <c r="DZ206" s="114"/>
    </row>
    <row r="207" spans="1:130" x14ac:dyDescent="0.2">
      <c r="A207" s="107"/>
      <c r="B207" s="12"/>
      <c r="C207" s="12"/>
      <c r="D207" s="12"/>
      <c r="E207" s="12"/>
      <c r="F207" s="12"/>
      <c r="G207" s="12"/>
      <c r="H207" s="12"/>
      <c r="I207" s="114"/>
      <c r="J207" s="13"/>
      <c r="K207" s="12"/>
      <c r="L207" s="12"/>
      <c r="M207" s="12"/>
      <c r="N207" s="12"/>
      <c r="O207" s="20"/>
      <c r="P207" s="12"/>
      <c r="S207" s="12"/>
      <c r="T207" s="12"/>
      <c r="V207" s="12"/>
      <c r="W207" s="12"/>
      <c r="X207" s="17"/>
      <c r="AX207" s="12"/>
      <c r="AY207" s="12"/>
      <c r="BY207" s="12"/>
      <c r="BZ207" s="12"/>
      <c r="DC207" s="12"/>
      <c r="DD207" s="12"/>
      <c r="DE207" s="114"/>
      <c r="DF207" s="12"/>
      <c r="DI207" s="12"/>
      <c r="DJ207" s="12"/>
      <c r="DK207" s="12"/>
      <c r="DM207" s="12"/>
      <c r="DN207" s="12"/>
      <c r="DO207" s="12"/>
      <c r="DP207" s="12"/>
      <c r="DQ207" s="12"/>
      <c r="DR207" s="12"/>
      <c r="DS207" s="12"/>
      <c r="DT207" s="12"/>
      <c r="DU207" s="12"/>
      <c r="DV207" s="12"/>
      <c r="DW207" s="12"/>
      <c r="DX207" s="12"/>
      <c r="DZ207" s="114"/>
    </row>
    <row r="208" spans="1:130" x14ac:dyDescent="0.2">
      <c r="A208" s="107"/>
      <c r="B208" s="12"/>
      <c r="C208" s="12"/>
      <c r="D208" s="12"/>
      <c r="E208" s="12"/>
      <c r="F208" s="12"/>
      <c r="G208" s="12"/>
      <c r="H208" s="12"/>
      <c r="I208" s="114"/>
      <c r="J208" s="13"/>
      <c r="K208" s="12"/>
      <c r="L208" s="12"/>
      <c r="M208" s="12"/>
      <c r="N208" s="12"/>
      <c r="O208" s="20"/>
      <c r="P208" s="12"/>
      <c r="S208" s="12"/>
      <c r="T208" s="12"/>
      <c r="V208" s="12"/>
      <c r="W208" s="12"/>
      <c r="X208" s="17"/>
      <c r="AX208" s="12"/>
      <c r="AY208" s="12"/>
      <c r="BY208" s="12"/>
      <c r="BZ208" s="12"/>
      <c r="DC208" s="12"/>
      <c r="DD208" s="12"/>
      <c r="DE208" s="114"/>
      <c r="DF208" s="12"/>
      <c r="DI208" s="12"/>
      <c r="DJ208" s="12"/>
      <c r="DK208" s="12"/>
      <c r="DM208" s="12"/>
      <c r="DN208" s="12"/>
      <c r="DO208" s="12"/>
      <c r="DP208" s="12"/>
      <c r="DQ208" s="12"/>
      <c r="DR208" s="12"/>
      <c r="DS208" s="12"/>
      <c r="DT208" s="12"/>
      <c r="DU208" s="12"/>
      <c r="DV208" s="12"/>
      <c r="DW208" s="12"/>
      <c r="DX208" s="12"/>
      <c r="DZ208" s="114"/>
    </row>
    <row r="209" spans="1:130" x14ac:dyDescent="0.2">
      <c r="A209" s="107"/>
      <c r="B209" s="12"/>
      <c r="C209" s="12"/>
      <c r="D209" s="12"/>
      <c r="E209" s="12"/>
      <c r="F209" s="12"/>
      <c r="G209" s="12"/>
      <c r="H209" s="12"/>
      <c r="I209" s="114"/>
      <c r="J209" s="13"/>
      <c r="K209" s="12"/>
      <c r="L209" s="12"/>
      <c r="M209" s="12"/>
      <c r="N209" s="12"/>
      <c r="O209" s="20"/>
      <c r="P209" s="12"/>
      <c r="S209" s="12"/>
      <c r="T209" s="12"/>
      <c r="V209" s="12"/>
      <c r="W209" s="12"/>
      <c r="X209" s="17"/>
      <c r="AX209" s="12"/>
      <c r="AY209" s="12"/>
      <c r="BY209" s="12"/>
      <c r="BZ209" s="12"/>
      <c r="DC209" s="12"/>
      <c r="DD209" s="12"/>
      <c r="DE209" s="114"/>
      <c r="DF209" s="12"/>
      <c r="DI209" s="12"/>
      <c r="DJ209" s="12"/>
      <c r="DK209" s="12"/>
      <c r="DM209" s="12"/>
      <c r="DN209" s="12"/>
      <c r="DO209" s="12"/>
      <c r="DP209" s="12"/>
      <c r="DQ209" s="12"/>
      <c r="DR209" s="12"/>
      <c r="DS209" s="12"/>
      <c r="DT209" s="12"/>
      <c r="DU209" s="12"/>
      <c r="DV209" s="12"/>
      <c r="DW209" s="12"/>
      <c r="DX209" s="12"/>
      <c r="DZ209" s="114"/>
    </row>
    <row r="210" spans="1:130" x14ac:dyDescent="0.2">
      <c r="A210" s="107"/>
      <c r="B210" s="12"/>
      <c r="C210" s="12"/>
      <c r="D210" s="12"/>
      <c r="E210" s="12"/>
      <c r="F210" s="12"/>
      <c r="G210" s="12"/>
      <c r="H210" s="12"/>
      <c r="I210" s="114"/>
      <c r="J210" s="13"/>
      <c r="K210" s="12"/>
      <c r="L210" s="12"/>
      <c r="M210" s="12"/>
      <c r="N210" s="12"/>
      <c r="O210" s="20"/>
      <c r="P210" s="12"/>
      <c r="S210" s="12"/>
      <c r="T210" s="12"/>
      <c r="V210" s="12"/>
      <c r="W210" s="12"/>
      <c r="X210" s="17"/>
      <c r="AX210" s="12"/>
      <c r="AY210" s="12"/>
      <c r="BY210" s="12"/>
      <c r="BZ210" s="12"/>
      <c r="DC210" s="12"/>
      <c r="DD210" s="12"/>
      <c r="DE210" s="114"/>
      <c r="DF210" s="12"/>
      <c r="DI210" s="12"/>
      <c r="DJ210" s="12"/>
      <c r="DK210" s="12"/>
      <c r="DM210" s="12"/>
      <c r="DN210" s="12"/>
      <c r="DO210" s="12"/>
      <c r="DP210" s="12"/>
      <c r="DQ210" s="12"/>
      <c r="DR210" s="12"/>
      <c r="DS210" s="12"/>
      <c r="DT210" s="12"/>
      <c r="DU210" s="12"/>
      <c r="DV210" s="12"/>
      <c r="DW210" s="12"/>
      <c r="DX210" s="12"/>
      <c r="DZ210" s="114"/>
    </row>
    <row r="211" spans="1:130" x14ac:dyDescent="0.2">
      <c r="A211" s="107"/>
      <c r="B211" s="12"/>
      <c r="C211" s="12"/>
      <c r="D211" s="12"/>
      <c r="E211" s="12"/>
      <c r="F211" s="12"/>
      <c r="G211" s="12"/>
      <c r="H211" s="12"/>
      <c r="I211" s="114"/>
      <c r="J211" s="13"/>
      <c r="K211" s="12"/>
      <c r="L211" s="12"/>
      <c r="M211" s="12"/>
      <c r="N211" s="12"/>
      <c r="O211" s="20"/>
      <c r="P211" s="12"/>
      <c r="S211" s="12"/>
      <c r="T211" s="12"/>
      <c r="V211" s="12"/>
      <c r="W211" s="12"/>
      <c r="X211" s="17"/>
      <c r="AX211" s="12"/>
      <c r="AY211" s="12"/>
      <c r="BY211" s="12"/>
      <c r="BZ211" s="12"/>
      <c r="DC211" s="12"/>
      <c r="DD211" s="12"/>
      <c r="DE211" s="114"/>
      <c r="DF211" s="12"/>
      <c r="DI211" s="12"/>
      <c r="DJ211" s="12"/>
      <c r="DK211" s="12"/>
      <c r="DM211" s="12"/>
      <c r="DN211" s="12"/>
      <c r="DO211" s="12"/>
      <c r="DP211" s="12"/>
      <c r="DQ211" s="12"/>
      <c r="DR211" s="12"/>
      <c r="DS211" s="12"/>
      <c r="DT211" s="12"/>
      <c r="DU211" s="12"/>
      <c r="DV211" s="12"/>
      <c r="DW211" s="12"/>
      <c r="DX211" s="12"/>
      <c r="DZ211" s="114"/>
    </row>
    <row r="212" spans="1:130" x14ac:dyDescent="0.2">
      <c r="A212" s="107"/>
      <c r="B212" s="12"/>
      <c r="C212" s="12"/>
      <c r="D212" s="12"/>
      <c r="E212" s="12"/>
      <c r="F212" s="12"/>
      <c r="G212" s="12"/>
      <c r="H212" s="12"/>
      <c r="I212" s="114"/>
      <c r="J212" s="13"/>
      <c r="K212" s="12"/>
      <c r="L212" s="12"/>
      <c r="M212" s="12"/>
      <c r="N212" s="12"/>
      <c r="O212" s="20"/>
      <c r="P212" s="12"/>
      <c r="S212" s="12"/>
      <c r="T212" s="12"/>
      <c r="V212" s="12"/>
      <c r="W212" s="12"/>
      <c r="X212" s="17"/>
      <c r="AX212" s="12"/>
      <c r="AY212" s="12"/>
      <c r="BY212" s="12"/>
      <c r="BZ212" s="12"/>
      <c r="DC212" s="12"/>
      <c r="DD212" s="12"/>
      <c r="DE212" s="114"/>
      <c r="DF212" s="12"/>
      <c r="DI212" s="12"/>
      <c r="DJ212" s="12"/>
      <c r="DK212" s="12"/>
      <c r="DM212" s="12"/>
      <c r="DN212" s="12"/>
      <c r="DO212" s="12"/>
      <c r="DP212" s="12"/>
      <c r="DQ212" s="12"/>
      <c r="DR212" s="12"/>
      <c r="DS212" s="12"/>
      <c r="DT212" s="12"/>
      <c r="DU212" s="12"/>
      <c r="DV212" s="12"/>
      <c r="DW212" s="12"/>
      <c r="DX212" s="12"/>
      <c r="DZ212" s="114"/>
    </row>
    <row r="213" spans="1:130" x14ac:dyDescent="0.2">
      <c r="A213" s="107"/>
      <c r="B213" s="12"/>
      <c r="C213" s="12"/>
      <c r="D213" s="12"/>
      <c r="E213" s="12"/>
      <c r="F213" s="12"/>
      <c r="G213" s="12"/>
      <c r="H213" s="12"/>
      <c r="I213" s="114"/>
      <c r="J213" s="13"/>
      <c r="K213" s="12"/>
      <c r="L213" s="12"/>
      <c r="M213" s="12"/>
      <c r="N213" s="12"/>
      <c r="O213" s="20"/>
      <c r="P213" s="12"/>
      <c r="S213" s="12"/>
      <c r="T213" s="12"/>
      <c r="V213" s="12"/>
      <c r="W213" s="12"/>
      <c r="X213" s="17"/>
      <c r="AX213" s="12"/>
      <c r="AY213" s="12"/>
      <c r="BY213" s="12"/>
      <c r="BZ213" s="12"/>
      <c r="DC213" s="12"/>
      <c r="DD213" s="12"/>
      <c r="DE213" s="114"/>
      <c r="DF213" s="12"/>
      <c r="DI213" s="12"/>
      <c r="DJ213" s="12"/>
      <c r="DK213" s="12"/>
      <c r="DM213" s="12"/>
      <c r="DN213" s="12"/>
      <c r="DO213" s="12"/>
      <c r="DP213" s="12"/>
      <c r="DQ213" s="12"/>
      <c r="DR213" s="12"/>
      <c r="DS213" s="12"/>
      <c r="DT213" s="12"/>
      <c r="DU213" s="12"/>
      <c r="DV213" s="12"/>
      <c r="DW213" s="12"/>
      <c r="DX213" s="12"/>
      <c r="DZ213" s="114"/>
    </row>
    <row r="214" spans="1:130" x14ac:dyDescent="0.2">
      <c r="A214" s="107"/>
      <c r="B214" s="12"/>
      <c r="C214" s="12"/>
      <c r="D214" s="12"/>
      <c r="E214" s="12"/>
      <c r="F214" s="12"/>
      <c r="G214" s="12"/>
      <c r="H214" s="12"/>
      <c r="I214" s="114"/>
      <c r="J214" s="13"/>
      <c r="K214" s="12"/>
      <c r="L214" s="12"/>
      <c r="M214" s="12"/>
      <c r="N214" s="12"/>
      <c r="O214" s="20"/>
      <c r="P214" s="12"/>
      <c r="S214" s="12"/>
      <c r="T214" s="12"/>
      <c r="V214" s="12"/>
      <c r="W214" s="12"/>
      <c r="X214" s="17"/>
      <c r="AX214" s="12"/>
      <c r="AY214" s="12"/>
      <c r="BY214" s="12"/>
      <c r="BZ214" s="12"/>
      <c r="DC214" s="12"/>
      <c r="DD214" s="12"/>
      <c r="DE214" s="114"/>
      <c r="DF214" s="12"/>
      <c r="DI214" s="12"/>
      <c r="DJ214" s="12"/>
      <c r="DK214" s="12"/>
      <c r="DM214" s="12"/>
      <c r="DN214" s="12"/>
      <c r="DO214" s="12"/>
      <c r="DP214" s="12"/>
      <c r="DQ214" s="12"/>
      <c r="DR214" s="12"/>
      <c r="DS214" s="12"/>
      <c r="DT214" s="12"/>
      <c r="DU214" s="12"/>
      <c r="DV214" s="12"/>
      <c r="DW214" s="12"/>
      <c r="DX214" s="12"/>
      <c r="DZ214" s="114"/>
    </row>
    <row r="215" spans="1:130" x14ac:dyDescent="0.2">
      <c r="A215" s="107"/>
      <c r="B215" s="12"/>
      <c r="C215" s="12"/>
      <c r="D215" s="12"/>
      <c r="E215" s="12"/>
      <c r="F215" s="12"/>
      <c r="G215" s="12"/>
      <c r="H215" s="12"/>
      <c r="I215" s="114"/>
      <c r="J215" s="13"/>
      <c r="K215" s="12"/>
      <c r="L215" s="12"/>
      <c r="M215" s="12"/>
      <c r="N215" s="12"/>
      <c r="O215" s="20"/>
      <c r="P215" s="12"/>
      <c r="S215" s="12"/>
      <c r="T215" s="12"/>
      <c r="V215" s="12"/>
      <c r="W215" s="12"/>
      <c r="X215" s="17"/>
      <c r="AX215" s="12"/>
      <c r="AY215" s="12"/>
      <c r="BY215" s="12"/>
      <c r="BZ215" s="12"/>
      <c r="DC215" s="12"/>
      <c r="DD215" s="12"/>
      <c r="DE215" s="114"/>
      <c r="DF215" s="12"/>
      <c r="DI215" s="12"/>
      <c r="DJ215" s="12"/>
      <c r="DK215" s="12"/>
      <c r="DM215" s="12"/>
      <c r="DN215" s="12"/>
      <c r="DO215" s="12"/>
      <c r="DP215" s="12"/>
      <c r="DQ215" s="12"/>
      <c r="DR215" s="12"/>
      <c r="DS215" s="12"/>
      <c r="DT215" s="12"/>
      <c r="DU215" s="12"/>
      <c r="DV215" s="12"/>
      <c r="DW215" s="12"/>
      <c r="DX215" s="12"/>
      <c r="DZ215" s="114"/>
    </row>
    <row r="216" spans="1:130" x14ac:dyDescent="0.2">
      <c r="A216" s="107"/>
      <c r="B216" s="12"/>
      <c r="C216" s="12"/>
      <c r="D216" s="12"/>
      <c r="E216" s="12"/>
      <c r="F216" s="12"/>
      <c r="G216" s="12"/>
      <c r="H216" s="12"/>
      <c r="I216" s="114"/>
      <c r="J216" s="13"/>
      <c r="K216" s="12"/>
      <c r="L216" s="12"/>
      <c r="M216" s="12"/>
      <c r="N216" s="12"/>
      <c r="O216" s="20"/>
      <c r="P216" s="12"/>
      <c r="S216" s="12"/>
      <c r="T216" s="12"/>
      <c r="V216" s="12"/>
      <c r="W216" s="12"/>
      <c r="X216" s="17"/>
      <c r="AX216" s="12"/>
      <c r="AY216" s="12"/>
      <c r="BY216" s="12"/>
      <c r="BZ216" s="12"/>
      <c r="DC216" s="12"/>
      <c r="DD216" s="12"/>
      <c r="DE216" s="114"/>
      <c r="DF216" s="12"/>
      <c r="DI216" s="12"/>
      <c r="DJ216" s="12"/>
      <c r="DK216" s="12"/>
      <c r="DM216" s="12"/>
      <c r="DN216" s="12"/>
      <c r="DO216" s="12"/>
      <c r="DP216" s="12"/>
      <c r="DQ216" s="12"/>
      <c r="DR216" s="12"/>
      <c r="DS216" s="12"/>
      <c r="DT216" s="12"/>
      <c r="DU216" s="12"/>
      <c r="DV216" s="12"/>
      <c r="DW216" s="12"/>
      <c r="DX216" s="12"/>
      <c r="DZ216" s="114"/>
    </row>
    <row r="217" spans="1:130" x14ac:dyDescent="0.2">
      <c r="A217" s="107"/>
      <c r="B217" s="12"/>
      <c r="C217" s="12"/>
      <c r="D217" s="12"/>
      <c r="E217" s="12"/>
      <c r="F217" s="12"/>
      <c r="G217" s="12"/>
      <c r="H217" s="12"/>
      <c r="I217" s="114"/>
      <c r="J217" s="13"/>
      <c r="K217" s="12"/>
      <c r="L217" s="12"/>
      <c r="M217" s="12"/>
      <c r="N217" s="12"/>
      <c r="O217" s="20"/>
      <c r="P217" s="12"/>
      <c r="S217" s="12"/>
      <c r="T217" s="12"/>
      <c r="V217" s="12"/>
      <c r="W217" s="12"/>
      <c r="X217" s="17"/>
      <c r="AX217" s="12"/>
      <c r="AY217" s="12"/>
      <c r="BY217" s="12"/>
      <c r="BZ217" s="12"/>
      <c r="DC217" s="12"/>
      <c r="DD217" s="12"/>
      <c r="DE217" s="114"/>
      <c r="DF217" s="12"/>
      <c r="DI217" s="12"/>
      <c r="DJ217" s="12"/>
      <c r="DK217" s="12"/>
      <c r="DM217" s="12"/>
      <c r="DN217" s="12"/>
      <c r="DO217" s="12"/>
      <c r="DP217" s="12"/>
      <c r="DQ217" s="12"/>
      <c r="DR217" s="12"/>
      <c r="DS217" s="12"/>
      <c r="DT217" s="12"/>
      <c r="DU217" s="12"/>
      <c r="DV217" s="12"/>
      <c r="DW217" s="12"/>
      <c r="DX217" s="12"/>
      <c r="DZ217" s="114"/>
    </row>
    <row r="218" spans="1:130" x14ac:dyDescent="0.2">
      <c r="A218" s="107"/>
      <c r="B218" s="12"/>
      <c r="C218" s="12"/>
      <c r="D218" s="12"/>
      <c r="E218" s="12"/>
      <c r="F218" s="12"/>
      <c r="G218" s="12"/>
      <c r="H218" s="12"/>
      <c r="I218" s="114"/>
      <c r="J218" s="13"/>
      <c r="K218" s="12"/>
      <c r="L218" s="12"/>
      <c r="M218" s="12"/>
      <c r="N218" s="12"/>
      <c r="O218" s="20"/>
      <c r="P218" s="12"/>
      <c r="S218" s="12"/>
      <c r="T218" s="12"/>
      <c r="V218" s="12"/>
      <c r="W218" s="12"/>
      <c r="X218" s="17"/>
      <c r="AX218" s="12"/>
      <c r="AY218" s="12"/>
      <c r="BY218" s="12"/>
      <c r="BZ218" s="12"/>
      <c r="DC218" s="12"/>
      <c r="DD218" s="12"/>
      <c r="DE218" s="114"/>
      <c r="DF218" s="12"/>
      <c r="DI218" s="12"/>
      <c r="DJ218" s="12"/>
      <c r="DK218" s="12"/>
      <c r="DM218" s="12"/>
      <c r="DN218" s="12"/>
      <c r="DO218" s="12"/>
      <c r="DP218" s="12"/>
      <c r="DQ218" s="12"/>
      <c r="DR218" s="12"/>
      <c r="DS218" s="12"/>
      <c r="DT218" s="12"/>
      <c r="DU218" s="12"/>
      <c r="DV218" s="12"/>
      <c r="DW218" s="12"/>
      <c r="DX218" s="12"/>
      <c r="DZ218" s="114"/>
    </row>
    <row r="219" spans="1:130" x14ac:dyDescent="0.2">
      <c r="A219" s="107"/>
      <c r="B219" s="12"/>
      <c r="C219" s="12"/>
      <c r="D219" s="12"/>
      <c r="E219" s="12"/>
      <c r="F219" s="12"/>
      <c r="G219" s="12"/>
      <c r="H219" s="12"/>
      <c r="I219" s="114"/>
      <c r="J219" s="13"/>
      <c r="K219" s="12"/>
      <c r="L219" s="12"/>
      <c r="M219" s="12"/>
      <c r="N219" s="12"/>
      <c r="O219" s="20"/>
      <c r="P219" s="12"/>
      <c r="S219" s="12"/>
      <c r="T219" s="12"/>
      <c r="V219" s="12"/>
      <c r="W219" s="12"/>
      <c r="X219" s="17"/>
      <c r="AX219" s="12"/>
      <c r="AY219" s="12"/>
      <c r="BY219" s="12"/>
      <c r="BZ219" s="12"/>
      <c r="DC219" s="12"/>
      <c r="DD219" s="12"/>
      <c r="DE219" s="114"/>
      <c r="DF219" s="12"/>
      <c r="DI219" s="12"/>
      <c r="DJ219" s="12"/>
      <c r="DK219" s="12"/>
      <c r="DM219" s="12"/>
      <c r="DN219" s="12"/>
      <c r="DO219" s="12"/>
      <c r="DP219" s="12"/>
      <c r="DQ219" s="12"/>
      <c r="DR219" s="12"/>
      <c r="DS219" s="12"/>
      <c r="DT219" s="12"/>
      <c r="DU219" s="12"/>
      <c r="DV219" s="12"/>
      <c r="DW219" s="12"/>
      <c r="DX219" s="12"/>
      <c r="DZ219" s="114"/>
    </row>
    <row r="220" spans="1:130" x14ac:dyDescent="0.2">
      <c r="A220" s="107"/>
      <c r="B220" s="12"/>
      <c r="C220" s="12"/>
      <c r="D220" s="12"/>
      <c r="E220" s="12"/>
      <c r="F220" s="12"/>
      <c r="G220" s="12"/>
      <c r="H220" s="12"/>
      <c r="I220" s="114"/>
      <c r="J220" s="13"/>
      <c r="K220" s="12"/>
      <c r="L220" s="12"/>
      <c r="M220" s="12"/>
      <c r="N220" s="12"/>
      <c r="O220" s="20"/>
      <c r="P220" s="12"/>
      <c r="S220" s="12"/>
      <c r="T220" s="12"/>
      <c r="V220" s="12"/>
      <c r="W220" s="12"/>
      <c r="X220" s="17"/>
      <c r="AX220" s="12"/>
      <c r="AY220" s="12"/>
      <c r="BY220" s="12"/>
      <c r="BZ220" s="12"/>
      <c r="DC220" s="12"/>
      <c r="DD220" s="12"/>
      <c r="DE220" s="114"/>
      <c r="DF220" s="12"/>
      <c r="DI220" s="12"/>
      <c r="DJ220" s="12"/>
      <c r="DK220" s="12"/>
      <c r="DM220" s="12"/>
      <c r="DN220" s="12"/>
      <c r="DO220" s="12"/>
      <c r="DP220" s="12"/>
      <c r="DQ220" s="12"/>
      <c r="DR220" s="12"/>
      <c r="DS220" s="12"/>
      <c r="DT220" s="12"/>
      <c r="DU220" s="12"/>
      <c r="DV220" s="12"/>
      <c r="DW220" s="12"/>
      <c r="DX220" s="12"/>
      <c r="DZ220" s="114"/>
    </row>
    <row r="221" spans="1:130" x14ac:dyDescent="0.2">
      <c r="A221" s="107"/>
      <c r="B221" s="12"/>
      <c r="C221" s="12"/>
      <c r="D221" s="12"/>
      <c r="E221" s="12"/>
      <c r="F221" s="12"/>
      <c r="G221" s="12"/>
      <c r="H221" s="12"/>
      <c r="I221" s="114"/>
      <c r="J221" s="13"/>
      <c r="K221" s="12"/>
      <c r="L221" s="12"/>
      <c r="M221" s="12"/>
      <c r="N221" s="12"/>
      <c r="O221" s="20"/>
      <c r="P221" s="12"/>
      <c r="S221" s="12"/>
      <c r="T221" s="12"/>
      <c r="V221" s="12"/>
      <c r="W221" s="12"/>
      <c r="X221" s="17"/>
      <c r="AX221" s="12"/>
      <c r="AY221" s="12"/>
      <c r="BY221" s="12"/>
      <c r="BZ221" s="12"/>
      <c r="DC221" s="12"/>
      <c r="DD221" s="12"/>
      <c r="DE221" s="114"/>
      <c r="DF221" s="12"/>
      <c r="DI221" s="12"/>
      <c r="DJ221" s="12"/>
      <c r="DK221" s="12"/>
      <c r="DM221" s="12"/>
      <c r="DN221" s="12"/>
      <c r="DO221" s="12"/>
      <c r="DP221" s="12"/>
      <c r="DQ221" s="12"/>
      <c r="DR221" s="12"/>
      <c r="DS221" s="12"/>
      <c r="DT221" s="12"/>
      <c r="DU221" s="12"/>
      <c r="DV221" s="12"/>
      <c r="DW221" s="12"/>
      <c r="DX221" s="12"/>
      <c r="DZ221" s="114"/>
    </row>
    <row r="222" spans="1:130" x14ac:dyDescent="0.2">
      <c r="A222" s="107"/>
      <c r="B222" s="12"/>
      <c r="C222" s="12"/>
      <c r="D222" s="12"/>
      <c r="E222" s="12"/>
      <c r="F222" s="12"/>
      <c r="G222" s="12"/>
      <c r="H222" s="12"/>
      <c r="I222" s="114"/>
      <c r="J222" s="13"/>
      <c r="K222" s="12"/>
      <c r="L222" s="12"/>
      <c r="M222" s="12"/>
      <c r="N222" s="12"/>
      <c r="O222" s="20"/>
      <c r="P222" s="12"/>
      <c r="S222" s="12"/>
      <c r="T222" s="12"/>
      <c r="V222" s="12"/>
      <c r="W222" s="12"/>
      <c r="X222" s="17"/>
      <c r="AX222" s="12"/>
      <c r="AY222" s="12"/>
      <c r="BY222" s="12"/>
      <c r="BZ222" s="12"/>
      <c r="DC222" s="12"/>
      <c r="DD222" s="12"/>
      <c r="DE222" s="114"/>
      <c r="DF222" s="12"/>
      <c r="DI222" s="12"/>
      <c r="DJ222" s="12"/>
      <c r="DK222" s="12"/>
      <c r="DM222" s="12"/>
      <c r="DN222" s="12"/>
      <c r="DO222" s="12"/>
      <c r="DP222" s="12"/>
      <c r="DQ222" s="12"/>
      <c r="DR222" s="12"/>
      <c r="DS222" s="12"/>
      <c r="DT222" s="12"/>
      <c r="DU222" s="12"/>
      <c r="DV222" s="12"/>
      <c r="DW222" s="12"/>
      <c r="DX222" s="12"/>
      <c r="DZ222" s="114"/>
    </row>
    <row r="223" spans="1:130" x14ac:dyDescent="0.2">
      <c r="A223" s="107"/>
      <c r="B223" s="12"/>
      <c r="C223" s="12"/>
      <c r="D223" s="12"/>
      <c r="E223" s="12"/>
      <c r="F223" s="12"/>
      <c r="G223" s="12"/>
      <c r="H223" s="12"/>
      <c r="I223" s="114"/>
      <c r="J223" s="13"/>
      <c r="K223" s="12"/>
      <c r="L223" s="12"/>
      <c r="M223" s="12"/>
      <c r="N223" s="12"/>
      <c r="O223" s="20"/>
      <c r="P223" s="12"/>
      <c r="S223" s="12"/>
      <c r="T223" s="12"/>
      <c r="V223" s="12"/>
      <c r="W223" s="12"/>
      <c r="X223" s="17"/>
      <c r="AX223" s="12"/>
      <c r="AY223" s="12"/>
      <c r="BY223" s="12"/>
      <c r="BZ223" s="12"/>
      <c r="DC223" s="12"/>
      <c r="DD223" s="12"/>
      <c r="DE223" s="114"/>
      <c r="DF223" s="12"/>
      <c r="DI223" s="12"/>
      <c r="DJ223" s="12"/>
      <c r="DK223" s="12"/>
      <c r="DM223" s="12"/>
      <c r="DN223" s="12"/>
      <c r="DO223" s="12"/>
      <c r="DP223" s="12"/>
      <c r="DQ223" s="12"/>
      <c r="DR223" s="12"/>
      <c r="DS223" s="12"/>
      <c r="DT223" s="12"/>
      <c r="DU223" s="12"/>
      <c r="DV223" s="12"/>
      <c r="DW223" s="12"/>
      <c r="DX223" s="12"/>
      <c r="DZ223" s="114"/>
    </row>
    <row r="224" spans="1:130" x14ac:dyDescent="0.2">
      <c r="A224" s="107"/>
      <c r="B224" s="12"/>
      <c r="C224" s="12"/>
      <c r="D224" s="12"/>
      <c r="E224" s="12"/>
      <c r="F224" s="12"/>
      <c r="G224" s="12"/>
      <c r="H224" s="12"/>
      <c r="I224" s="114"/>
      <c r="J224" s="13"/>
      <c r="K224" s="12"/>
      <c r="L224" s="12"/>
      <c r="M224" s="12"/>
      <c r="N224" s="12"/>
      <c r="O224" s="20"/>
      <c r="P224" s="12"/>
      <c r="S224" s="12"/>
      <c r="T224" s="12"/>
      <c r="V224" s="12"/>
      <c r="W224" s="12"/>
      <c r="X224" s="17"/>
      <c r="AX224" s="12"/>
      <c r="AY224" s="12"/>
      <c r="BY224" s="12"/>
      <c r="BZ224" s="12"/>
      <c r="DC224" s="12"/>
      <c r="DD224" s="12"/>
      <c r="DE224" s="114"/>
      <c r="DF224" s="12"/>
      <c r="DI224" s="12"/>
      <c r="DJ224" s="12"/>
      <c r="DK224" s="12"/>
      <c r="DM224" s="12"/>
      <c r="DN224" s="12"/>
      <c r="DO224" s="12"/>
      <c r="DP224" s="12"/>
      <c r="DQ224" s="12"/>
      <c r="DR224" s="12"/>
      <c r="DS224" s="12"/>
      <c r="DT224" s="12"/>
      <c r="DU224" s="12"/>
      <c r="DV224" s="12"/>
      <c r="DW224" s="12"/>
      <c r="DX224" s="12"/>
      <c r="DZ224" s="114"/>
    </row>
    <row r="225" spans="1:130" x14ac:dyDescent="0.2">
      <c r="A225" s="107"/>
      <c r="B225" s="12"/>
      <c r="C225" s="12"/>
      <c r="D225" s="12"/>
      <c r="E225" s="12"/>
      <c r="F225" s="12"/>
      <c r="G225" s="12"/>
      <c r="H225" s="12"/>
      <c r="I225" s="114"/>
      <c r="J225" s="13"/>
      <c r="K225" s="12"/>
      <c r="L225" s="12"/>
      <c r="M225" s="12"/>
      <c r="N225" s="12"/>
      <c r="O225" s="20"/>
      <c r="P225" s="12"/>
      <c r="S225" s="12"/>
      <c r="T225" s="12"/>
      <c r="V225" s="12"/>
      <c r="W225" s="12"/>
      <c r="X225" s="17"/>
      <c r="AX225" s="12"/>
      <c r="AY225" s="12"/>
      <c r="BY225" s="12"/>
      <c r="BZ225" s="12"/>
      <c r="DC225" s="12"/>
      <c r="DD225" s="12"/>
      <c r="DE225" s="114"/>
      <c r="DF225" s="12"/>
      <c r="DI225" s="12"/>
      <c r="DJ225" s="12"/>
      <c r="DK225" s="12"/>
      <c r="DM225" s="12"/>
      <c r="DN225" s="12"/>
      <c r="DO225" s="12"/>
      <c r="DP225" s="12"/>
      <c r="DQ225" s="12"/>
      <c r="DR225" s="12"/>
      <c r="DS225" s="12"/>
      <c r="DT225" s="12"/>
      <c r="DU225" s="12"/>
      <c r="DV225" s="12"/>
      <c r="DW225" s="12"/>
      <c r="DX225" s="12"/>
      <c r="DZ225" s="114"/>
    </row>
    <row r="226" spans="1:130" x14ac:dyDescent="0.2">
      <c r="A226" s="107"/>
      <c r="B226" s="12"/>
      <c r="C226" s="12"/>
      <c r="D226" s="12"/>
      <c r="E226" s="12"/>
      <c r="F226" s="12"/>
      <c r="G226" s="12"/>
      <c r="H226" s="12"/>
      <c r="I226" s="114"/>
      <c r="J226" s="13"/>
      <c r="K226" s="12"/>
      <c r="L226" s="12"/>
      <c r="M226" s="12"/>
      <c r="N226" s="12"/>
      <c r="O226" s="20"/>
      <c r="P226" s="12"/>
      <c r="S226" s="12"/>
      <c r="T226" s="12"/>
      <c r="V226" s="12"/>
      <c r="W226" s="12"/>
      <c r="X226" s="17"/>
      <c r="AX226" s="12"/>
      <c r="AY226" s="12"/>
      <c r="BY226" s="12"/>
      <c r="BZ226" s="12"/>
      <c r="DC226" s="12"/>
      <c r="DD226" s="12"/>
      <c r="DE226" s="114"/>
      <c r="DF226" s="12"/>
      <c r="DI226" s="12"/>
      <c r="DJ226" s="12"/>
      <c r="DK226" s="12"/>
      <c r="DM226" s="12"/>
      <c r="DN226" s="12"/>
      <c r="DO226" s="12"/>
      <c r="DP226" s="12"/>
      <c r="DQ226" s="12"/>
      <c r="DR226" s="12"/>
      <c r="DS226" s="12"/>
      <c r="DT226" s="12"/>
      <c r="DU226" s="12"/>
      <c r="DV226" s="12"/>
      <c r="DW226" s="12"/>
      <c r="DX226" s="12"/>
      <c r="DZ226" s="114"/>
    </row>
    <row r="227" spans="1:130" x14ac:dyDescent="0.2">
      <c r="A227" s="107"/>
      <c r="B227" s="12"/>
      <c r="C227" s="12"/>
      <c r="D227" s="12"/>
      <c r="E227" s="12"/>
      <c r="F227" s="12"/>
      <c r="G227" s="12"/>
      <c r="H227" s="12"/>
      <c r="I227" s="114"/>
      <c r="J227" s="13"/>
      <c r="K227" s="12"/>
      <c r="L227" s="12"/>
      <c r="M227" s="12"/>
      <c r="N227" s="12"/>
      <c r="O227" s="20"/>
      <c r="P227" s="12"/>
      <c r="S227" s="12"/>
      <c r="T227" s="12"/>
      <c r="V227" s="12"/>
      <c r="W227" s="12"/>
      <c r="X227" s="17"/>
      <c r="AX227" s="12"/>
      <c r="AY227" s="12"/>
      <c r="BY227" s="12"/>
      <c r="BZ227" s="12"/>
      <c r="DC227" s="12"/>
      <c r="DD227" s="12"/>
      <c r="DE227" s="114"/>
      <c r="DF227" s="12"/>
      <c r="DI227" s="12"/>
      <c r="DJ227" s="12"/>
      <c r="DK227" s="12"/>
      <c r="DM227" s="12"/>
      <c r="DN227" s="12"/>
      <c r="DO227" s="12"/>
      <c r="DP227" s="12"/>
      <c r="DQ227" s="12"/>
      <c r="DR227" s="12"/>
      <c r="DS227" s="12"/>
      <c r="DT227" s="12"/>
      <c r="DU227" s="12"/>
      <c r="DV227" s="12"/>
      <c r="DW227" s="12"/>
      <c r="DX227" s="12"/>
      <c r="DZ227" s="114"/>
    </row>
    <row r="228" spans="1:130" x14ac:dyDescent="0.2">
      <c r="A228" s="107"/>
      <c r="B228" s="12"/>
      <c r="C228" s="12"/>
      <c r="D228" s="12"/>
      <c r="E228" s="12"/>
      <c r="F228" s="12"/>
      <c r="G228" s="12"/>
      <c r="H228" s="12"/>
      <c r="I228" s="114"/>
      <c r="J228" s="13"/>
      <c r="K228" s="12"/>
      <c r="L228" s="12"/>
      <c r="M228" s="12"/>
      <c r="N228" s="12"/>
      <c r="O228" s="20"/>
      <c r="P228" s="12"/>
      <c r="S228" s="12"/>
      <c r="T228" s="12"/>
      <c r="V228" s="12"/>
      <c r="W228" s="12"/>
      <c r="X228" s="17"/>
      <c r="AX228" s="12"/>
      <c r="AY228" s="12"/>
      <c r="BY228" s="12"/>
      <c r="BZ228" s="12"/>
      <c r="DC228" s="12"/>
      <c r="DD228" s="12"/>
      <c r="DE228" s="114"/>
      <c r="DF228" s="12"/>
      <c r="DI228" s="12"/>
      <c r="DJ228" s="12"/>
      <c r="DK228" s="12"/>
      <c r="DM228" s="12"/>
      <c r="DN228" s="12"/>
      <c r="DO228" s="12"/>
      <c r="DP228" s="12"/>
      <c r="DQ228" s="12"/>
      <c r="DR228" s="12"/>
      <c r="DS228" s="12"/>
      <c r="DT228" s="12"/>
      <c r="DU228" s="12"/>
      <c r="DV228" s="12"/>
      <c r="DW228" s="12"/>
      <c r="DX228" s="12"/>
      <c r="DZ228" s="114"/>
    </row>
    <row r="229" spans="1:130" x14ac:dyDescent="0.2">
      <c r="A229" s="107"/>
      <c r="B229" s="12"/>
      <c r="C229" s="12"/>
      <c r="D229" s="12"/>
      <c r="E229" s="12"/>
      <c r="F229" s="12"/>
      <c r="G229" s="12"/>
      <c r="H229" s="12"/>
      <c r="I229" s="114"/>
      <c r="J229" s="13"/>
      <c r="K229" s="12"/>
      <c r="L229" s="12"/>
      <c r="M229" s="12"/>
      <c r="N229" s="12"/>
      <c r="O229" s="20"/>
      <c r="P229" s="12"/>
      <c r="S229" s="12"/>
      <c r="T229" s="12"/>
      <c r="V229" s="12"/>
      <c r="W229" s="12"/>
      <c r="X229" s="17"/>
      <c r="AX229" s="12"/>
      <c r="AY229" s="12"/>
      <c r="BY229" s="12"/>
      <c r="BZ229" s="12"/>
      <c r="DC229" s="12"/>
      <c r="DD229" s="12"/>
      <c r="DE229" s="114"/>
      <c r="DF229" s="12"/>
      <c r="DI229" s="12"/>
      <c r="DJ229" s="12"/>
      <c r="DK229" s="12"/>
      <c r="DM229" s="12"/>
      <c r="DN229" s="12"/>
      <c r="DO229" s="12"/>
      <c r="DP229" s="12"/>
      <c r="DQ229" s="12"/>
      <c r="DR229" s="12"/>
      <c r="DS229" s="12"/>
      <c r="DT229" s="12"/>
      <c r="DU229" s="12"/>
      <c r="DV229" s="12"/>
      <c r="DW229" s="12"/>
      <c r="DX229" s="12"/>
      <c r="DZ229" s="114"/>
    </row>
    <row r="230" spans="1:130" x14ac:dyDescent="0.2">
      <c r="A230" s="107"/>
      <c r="B230" s="12"/>
      <c r="C230" s="12"/>
      <c r="D230" s="12"/>
      <c r="E230" s="12"/>
      <c r="F230" s="12"/>
      <c r="G230" s="12"/>
      <c r="H230" s="12"/>
      <c r="I230" s="114"/>
      <c r="J230" s="13"/>
      <c r="K230" s="12"/>
      <c r="L230" s="12"/>
      <c r="M230" s="12"/>
      <c r="N230" s="12"/>
      <c r="O230" s="20"/>
      <c r="P230" s="12"/>
      <c r="S230" s="12"/>
      <c r="T230" s="12"/>
      <c r="V230" s="12"/>
      <c r="W230" s="12"/>
      <c r="X230" s="17"/>
      <c r="AX230" s="12"/>
      <c r="AY230" s="12"/>
      <c r="BY230" s="12"/>
      <c r="BZ230" s="12"/>
      <c r="DC230" s="12"/>
      <c r="DD230" s="12"/>
      <c r="DE230" s="114"/>
      <c r="DF230" s="12"/>
      <c r="DI230" s="12"/>
      <c r="DJ230" s="12"/>
      <c r="DK230" s="12"/>
      <c r="DM230" s="12"/>
      <c r="DN230" s="12"/>
      <c r="DO230" s="12"/>
      <c r="DP230" s="12"/>
      <c r="DQ230" s="12"/>
      <c r="DR230" s="12"/>
      <c r="DS230" s="12"/>
      <c r="DT230" s="12"/>
      <c r="DU230" s="12"/>
      <c r="DV230" s="12"/>
      <c r="DW230" s="12"/>
      <c r="DX230" s="12"/>
      <c r="DZ230" s="114"/>
    </row>
    <row r="231" spans="1:130" x14ac:dyDescent="0.2">
      <c r="A231" s="107"/>
      <c r="B231" s="12"/>
      <c r="C231" s="12"/>
      <c r="D231" s="12"/>
      <c r="E231" s="12"/>
      <c r="F231" s="12"/>
      <c r="G231" s="12"/>
      <c r="H231" s="12"/>
      <c r="I231" s="114"/>
      <c r="J231" s="13"/>
      <c r="K231" s="12"/>
      <c r="L231" s="12"/>
      <c r="M231" s="12"/>
      <c r="N231" s="12"/>
      <c r="O231" s="20"/>
      <c r="P231" s="12"/>
      <c r="S231" s="12"/>
      <c r="T231" s="12"/>
      <c r="V231" s="12"/>
      <c r="W231" s="12"/>
      <c r="X231" s="17"/>
      <c r="AX231" s="12"/>
      <c r="AY231" s="12"/>
      <c r="BY231" s="12"/>
      <c r="BZ231" s="12"/>
      <c r="DC231" s="12"/>
      <c r="DD231" s="12"/>
      <c r="DE231" s="114"/>
      <c r="DF231" s="12"/>
      <c r="DI231" s="12"/>
      <c r="DJ231" s="12"/>
      <c r="DK231" s="12"/>
      <c r="DM231" s="12"/>
      <c r="DN231" s="12"/>
      <c r="DO231" s="12"/>
      <c r="DP231" s="12"/>
      <c r="DQ231" s="12"/>
      <c r="DR231" s="12"/>
      <c r="DS231" s="12"/>
      <c r="DT231" s="12"/>
      <c r="DU231" s="12"/>
      <c r="DV231" s="12"/>
      <c r="DW231" s="12"/>
      <c r="DX231" s="12"/>
      <c r="DZ231" s="114"/>
    </row>
    <row r="232" spans="1:130" x14ac:dyDescent="0.2">
      <c r="A232" s="107"/>
      <c r="B232" s="12"/>
      <c r="C232" s="12"/>
      <c r="D232" s="12"/>
      <c r="E232" s="12"/>
      <c r="F232" s="12"/>
      <c r="G232" s="12"/>
      <c r="H232" s="12"/>
      <c r="I232" s="114"/>
      <c r="J232" s="13"/>
      <c r="K232" s="12"/>
      <c r="L232" s="12"/>
      <c r="M232" s="12"/>
      <c r="N232" s="12"/>
      <c r="O232" s="20"/>
      <c r="P232" s="12"/>
      <c r="S232" s="12"/>
      <c r="T232" s="12"/>
      <c r="V232" s="12"/>
      <c r="W232" s="12"/>
      <c r="X232" s="17"/>
      <c r="AX232" s="12"/>
      <c r="AY232" s="12"/>
      <c r="BY232" s="12"/>
      <c r="BZ232" s="12"/>
      <c r="DC232" s="12"/>
      <c r="DD232" s="12"/>
      <c r="DE232" s="114"/>
      <c r="DF232" s="12"/>
      <c r="DI232" s="12"/>
      <c r="DJ232" s="12"/>
      <c r="DK232" s="12"/>
      <c r="DM232" s="12"/>
      <c r="DN232" s="12"/>
      <c r="DO232" s="12"/>
      <c r="DP232" s="12"/>
      <c r="DQ232" s="12"/>
      <c r="DR232" s="12"/>
      <c r="DS232" s="12"/>
      <c r="DT232" s="12"/>
      <c r="DU232" s="12"/>
      <c r="DV232" s="12"/>
      <c r="DW232" s="12"/>
      <c r="DX232" s="12"/>
      <c r="DZ232" s="114"/>
    </row>
    <row r="233" spans="1:130" x14ac:dyDescent="0.2">
      <c r="A233" s="107"/>
      <c r="B233" s="12"/>
      <c r="C233" s="12"/>
      <c r="D233" s="12"/>
      <c r="E233" s="12"/>
      <c r="F233" s="12"/>
      <c r="G233" s="12"/>
      <c r="H233" s="12"/>
      <c r="I233" s="114"/>
      <c r="J233" s="13"/>
      <c r="K233" s="12"/>
      <c r="L233" s="12"/>
      <c r="M233" s="12"/>
      <c r="N233" s="12"/>
      <c r="O233" s="20"/>
      <c r="P233" s="12"/>
      <c r="S233" s="12"/>
      <c r="T233" s="12"/>
      <c r="V233" s="12"/>
      <c r="W233" s="12"/>
      <c r="X233" s="17"/>
      <c r="AX233" s="12"/>
      <c r="AY233" s="12"/>
      <c r="BY233" s="12"/>
      <c r="BZ233" s="12"/>
      <c r="DC233" s="12"/>
      <c r="DD233" s="12"/>
      <c r="DE233" s="114"/>
      <c r="DF233" s="12"/>
      <c r="DI233" s="12"/>
      <c r="DJ233" s="12"/>
      <c r="DK233" s="12"/>
      <c r="DM233" s="12"/>
      <c r="DN233" s="12"/>
      <c r="DO233" s="12"/>
      <c r="DP233" s="12"/>
      <c r="DQ233" s="12"/>
      <c r="DR233" s="12"/>
      <c r="DS233" s="12"/>
      <c r="DT233" s="12"/>
      <c r="DU233" s="12"/>
      <c r="DV233" s="12"/>
      <c r="DW233" s="12"/>
      <c r="DX233" s="12"/>
      <c r="DZ233" s="114"/>
    </row>
    <row r="234" spans="1:130" x14ac:dyDescent="0.2">
      <c r="A234" s="107"/>
      <c r="B234" s="12"/>
      <c r="C234" s="12"/>
      <c r="D234" s="12"/>
      <c r="E234" s="12"/>
      <c r="F234" s="12"/>
      <c r="G234" s="12"/>
      <c r="H234" s="12"/>
      <c r="I234" s="114"/>
      <c r="J234" s="13"/>
      <c r="K234" s="12"/>
      <c r="L234" s="12"/>
      <c r="M234" s="12"/>
      <c r="N234" s="12"/>
      <c r="O234" s="20"/>
      <c r="P234" s="12"/>
      <c r="S234" s="12"/>
      <c r="T234" s="12"/>
      <c r="V234" s="12"/>
      <c r="W234" s="12"/>
      <c r="X234" s="17"/>
      <c r="AX234" s="12"/>
      <c r="AY234" s="12"/>
      <c r="BY234" s="12"/>
      <c r="BZ234" s="12"/>
      <c r="DC234" s="12"/>
      <c r="DD234" s="12"/>
      <c r="DE234" s="114"/>
      <c r="DF234" s="12"/>
      <c r="DI234" s="12"/>
      <c r="DJ234" s="12"/>
      <c r="DK234" s="12"/>
      <c r="DM234" s="12"/>
      <c r="DN234" s="12"/>
      <c r="DO234" s="12"/>
      <c r="DP234" s="12"/>
      <c r="DQ234" s="12"/>
      <c r="DR234" s="12"/>
      <c r="DS234" s="12"/>
      <c r="DT234" s="12"/>
      <c r="DU234" s="12"/>
      <c r="DV234" s="12"/>
      <c r="DW234" s="12"/>
      <c r="DX234" s="12"/>
      <c r="DZ234" s="114"/>
    </row>
    <row r="235" spans="1:130" x14ac:dyDescent="0.2">
      <c r="A235" s="107"/>
      <c r="B235" s="12"/>
      <c r="C235" s="12"/>
      <c r="D235" s="12"/>
      <c r="E235" s="12"/>
      <c r="F235" s="12"/>
      <c r="G235" s="12"/>
      <c r="H235" s="12"/>
      <c r="I235" s="114"/>
      <c r="J235" s="13"/>
      <c r="K235" s="12"/>
      <c r="L235" s="12"/>
      <c r="M235" s="12"/>
      <c r="N235" s="12"/>
      <c r="O235" s="20"/>
      <c r="P235" s="12"/>
      <c r="S235" s="12"/>
      <c r="T235" s="12"/>
      <c r="V235" s="12"/>
      <c r="W235" s="12"/>
      <c r="X235" s="17"/>
      <c r="AX235" s="12"/>
      <c r="AY235" s="12"/>
      <c r="BY235" s="12"/>
      <c r="BZ235" s="12"/>
      <c r="DC235" s="12"/>
      <c r="DD235" s="12"/>
      <c r="DE235" s="114"/>
      <c r="DF235" s="12"/>
      <c r="DI235" s="12"/>
      <c r="DJ235" s="12"/>
      <c r="DK235" s="12"/>
      <c r="DM235" s="12"/>
      <c r="DN235" s="12"/>
      <c r="DO235" s="12"/>
      <c r="DP235" s="12"/>
      <c r="DQ235" s="12"/>
      <c r="DR235" s="12"/>
      <c r="DS235" s="12"/>
      <c r="DT235" s="12"/>
      <c r="DU235" s="12"/>
      <c r="DV235" s="12"/>
      <c r="DW235" s="12"/>
      <c r="DX235" s="12"/>
      <c r="DZ235" s="114"/>
    </row>
    <row r="236" spans="1:130" x14ac:dyDescent="0.2">
      <c r="A236" s="107"/>
      <c r="B236" s="12"/>
      <c r="C236" s="12"/>
      <c r="D236" s="12"/>
      <c r="E236" s="12"/>
      <c r="F236" s="12"/>
      <c r="G236" s="12"/>
      <c r="H236" s="12"/>
      <c r="I236" s="114"/>
      <c r="J236" s="13"/>
      <c r="K236" s="12"/>
      <c r="L236" s="12"/>
      <c r="M236" s="12"/>
      <c r="N236" s="12"/>
      <c r="O236" s="20"/>
      <c r="P236" s="12"/>
      <c r="S236" s="12"/>
      <c r="T236" s="12"/>
      <c r="V236" s="12"/>
      <c r="W236" s="12"/>
      <c r="X236" s="17"/>
      <c r="AX236" s="12"/>
      <c r="AY236" s="12"/>
      <c r="BY236" s="12"/>
      <c r="BZ236" s="12"/>
      <c r="DC236" s="12"/>
      <c r="DD236" s="12"/>
      <c r="DE236" s="114"/>
      <c r="DF236" s="12"/>
      <c r="DI236" s="12"/>
      <c r="DJ236" s="12"/>
      <c r="DK236" s="12"/>
      <c r="DM236" s="12"/>
      <c r="DN236" s="12"/>
      <c r="DO236" s="12"/>
      <c r="DP236" s="12"/>
      <c r="DQ236" s="12"/>
      <c r="DR236" s="12"/>
      <c r="DS236" s="12"/>
      <c r="DT236" s="12"/>
      <c r="DU236" s="12"/>
      <c r="DV236" s="12"/>
      <c r="DW236" s="12"/>
      <c r="DX236" s="12"/>
      <c r="DZ236" s="114"/>
    </row>
    <row r="237" spans="1:130" x14ac:dyDescent="0.2">
      <c r="A237" s="107"/>
      <c r="B237" s="12"/>
      <c r="C237" s="12"/>
      <c r="D237" s="12"/>
      <c r="E237" s="12"/>
      <c r="F237" s="12"/>
      <c r="G237" s="12"/>
      <c r="H237" s="12"/>
      <c r="I237" s="114"/>
      <c r="J237" s="13"/>
      <c r="K237" s="12"/>
      <c r="L237" s="12"/>
      <c r="M237" s="12"/>
      <c r="N237" s="12"/>
      <c r="O237" s="20"/>
      <c r="P237" s="12"/>
      <c r="S237" s="12"/>
      <c r="T237" s="12"/>
      <c r="V237" s="12"/>
      <c r="W237" s="12"/>
      <c r="X237" s="17"/>
      <c r="AX237" s="12"/>
      <c r="AY237" s="12"/>
      <c r="BY237" s="12"/>
      <c r="BZ237" s="12"/>
      <c r="DC237" s="12"/>
      <c r="DD237" s="12"/>
      <c r="DE237" s="114"/>
      <c r="DF237" s="12"/>
      <c r="DI237" s="12"/>
      <c r="DJ237" s="12"/>
      <c r="DK237" s="12"/>
      <c r="DM237" s="12"/>
      <c r="DN237" s="12"/>
      <c r="DO237" s="12"/>
      <c r="DP237" s="12"/>
      <c r="DQ237" s="12"/>
      <c r="DR237" s="12"/>
      <c r="DS237" s="12"/>
      <c r="DT237" s="12"/>
      <c r="DU237" s="12"/>
      <c r="DV237" s="12"/>
      <c r="DW237" s="12"/>
      <c r="DX237" s="12"/>
      <c r="DZ237" s="114"/>
    </row>
    <row r="238" spans="1:130" x14ac:dyDescent="0.2">
      <c r="A238" s="107"/>
      <c r="B238" s="12"/>
      <c r="C238" s="12"/>
      <c r="D238" s="12"/>
      <c r="E238" s="12"/>
      <c r="F238" s="12"/>
      <c r="G238" s="12"/>
      <c r="H238" s="12"/>
      <c r="I238" s="114"/>
      <c r="J238" s="13"/>
      <c r="K238" s="12"/>
      <c r="L238" s="12"/>
      <c r="M238" s="12"/>
      <c r="N238" s="12"/>
      <c r="O238" s="20"/>
      <c r="P238" s="12"/>
      <c r="S238" s="12"/>
      <c r="T238" s="12"/>
      <c r="V238" s="12"/>
      <c r="W238" s="12"/>
      <c r="X238" s="17"/>
      <c r="AX238" s="12"/>
      <c r="AY238" s="12"/>
      <c r="BY238" s="12"/>
      <c r="BZ238" s="12"/>
      <c r="DC238" s="12"/>
      <c r="DD238" s="12"/>
      <c r="DE238" s="114"/>
      <c r="DF238" s="12"/>
      <c r="DI238" s="12"/>
      <c r="DJ238" s="12"/>
      <c r="DK238" s="12"/>
      <c r="DM238" s="12"/>
      <c r="DN238" s="12"/>
      <c r="DO238" s="12"/>
      <c r="DP238" s="12"/>
      <c r="DQ238" s="12"/>
      <c r="DR238" s="12"/>
      <c r="DS238" s="12"/>
      <c r="DT238" s="12"/>
      <c r="DU238" s="12"/>
      <c r="DV238" s="12"/>
      <c r="DW238" s="12"/>
      <c r="DX238" s="12"/>
      <c r="DZ238" s="114"/>
    </row>
    <row r="239" spans="1:130" x14ac:dyDescent="0.2">
      <c r="A239" s="107"/>
      <c r="B239" s="12"/>
      <c r="C239" s="12"/>
      <c r="D239" s="12"/>
      <c r="E239" s="12"/>
      <c r="F239" s="12"/>
      <c r="G239" s="12"/>
      <c r="H239" s="12"/>
      <c r="I239" s="114"/>
      <c r="J239" s="13"/>
      <c r="K239" s="12"/>
      <c r="L239" s="12"/>
      <c r="M239" s="12"/>
      <c r="N239" s="12"/>
      <c r="O239" s="20"/>
      <c r="P239" s="12"/>
      <c r="S239" s="12"/>
      <c r="T239" s="12"/>
      <c r="V239" s="12"/>
      <c r="W239" s="12"/>
      <c r="X239" s="17"/>
      <c r="AX239" s="12"/>
      <c r="AY239" s="12"/>
      <c r="BY239" s="12"/>
      <c r="BZ239" s="12"/>
      <c r="DC239" s="12"/>
      <c r="DD239" s="12"/>
      <c r="DE239" s="114"/>
      <c r="DF239" s="12"/>
      <c r="DI239" s="12"/>
      <c r="DJ239" s="12"/>
      <c r="DK239" s="12"/>
      <c r="DM239" s="12"/>
      <c r="DN239" s="12"/>
      <c r="DO239" s="12"/>
      <c r="DP239" s="12"/>
      <c r="DQ239" s="12"/>
      <c r="DR239" s="12"/>
      <c r="DS239" s="12"/>
      <c r="DT239" s="12"/>
      <c r="DU239" s="12"/>
      <c r="DV239" s="12"/>
      <c r="DW239" s="12"/>
      <c r="DX239" s="12"/>
      <c r="DZ239" s="114"/>
    </row>
    <row r="240" spans="1:130" x14ac:dyDescent="0.2">
      <c r="A240" s="107"/>
      <c r="B240" s="12"/>
      <c r="C240" s="12"/>
      <c r="D240" s="12"/>
      <c r="E240" s="12"/>
      <c r="F240" s="12"/>
      <c r="G240" s="12"/>
      <c r="H240" s="12"/>
      <c r="I240" s="114"/>
      <c r="J240" s="13"/>
      <c r="K240" s="12"/>
      <c r="L240" s="12"/>
      <c r="M240" s="12"/>
      <c r="N240" s="12"/>
      <c r="O240" s="20"/>
      <c r="P240" s="12"/>
      <c r="S240" s="12"/>
      <c r="T240" s="12"/>
      <c r="V240" s="12"/>
      <c r="W240" s="12"/>
      <c r="X240" s="17"/>
      <c r="AX240" s="12"/>
      <c r="AY240" s="12"/>
      <c r="BY240" s="12"/>
      <c r="BZ240" s="12"/>
      <c r="DC240" s="12"/>
      <c r="DD240" s="12"/>
      <c r="DE240" s="114"/>
      <c r="DF240" s="12"/>
      <c r="DI240" s="12"/>
      <c r="DJ240" s="12"/>
      <c r="DK240" s="12"/>
      <c r="DM240" s="12"/>
      <c r="DN240" s="12"/>
      <c r="DO240" s="12"/>
      <c r="DP240" s="12"/>
      <c r="DQ240" s="12"/>
      <c r="DR240" s="12"/>
      <c r="DS240" s="12"/>
      <c r="DT240" s="12"/>
      <c r="DU240" s="12"/>
      <c r="DV240" s="12"/>
      <c r="DW240" s="12"/>
      <c r="DX240" s="12"/>
      <c r="DZ240" s="114"/>
    </row>
    <row r="241" spans="1:130" x14ac:dyDescent="0.2">
      <c r="A241" s="107"/>
      <c r="B241" s="12"/>
      <c r="C241" s="12"/>
      <c r="D241" s="12"/>
      <c r="E241" s="12"/>
      <c r="F241" s="12"/>
      <c r="G241" s="12"/>
      <c r="H241" s="12"/>
      <c r="I241" s="114"/>
      <c r="J241" s="13"/>
      <c r="K241" s="12"/>
      <c r="L241" s="12"/>
      <c r="M241" s="12"/>
      <c r="N241" s="12"/>
      <c r="O241" s="20"/>
      <c r="P241" s="12"/>
      <c r="S241" s="12"/>
      <c r="T241" s="12"/>
      <c r="V241" s="12"/>
      <c r="W241" s="12"/>
      <c r="X241" s="17"/>
      <c r="AX241" s="12"/>
      <c r="AY241" s="12"/>
      <c r="BY241" s="12"/>
      <c r="BZ241" s="12"/>
      <c r="DC241" s="12"/>
      <c r="DD241" s="12"/>
      <c r="DE241" s="114"/>
      <c r="DF241" s="12"/>
      <c r="DI241" s="12"/>
      <c r="DJ241" s="12"/>
      <c r="DK241" s="12"/>
      <c r="DM241" s="12"/>
      <c r="DN241" s="12"/>
      <c r="DO241" s="12"/>
      <c r="DP241" s="12"/>
      <c r="DQ241" s="12"/>
      <c r="DR241" s="12"/>
      <c r="DS241" s="12"/>
      <c r="DT241" s="12"/>
      <c r="DU241" s="12"/>
      <c r="DV241" s="12"/>
      <c r="DW241" s="12"/>
      <c r="DX241" s="12"/>
      <c r="DZ241" s="114"/>
    </row>
    <row r="242" spans="1:130" x14ac:dyDescent="0.2">
      <c r="A242" s="107"/>
      <c r="B242" s="12"/>
      <c r="C242" s="12"/>
      <c r="D242" s="12"/>
      <c r="E242" s="12"/>
      <c r="F242" s="12"/>
      <c r="G242" s="12"/>
      <c r="H242" s="12"/>
      <c r="I242" s="114"/>
      <c r="J242" s="13"/>
      <c r="K242" s="12"/>
      <c r="L242" s="12"/>
      <c r="M242" s="12"/>
      <c r="N242" s="12"/>
      <c r="O242" s="20"/>
      <c r="P242" s="12"/>
      <c r="S242" s="12"/>
      <c r="T242" s="12"/>
      <c r="V242" s="12"/>
      <c r="W242" s="12"/>
      <c r="X242" s="17"/>
      <c r="AX242" s="12"/>
      <c r="AY242" s="12"/>
      <c r="BY242" s="12"/>
      <c r="BZ242" s="12"/>
      <c r="DC242" s="12"/>
      <c r="DD242" s="12"/>
      <c r="DE242" s="114"/>
      <c r="DF242" s="12"/>
      <c r="DI242" s="12"/>
      <c r="DJ242" s="12"/>
      <c r="DK242" s="12"/>
      <c r="DM242" s="12"/>
      <c r="DN242" s="12"/>
      <c r="DO242" s="12"/>
      <c r="DP242" s="12"/>
      <c r="DQ242" s="12"/>
      <c r="DR242" s="12"/>
      <c r="DS242" s="12"/>
      <c r="DT242" s="12"/>
      <c r="DU242" s="12"/>
      <c r="DV242" s="12"/>
      <c r="DW242" s="12"/>
      <c r="DX242" s="12"/>
      <c r="DZ242" s="114"/>
    </row>
    <row r="243" spans="1:130" x14ac:dyDescent="0.2">
      <c r="A243" s="107"/>
      <c r="B243" s="12"/>
      <c r="C243" s="12"/>
      <c r="D243" s="12"/>
      <c r="E243" s="12"/>
      <c r="F243" s="12"/>
      <c r="G243" s="12"/>
      <c r="H243" s="12"/>
      <c r="I243" s="114"/>
      <c r="J243" s="13"/>
      <c r="K243" s="12"/>
      <c r="L243" s="12"/>
      <c r="M243" s="12"/>
      <c r="N243" s="12"/>
      <c r="O243" s="20"/>
      <c r="P243" s="12"/>
      <c r="S243" s="12"/>
      <c r="T243" s="12"/>
      <c r="V243" s="12"/>
      <c r="W243" s="12"/>
      <c r="X243" s="17"/>
      <c r="AX243" s="12"/>
      <c r="AY243" s="12"/>
      <c r="BY243" s="12"/>
      <c r="BZ243" s="12"/>
      <c r="DC243" s="12"/>
      <c r="DD243" s="12"/>
      <c r="DE243" s="114"/>
      <c r="DF243" s="12"/>
      <c r="DI243" s="12"/>
      <c r="DJ243" s="12"/>
      <c r="DK243" s="12"/>
      <c r="DM243" s="12"/>
      <c r="DN243" s="12"/>
      <c r="DO243" s="12"/>
      <c r="DP243" s="12"/>
      <c r="DQ243" s="12"/>
      <c r="DR243" s="12"/>
      <c r="DS243" s="12"/>
      <c r="DT243" s="12"/>
      <c r="DU243" s="12"/>
      <c r="DV243" s="12"/>
      <c r="DW243" s="12"/>
      <c r="DX243" s="12"/>
      <c r="DZ243" s="114"/>
    </row>
    <row r="244" spans="1:130" x14ac:dyDescent="0.2">
      <c r="A244" s="107"/>
      <c r="B244" s="12"/>
      <c r="C244" s="12"/>
      <c r="D244" s="12"/>
      <c r="E244" s="12"/>
      <c r="F244" s="12"/>
      <c r="G244" s="12"/>
      <c r="H244" s="12"/>
      <c r="I244" s="114"/>
      <c r="J244" s="13"/>
      <c r="K244" s="12"/>
      <c r="L244" s="12"/>
      <c r="M244" s="12"/>
      <c r="N244" s="12"/>
      <c r="O244" s="20"/>
      <c r="P244" s="12"/>
      <c r="S244" s="12"/>
      <c r="T244" s="12"/>
      <c r="V244" s="12"/>
      <c r="W244" s="12"/>
      <c r="X244" s="17"/>
      <c r="AX244" s="12"/>
      <c r="AY244" s="12"/>
      <c r="BY244" s="12"/>
      <c r="BZ244" s="12"/>
      <c r="DC244" s="12"/>
      <c r="DD244" s="12"/>
      <c r="DE244" s="114"/>
      <c r="DF244" s="12"/>
      <c r="DI244" s="12"/>
      <c r="DJ244" s="12"/>
      <c r="DK244" s="12"/>
      <c r="DM244" s="12"/>
      <c r="DN244" s="12"/>
      <c r="DO244" s="12"/>
      <c r="DP244" s="12"/>
      <c r="DQ244" s="12"/>
      <c r="DR244" s="12"/>
      <c r="DS244" s="12"/>
      <c r="DT244" s="12"/>
      <c r="DU244" s="12"/>
      <c r="DV244" s="12"/>
      <c r="DW244" s="12"/>
      <c r="DX244" s="12"/>
      <c r="DZ244" s="114"/>
    </row>
    <row r="245" spans="1:130" x14ac:dyDescent="0.2">
      <c r="A245" s="107"/>
      <c r="B245" s="12"/>
      <c r="C245" s="12"/>
      <c r="D245" s="12"/>
      <c r="E245" s="12"/>
      <c r="F245" s="12"/>
      <c r="G245" s="12"/>
      <c r="H245" s="12"/>
      <c r="I245" s="114"/>
      <c r="J245" s="13"/>
      <c r="K245" s="12"/>
      <c r="L245" s="12"/>
      <c r="M245" s="12"/>
      <c r="N245" s="12"/>
      <c r="O245" s="20"/>
      <c r="P245" s="12"/>
      <c r="S245" s="12"/>
      <c r="T245" s="12"/>
      <c r="V245" s="12"/>
      <c r="W245" s="12"/>
      <c r="X245" s="17"/>
      <c r="AX245" s="12"/>
      <c r="AY245" s="12"/>
      <c r="BY245" s="12"/>
      <c r="BZ245" s="12"/>
      <c r="DC245" s="12"/>
      <c r="DD245" s="12"/>
      <c r="DE245" s="114"/>
      <c r="DF245" s="12"/>
      <c r="DI245" s="12"/>
      <c r="DJ245" s="12"/>
      <c r="DK245" s="12"/>
      <c r="DM245" s="12"/>
      <c r="DN245" s="12"/>
      <c r="DO245" s="12"/>
      <c r="DP245" s="12"/>
      <c r="DQ245" s="12"/>
      <c r="DR245" s="12"/>
      <c r="DS245" s="12"/>
      <c r="DT245" s="12"/>
      <c r="DU245" s="12"/>
      <c r="DV245" s="12"/>
      <c r="DW245" s="12"/>
      <c r="DX245" s="12"/>
      <c r="DZ245" s="114"/>
    </row>
    <row r="246" spans="1:130" x14ac:dyDescent="0.2">
      <c r="A246" s="107"/>
      <c r="B246" s="12"/>
      <c r="C246" s="12"/>
      <c r="D246" s="12"/>
      <c r="E246" s="12"/>
      <c r="F246" s="12"/>
      <c r="G246" s="12"/>
      <c r="H246" s="12"/>
      <c r="I246" s="114"/>
      <c r="J246" s="13"/>
      <c r="K246" s="12"/>
      <c r="L246" s="12"/>
      <c r="M246" s="12"/>
      <c r="N246" s="12"/>
      <c r="O246" s="20"/>
      <c r="P246" s="12"/>
      <c r="S246" s="12"/>
      <c r="T246" s="12"/>
      <c r="V246" s="12"/>
      <c r="W246" s="12"/>
      <c r="X246" s="17"/>
      <c r="AX246" s="12"/>
      <c r="AY246" s="12"/>
      <c r="BY246" s="12"/>
      <c r="BZ246" s="12"/>
      <c r="DC246" s="12"/>
      <c r="DD246" s="12"/>
      <c r="DE246" s="114"/>
      <c r="DF246" s="12"/>
      <c r="DI246" s="12"/>
      <c r="DJ246" s="12"/>
      <c r="DK246" s="12"/>
      <c r="DM246" s="12"/>
      <c r="DN246" s="12"/>
      <c r="DO246" s="12"/>
      <c r="DP246" s="12"/>
      <c r="DQ246" s="12"/>
      <c r="DR246" s="12"/>
      <c r="DS246" s="12"/>
      <c r="DT246" s="12"/>
      <c r="DU246" s="12"/>
      <c r="DV246" s="12"/>
      <c r="DW246" s="12"/>
      <c r="DX246" s="12"/>
      <c r="DZ246" s="114"/>
    </row>
    <row r="247" spans="1:130" x14ac:dyDescent="0.2">
      <c r="A247" s="107"/>
      <c r="B247" s="12"/>
      <c r="C247" s="12"/>
      <c r="D247" s="12"/>
      <c r="E247" s="12"/>
      <c r="F247" s="12"/>
      <c r="G247" s="12"/>
      <c r="H247" s="12"/>
      <c r="I247" s="114"/>
      <c r="J247" s="13"/>
      <c r="K247" s="12"/>
      <c r="L247" s="12"/>
      <c r="M247" s="12"/>
      <c r="N247" s="12"/>
      <c r="O247" s="20"/>
      <c r="P247" s="12"/>
      <c r="S247" s="12"/>
      <c r="T247" s="12"/>
      <c r="V247" s="12"/>
      <c r="W247" s="12"/>
      <c r="X247" s="17"/>
      <c r="AX247" s="12"/>
      <c r="AY247" s="12"/>
      <c r="BY247" s="12"/>
      <c r="BZ247" s="12"/>
      <c r="DC247" s="12"/>
      <c r="DD247" s="12"/>
      <c r="DE247" s="114"/>
      <c r="DF247" s="12"/>
      <c r="DI247" s="12"/>
      <c r="DJ247" s="12"/>
      <c r="DK247" s="12"/>
      <c r="DM247" s="12"/>
      <c r="DN247" s="12"/>
      <c r="DO247" s="12"/>
      <c r="DP247" s="12"/>
      <c r="DQ247" s="12"/>
      <c r="DR247" s="12"/>
      <c r="DS247" s="12"/>
      <c r="DT247" s="12"/>
      <c r="DU247" s="12"/>
      <c r="DV247" s="12"/>
      <c r="DW247" s="12"/>
      <c r="DX247" s="12"/>
      <c r="DZ247" s="114"/>
    </row>
    <row r="248" spans="1:130" x14ac:dyDescent="0.2">
      <c r="A248" s="107"/>
      <c r="B248" s="12"/>
      <c r="C248" s="12"/>
      <c r="D248" s="12"/>
      <c r="E248" s="12"/>
      <c r="F248" s="12"/>
      <c r="G248" s="12"/>
      <c r="H248" s="12"/>
      <c r="I248" s="114"/>
      <c r="J248" s="13"/>
      <c r="K248" s="12"/>
      <c r="L248" s="12"/>
      <c r="M248" s="12"/>
      <c r="N248" s="12"/>
      <c r="O248" s="20"/>
      <c r="P248" s="12"/>
      <c r="S248" s="12"/>
      <c r="T248" s="12"/>
      <c r="V248" s="12"/>
      <c r="W248" s="12"/>
      <c r="X248" s="17"/>
      <c r="AX248" s="12"/>
      <c r="AY248" s="12"/>
      <c r="BY248" s="12"/>
      <c r="BZ248" s="12"/>
      <c r="DC248" s="12"/>
      <c r="DD248" s="12"/>
      <c r="DE248" s="114"/>
      <c r="DF248" s="12"/>
      <c r="DI248" s="12"/>
      <c r="DJ248" s="12"/>
      <c r="DK248" s="12"/>
      <c r="DM248" s="12"/>
      <c r="DN248" s="12"/>
      <c r="DO248" s="12"/>
      <c r="DP248" s="12"/>
      <c r="DQ248" s="12"/>
      <c r="DR248" s="12"/>
      <c r="DS248" s="12"/>
      <c r="DT248" s="12"/>
      <c r="DU248" s="12"/>
      <c r="DV248" s="12"/>
      <c r="DW248" s="12"/>
      <c r="DX248" s="12"/>
      <c r="DZ248" s="114"/>
    </row>
    <row r="249" spans="1:130" x14ac:dyDescent="0.2">
      <c r="A249" s="107"/>
      <c r="B249" s="12"/>
      <c r="C249" s="12"/>
      <c r="D249" s="12"/>
      <c r="E249" s="12"/>
      <c r="F249" s="12"/>
      <c r="G249" s="12"/>
      <c r="H249" s="12"/>
      <c r="I249" s="114"/>
      <c r="J249" s="13"/>
      <c r="K249" s="12"/>
      <c r="L249" s="12"/>
      <c r="M249" s="12"/>
      <c r="N249" s="12"/>
      <c r="O249" s="20"/>
      <c r="P249" s="12"/>
      <c r="S249" s="12"/>
      <c r="T249" s="12"/>
      <c r="V249" s="12"/>
      <c r="W249" s="12"/>
      <c r="X249" s="17"/>
      <c r="AX249" s="12"/>
      <c r="AY249" s="12"/>
      <c r="BY249" s="12"/>
      <c r="BZ249" s="12"/>
      <c r="DC249" s="12"/>
      <c r="DD249" s="12"/>
      <c r="DE249" s="114"/>
      <c r="DF249" s="12"/>
      <c r="DI249" s="12"/>
      <c r="DJ249" s="12"/>
      <c r="DK249" s="12"/>
      <c r="DM249" s="12"/>
      <c r="DN249" s="12"/>
      <c r="DO249" s="12"/>
      <c r="DP249" s="12"/>
      <c r="DQ249" s="12"/>
      <c r="DR249" s="12"/>
      <c r="DS249" s="12"/>
      <c r="DT249" s="12"/>
      <c r="DU249" s="12"/>
      <c r="DV249" s="12"/>
      <c r="DW249" s="12"/>
      <c r="DX249" s="12"/>
      <c r="DZ249" s="114"/>
    </row>
    <row r="250" spans="1:130" x14ac:dyDescent="0.2">
      <c r="A250" s="107"/>
      <c r="B250" s="12"/>
      <c r="C250" s="12"/>
      <c r="D250" s="12"/>
      <c r="E250" s="12"/>
      <c r="F250" s="12"/>
      <c r="G250" s="12"/>
      <c r="H250" s="12"/>
      <c r="I250" s="114"/>
      <c r="J250" s="13"/>
      <c r="K250" s="12"/>
      <c r="L250" s="12"/>
      <c r="M250" s="12"/>
      <c r="N250" s="12"/>
      <c r="O250" s="20"/>
      <c r="P250" s="12"/>
      <c r="S250" s="12"/>
      <c r="T250" s="12"/>
      <c r="V250" s="12"/>
      <c r="W250" s="12"/>
      <c r="X250" s="17"/>
      <c r="AX250" s="12"/>
      <c r="AY250" s="12"/>
      <c r="BY250" s="12"/>
      <c r="BZ250" s="12"/>
      <c r="DC250" s="12"/>
      <c r="DD250" s="12"/>
      <c r="DE250" s="114"/>
      <c r="DF250" s="12"/>
      <c r="DI250" s="12"/>
      <c r="DJ250" s="12"/>
      <c r="DK250" s="12"/>
      <c r="DM250" s="12"/>
      <c r="DN250" s="12"/>
      <c r="DO250" s="12"/>
      <c r="DP250" s="12"/>
      <c r="DQ250" s="12"/>
      <c r="DR250" s="12"/>
      <c r="DS250" s="12"/>
      <c r="DT250" s="12"/>
      <c r="DU250" s="12"/>
      <c r="DV250" s="12"/>
      <c r="DW250" s="12"/>
      <c r="DX250" s="12"/>
      <c r="DZ250" s="114"/>
    </row>
    <row r="251" spans="1:130" x14ac:dyDescent="0.2">
      <c r="A251" s="107"/>
      <c r="B251" s="12"/>
      <c r="C251" s="12"/>
      <c r="D251" s="12"/>
      <c r="E251" s="12"/>
      <c r="F251" s="12"/>
      <c r="G251" s="12"/>
      <c r="H251" s="12"/>
      <c r="I251" s="114"/>
      <c r="J251" s="13"/>
      <c r="K251" s="12"/>
      <c r="L251" s="12"/>
      <c r="M251" s="12"/>
      <c r="N251" s="12"/>
      <c r="O251" s="20"/>
      <c r="P251" s="12"/>
      <c r="S251" s="12"/>
      <c r="T251" s="12"/>
      <c r="V251" s="12"/>
      <c r="W251" s="12"/>
      <c r="X251" s="17"/>
      <c r="AX251" s="12"/>
      <c r="AY251" s="12"/>
      <c r="BY251" s="12"/>
      <c r="BZ251" s="12"/>
      <c r="DC251" s="12"/>
      <c r="DD251" s="12"/>
      <c r="DE251" s="114"/>
      <c r="DF251" s="12"/>
      <c r="DI251" s="12"/>
      <c r="DJ251" s="12"/>
      <c r="DK251" s="12"/>
      <c r="DM251" s="12"/>
      <c r="DN251" s="12"/>
      <c r="DO251" s="12"/>
      <c r="DP251" s="12"/>
      <c r="DQ251" s="12"/>
      <c r="DR251" s="12"/>
      <c r="DS251" s="12"/>
      <c r="DT251" s="12"/>
      <c r="DU251" s="12"/>
      <c r="DV251" s="12"/>
      <c r="DW251" s="12"/>
      <c r="DX251" s="12"/>
      <c r="DZ251" s="114"/>
    </row>
    <row r="252" spans="1:130" x14ac:dyDescent="0.2">
      <c r="A252" s="107"/>
      <c r="B252" s="12"/>
      <c r="C252" s="12"/>
      <c r="D252" s="12"/>
      <c r="E252" s="12"/>
      <c r="F252" s="12"/>
      <c r="G252" s="12"/>
      <c r="H252" s="12"/>
      <c r="I252" s="114"/>
      <c r="J252" s="13"/>
      <c r="K252" s="12"/>
      <c r="L252" s="12"/>
      <c r="M252" s="12"/>
      <c r="N252" s="12"/>
      <c r="O252" s="20"/>
      <c r="P252" s="12"/>
      <c r="S252" s="12"/>
      <c r="T252" s="12"/>
      <c r="V252" s="12"/>
      <c r="W252" s="12"/>
      <c r="X252" s="17"/>
      <c r="AX252" s="12"/>
      <c r="AY252" s="12"/>
      <c r="BY252" s="12"/>
      <c r="BZ252" s="12"/>
      <c r="DC252" s="12"/>
      <c r="DD252" s="12"/>
      <c r="DE252" s="114"/>
      <c r="DF252" s="12"/>
      <c r="DI252" s="12"/>
      <c r="DJ252" s="12"/>
      <c r="DK252" s="12"/>
      <c r="DM252" s="12"/>
      <c r="DN252" s="12"/>
      <c r="DO252" s="12"/>
      <c r="DP252" s="12"/>
      <c r="DQ252" s="12"/>
      <c r="DR252" s="12"/>
      <c r="DS252" s="12"/>
      <c r="DT252" s="12"/>
      <c r="DU252" s="12"/>
      <c r="DV252" s="12"/>
      <c r="DW252" s="12"/>
      <c r="DX252" s="12"/>
      <c r="DZ252" s="114"/>
    </row>
    <row r="253" spans="1:130" x14ac:dyDescent="0.2">
      <c r="A253" s="107"/>
      <c r="B253" s="12"/>
      <c r="C253" s="12"/>
      <c r="D253" s="12"/>
      <c r="E253" s="12"/>
      <c r="F253" s="12"/>
      <c r="G253" s="12"/>
      <c r="H253" s="12"/>
      <c r="I253" s="114"/>
      <c r="J253" s="13"/>
      <c r="K253" s="12"/>
      <c r="L253" s="12"/>
      <c r="M253" s="12"/>
      <c r="N253" s="12"/>
      <c r="O253" s="20"/>
      <c r="P253" s="12"/>
      <c r="S253" s="12"/>
      <c r="T253" s="12"/>
      <c r="V253" s="12"/>
      <c r="W253" s="12"/>
      <c r="X253" s="17"/>
      <c r="AX253" s="12"/>
      <c r="AY253" s="12"/>
      <c r="BY253" s="12"/>
      <c r="BZ253" s="12"/>
      <c r="DC253" s="12"/>
      <c r="DD253" s="12"/>
      <c r="DE253" s="114"/>
      <c r="DF253" s="12"/>
      <c r="DI253" s="12"/>
      <c r="DJ253" s="12"/>
      <c r="DK253" s="12"/>
      <c r="DM253" s="12"/>
      <c r="DN253" s="12"/>
      <c r="DO253" s="12"/>
      <c r="DP253" s="12"/>
      <c r="DQ253" s="12"/>
      <c r="DR253" s="12"/>
      <c r="DS253" s="12"/>
      <c r="DT253" s="12"/>
      <c r="DU253" s="12"/>
      <c r="DV253" s="12"/>
      <c r="DW253" s="12"/>
      <c r="DX253" s="12"/>
      <c r="DZ253" s="114"/>
    </row>
    <row r="254" spans="1:130" x14ac:dyDescent="0.2">
      <c r="A254" s="107"/>
      <c r="B254" s="12"/>
      <c r="C254" s="12"/>
      <c r="D254" s="12"/>
      <c r="E254" s="12"/>
      <c r="F254" s="12"/>
      <c r="G254" s="12"/>
      <c r="H254" s="12"/>
      <c r="I254" s="114"/>
      <c r="J254" s="13"/>
      <c r="K254" s="12"/>
      <c r="L254" s="12"/>
      <c r="M254" s="12"/>
      <c r="N254" s="12"/>
      <c r="O254" s="20"/>
      <c r="P254" s="12"/>
      <c r="S254" s="12"/>
      <c r="T254" s="12"/>
      <c r="V254" s="12"/>
      <c r="W254" s="12"/>
      <c r="X254" s="17"/>
      <c r="AX254" s="12"/>
      <c r="AY254" s="12"/>
      <c r="BY254" s="12"/>
      <c r="BZ254" s="12"/>
      <c r="DC254" s="12"/>
      <c r="DD254" s="12"/>
      <c r="DE254" s="114"/>
      <c r="DF254" s="12"/>
      <c r="DI254" s="12"/>
      <c r="DJ254" s="12"/>
      <c r="DK254" s="12"/>
      <c r="DM254" s="12"/>
      <c r="DN254" s="12"/>
      <c r="DO254" s="12"/>
      <c r="DP254" s="12"/>
      <c r="DQ254" s="12"/>
      <c r="DR254" s="12"/>
      <c r="DS254" s="12"/>
      <c r="DT254" s="12"/>
      <c r="DU254" s="12"/>
      <c r="DV254" s="12"/>
      <c r="DW254" s="12"/>
      <c r="DX254" s="12"/>
      <c r="DZ254" s="114"/>
    </row>
    <row r="255" spans="1:130" x14ac:dyDescent="0.2">
      <c r="A255" s="107"/>
      <c r="B255" s="12"/>
      <c r="C255" s="12"/>
      <c r="D255" s="12"/>
      <c r="E255" s="12"/>
      <c r="F255" s="12"/>
      <c r="G255" s="12"/>
      <c r="H255" s="12"/>
      <c r="I255" s="114"/>
      <c r="J255" s="13"/>
      <c r="K255" s="12"/>
      <c r="L255" s="12"/>
      <c r="M255" s="12"/>
      <c r="N255" s="12"/>
      <c r="O255" s="20"/>
      <c r="P255" s="12"/>
      <c r="S255" s="12"/>
      <c r="T255" s="12"/>
      <c r="V255" s="12"/>
      <c r="W255" s="12"/>
      <c r="X255" s="17"/>
      <c r="AX255" s="12"/>
      <c r="AY255" s="12"/>
      <c r="BY255" s="12"/>
      <c r="BZ255" s="12"/>
      <c r="DC255" s="12"/>
      <c r="DD255" s="12"/>
      <c r="DE255" s="114"/>
      <c r="DF255" s="12"/>
      <c r="DI255" s="12"/>
      <c r="DJ255" s="12"/>
      <c r="DK255" s="12"/>
      <c r="DM255" s="12"/>
      <c r="DN255" s="12"/>
      <c r="DO255" s="12"/>
      <c r="DP255" s="12"/>
      <c r="DQ255" s="12"/>
      <c r="DR255" s="12"/>
      <c r="DS255" s="12"/>
      <c r="DT255" s="12"/>
      <c r="DU255" s="12"/>
      <c r="DV255" s="12"/>
      <c r="DW255" s="12"/>
      <c r="DX255" s="12"/>
      <c r="DZ255" s="114"/>
    </row>
    <row r="256" spans="1:130" x14ac:dyDescent="0.2">
      <c r="A256" s="107"/>
      <c r="B256" s="12"/>
      <c r="C256" s="12"/>
      <c r="D256" s="12"/>
      <c r="E256" s="12"/>
      <c r="F256" s="12"/>
      <c r="G256" s="12"/>
      <c r="H256" s="12"/>
      <c r="I256" s="114"/>
      <c r="J256" s="13"/>
      <c r="K256" s="12"/>
      <c r="L256" s="12"/>
      <c r="M256" s="12"/>
      <c r="N256" s="12"/>
      <c r="O256" s="20"/>
      <c r="P256" s="12"/>
      <c r="S256" s="12"/>
      <c r="T256" s="12"/>
      <c r="V256" s="12"/>
      <c r="W256" s="12"/>
      <c r="X256" s="17"/>
      <c r="AX256" s="12"/>
      <c r="AY256" s="12"/>
      <c r="BY256" s="12"/>
      <c r="BZ256" s="12"/>
      <c r="DC256" s="12"/>
      <c r="DD256" s="12"/>
      <c r="DE256" s="114"/>
      <c r="DF256" s="12"/>
      <c r="DI256" s="12"/>
      <c r="DJ256" s="12"/>
      <c r="DK256" s="12"/>
      <c r="DM256" s="12"/>
      <c r="DN256" s="12"/>
      <c r="DO256" s="12"/>
      <c r="DP256" s="12"/>
      <c r="DQ256" s="12"/>
      <c r="DR256" s="12"/>
      <c r="DS256" s="12"/>
      <c r="DT256" s="12"/>
      <c r="DU256" s="12"/>
      <c r="DV256" s="12"/>
      <c r="DW256" s="12"/>
      <c r="DX256" s="12"/>
      <c r="DZ256" s="114"/>
    </row>
    <row r="257" spans="1:130" x14ac:dyDescent="0.2">
      <c r="A257" s="107"/>
      <c r="B257" s="12"/>
      <c r="C257" s="12"/>
      <c r="D257" s="12"/>
      <c r="E257" s="12"/>
      <c r="F257" s="12"/>
      <c r="G257" s="12"/>
      <c r="H257" s="12"/>
      <c r="I257" s="114"/>
      <c r="J257" s="13"/>
      <c r="K257" s="12"/>
      <c r="L257" s="12"/>
      <c r="M257" s="12"/>
      <c r="N257" s="12"/>
      <c r="O257" s="20"/>
      <c r="P257" s="12"/>
      <c r="S257" s="12"/>
      <c r="T257" s="12"/>
      <c r="V257" s="12"/>
      <c r="W257" s="12"/>
      <c r="X257" s="17"/>
      <c r="AX257" s="12"/>
      <c r="AY257" s="12"/>
      <c r="BY257" s="12"/>
      <c r="BZ257" s="12"/>
      <c r="DC257" s="12"/>
      <c r="DD257" s="12"/>
      <c r="DE257" s="114"/>
      <c r="DF257" s="12"/>
      <c r="DI257" s="12"/>
      <c r="DJ257" s="12"/>
      <c r="DK257" s="12"/>
      <c r="DM257" s="12"/>
      <c r="DN257" s="12"/>
      <c r="DO257" s="12"/>
      <c r="DP257" s="12"/>
      <c r="DQ257" s="12"/>
      <c r="DR257" s="12"/>
      <c r="DS257" s="12"/>
      <c r="DT257" s="12"/>
      <c r="DU257" s="12"/>
      <c r="DV257" s="12"/>
      <c r="DW257" s="12"/>
      <c r="DX257" s="12"/>
      <c r="DZ257" s="114"/>
    </row>
    <row r="258" spans="1:130" x14ac:dyDescent="0.2">
      <c r="A258" s="107"/>
      <c r="B258" s="12"/>
      <c r="C258" s="12"/>
      <c r="D258" s="12"/>
      <c r="E258" s="12"/>
      <c r="F258" s="12"/>
      <c r="G258" s="12"/>
      <c r="H258" s="12"/>
      <c r="I258" s="114"/>
      <c r="J258" s="13"/>
      <c r="K258" s="12"/>
      <c r="L258" s="12"/>
      <c r="M258" s="12"/>
      <c r="N258" s="12"/>
      <c r="O258" s="20"/>
      <c r="P258" s="12"/>
      <c r="S258" s="12"/>
      <c r="T258" s="12"/>
      <c r="V258" s="12"/>
      <c r="W258" s="12"/>
      <c r="X258" s="17"/>
      <c r="AX258" s="12"/>
      <c r="AY258" s="12"/>
      <c r="BY258" s="12"/>
      <c r="BZ258" s="12"/>
      <c r="DC258" s="12"/>
      <c r="DD258" s="12"/>
      <c r="DE258" s="114"/>
      <c r="DF258" s="12"/>
      <c r="DI258" s="12"/>
      <c r="DJ258" s="12"/>
      <c r="DK258" s="12"/>
      <c r="DM258" s="12"/>
      <c r="DN258" s="12"/>
      <c r="DO258" s="12"/>
      <c r="DP258" s="12"/>
      <c r="DQ258" s="12"/>
      <c r="DR258" s="12"/>
      <c r="DS258" s="12"/>
      <c r="DT258" s="12"/>
      <c r="DU258" s="12"/>
      <c r="DV258" s="12"/>
      <c r="DW258" s="12"/>
      <c r="DX258" s="12"/>
      <c r="DZ258" s="114"/>
    </row>
    <row r="259" spans="1:130" x14ac:dyDescent="0.2">
      <c r="A259" s="107"/>
      <c r="B259" s="12"/>
      <c r="C259" s="12"/>
      <c r="D259" s="12"/>
      <c r="E259" s="12"/>
      <c r="F259" s="12"/>
      <c r="G259" s="12"/>
      <c r="H259" s="12"/>
      <c r="I259" s="114"/>
      <c r="J259" s="13"/>
      <c r="K259" s="12"/>
      <c r="L259" s="12"/>
      <c r="M259" s="12"/>
      <c r="N259" s="12"/>
      <c r="O259" s="20"/>
      <c r="P259" s="12"/>
      <c r="S259" s="12"/>
      <c r="T259" s="12"/>
      <c r="V259" s="12"/>
      <c r="W259" s="12"/>
      <c r="X259" s="17"/>
      <c r="AX259" s="12"/>
      <c r="AY259" s="12"/>
      <c r="BY259" s="12"/>
      <c r="BZ259" s="12"/>
      <c r="DC259" s="12"/>
      <c r="DD259" s="12"/>
      <c r="DE259" s="114"/>
      <c r="DF259" s="12"/>
      <c r="DI259" s="12"/>
      <c r="DJ259" s="12"/>
      <c r="DK259" s="12"/>
      <c r="DM259" s="12"/>
      <c r="DN259" s="12"/>
      <c r="DO259" s="12"/>
      <c r="DP259" s="12"/>
      <c r="DQ259" s="12"/>
      <c r="DR259" s="12"/>
      <c r="DS259" s="12"/>
      <c r="DT259" s="12"/>
      <c r="DU259" s="12"/>
      <c r="DV259" s="12"/>
      <c r="DW259" s="12"/>
      <c r="DX259" s="12"/>
      <c r="DZ259" s="114"/>
    </row>
    <row r="260" spans="1:130" x14ac:dyDescent="0.2">
      <c r="A260" s="107"/>
      <c r="B260" s="12"/>
      <c r="C260" s="12"/>
      <c r="D260" s="12"/>
      <c r="E260" s="12"/>
      <c r="F260" s="12"/>
      <c r="G260" s="12"/>
      <c r="H260" s="12"/>
      <c r="I260" s="114"/>
      <c r="J260" s="13"/>
      <c r="K260" s="12"/>
      <c r="L260" s="12"/>
      <c r="M260" s="12"/>
      <c r="N260" s="12"/>
      <c r="O260" s="20"/>
      <c r="P260" s="12"/>
      <c r="S260" s="12"/>
      <c r="T260" s="12"/>
      <c r="V260" s="12"/>
      <c r="W260" s="12"/>
      <c r="X260" s="17"/>
      <c r="AX260" s="12"/>
      <c r="AY260" s="12"/>
      <c r="BY260" s="12"/>
      <c r="BZ260" s="12"/>
      <c r="DC260" s="12"/>
      <c r="DD260" s="12"/>
      <c r="DE260" s="114"/>
      <c r="DF260" s="12"/>
      <c r="DI260" s="12"/>
      <c r="DJ260" s="12"/>
      <c r="DK260" s="12"/>
      <c r="DM260" s="12"/>
      <c r="DN260" s="12"/>
      <c r="DO260" s="12"/>
      <c r="DP260" s="12"/>
      <c r="DQ260" s="12"/>
      <c r="DR260" s="12"/>
      <c r="DS260" s="12"/>
      <c r="DT260" s="12"/>
      <c r="DU260" s="12"/>
      <c r="DV260" s="12"/>
      <c r="DW260" s="12"/>
      <c r="DX260" s="12"/>
      <c r="DZ260" s="114"/>
    </row>
    <row r="261" spans="1:130" x14ac:dyDescent="0.2">
      <c r="A261" s="107"/>
      <c r="B261" s="12"/>
      <c r="C261" s="12"/>
      <c r="D261" s="12"/>
      <c r="E261" s="12"/>
      <c r="F261" s="12"/>
      <c r="G261" s="12"/>
      <c r="H261" s="12"/>
      <c r="I261" s="114"/>
      <c r="J261" s="13"/>
      <c r="K261" s="12"/>
      <c r="L261" s="12"/>
      <c r="M261" s="12"/>
      <c r="N261" s="12"/>
      <c r="O261" s="20"/>
      <c r="P261" s="12"/>
      <c r="S261" s="12"/>
      <c r="T261" s="12"/>
      <c r="V261" s="12"/>
      <c r="W261" s="12"/>
      <c r="X261" s="17"/>
      <c r="AX261" s="12"/>
      <c r="AY261" s="12"/>
      <c r="BY261" s="12"/>
      <c r="BZ261" s="12"/>
      <c r="DC261" s="12"/>
      <c r="DD261" s="12"/>
      <c r="DE261" s="114"/>
      <c r="DF261" s="12"/>
      <c r="DI261" s="12"/>
      <c r="DJ261" s="12"/>
      <c r="DK261" s="12"/>
      <c r="DM261" s="12"/>
      <c r="DN261" s="12"/>
      <c r="DO261" s="12"/>
      <c r="DP261" s="12"/>
      <c r="DQ261" s="12"/>
      <c r="DR261" s="12"/>
      <c r="DS261" s="12"/>
      <c r="DT261" s="12"/>
      <c r="DU261" s="12"/>
      <c r="DV261" s="12"/>
      <c r="DW261" s="12"/>
      <c r="DX261" s="12"/>
      <c r="DZ261" s="114"/>
    </row>
    <row r="262" spans="1:130" x14ac:dyDescent="0.2">
      <c r="A262" s="107"/>
      <c r="B262" s="12"/>
      <c r="C262" s="12"/>
      <c r="D262" s="12"/>
      <c r="E262" s="12"/>
      <c r="F262" s="12"/>
      <c r="G262" s="12"/>
      <c r="H262" s="12"/>
      <c r="I262" s="114"/>
      <c r="J262" s="13"/>
      <c r="K262" s="12"/>
      <c r="L262" s="12"/>
      <c r="M262" s="12"/>
      <c r="N262" s="12"/>
      <c r="O262" s="20"/>
      <c r="P262" s="12"/>
      <c r="S262" s="12"/>
      <c r="T262" s="12"/>
      <c r="V262" s="12"/>
      <c r="W262" s="12"/>
      <c r="X262" s="17"/>
      <c r="AX262" s="12"/>
      <c r="AY262" s="12"/>
      <c r="BY262" s="12"/>
      <c r="BZ262" s="12"/>
      <c r="DC262" s="12"/>
      <c r="DD262" s="12"/>
      <c r="DE262" s="114"/>
      <c r="DF262" s="12"/>
      <c r="DI262" s="12"/>
      <c r="DJ262" s="12"/>
      <c r="DK262" s="12"/>
      <c r="DM262" s="12"/>
      <c r="DN262" s="12"/>
      <c r="DO262" s="12"/>
      <c r="DP262" s="12"/>
      <c r="DQ262" s="12"/>
      <c r="DR262" s="12"/>
      <c r="DS262" s="12"/>
      <c r="DT262" s="12"/>
      <c r="DU262" s="12"/>
      <c r="DV262" s="12"/>
      <c r="DW262" s="12"/>
      <c r="DX262" s="12"/>
      <c r="DZ262" s="114"/>
    </row>
    <row r="263" spans="1:130" x14ac:dyDescent="0.2">
      <c r="A263" s="107"/>
      <c r="B263" s="12"/>
      <c r="C263" s="12"/>
      <c r="D263" s="12"/>
      <c r="E263" s="12"/>
      <c r="F263" s="12"/>
      <c r="G263" s="12"/>
      <c r="H263" s="12"/>
      <c r="I263" s="114"/>
      <c r="J263" s="13"/>
      <c r="K263" s="12"/>
      <c r="L263" s="12"/>
      <c r="M263" s="12"/>
      <c r="N263" s="12"/>
      <c r="O263" s="20"/>
      <c r="P263" s="12"/>
      <c r="S263" s="12"/>
      <c r="T263" s="12"/>
      <c r="V263" s="12"/>
      <c r="W263" s="12"/>
      <c r="X263" s="17"/>
      <c r="AX263" s="12"/>
      <c r="AY263" s="12"/>
      <c r="BY263" s="12"/>
      <c r="BZ263" s="12"/>
      <c r="DC263" s="12"/>
      <c r="DD263" s="12"/>
      <c r="DE263" s="114"/>
      <c r="DF263" s="12"/>
      <c r="DI263" s="12"/>
      <c r="DJ263" s="12"/>
      <c r="DK263" s="12"/>
      <c r="DM263" s="12"/>
      <c r="DN263" s="12"/>
      <c r="DO263" s="12"/>
      <c r="DP263" s="12"/>
      <c r="DQ263" s="12"/>
      <c r="DR263" s="12"/>
      <c r="DS263" s="12"/>
      <c r="DT263" s="12"/>
      <c r="DU263" s="12"/>
      <c r="DV263" s="12"/>
      <c r="DW263" s="12"/>
      <c r="DX263" s="12"/>
      <c r="DZ263" s="114"/>
    </row>
    <row r="264" spans="1:130" x14ac:dyDescent="0.2">
      <c r="A264" s="107"/>
      <c r="B264" s="12"/>
      <c r="C264" s="12"/>
      <c r="D264" s="12"/>
      <c r="E264" s="12"/>
      <c r="F264" s="12"/>
      <c r="G264" s="12"/>
      <c r="H264" s="12"/>
      <c r="I264" s="114"/>
      <c r="J264" s="13"/>
      <c r="K264" s="12"/>
      <c r="L264" s="12"/>
      <c r="M264" s="12"/>
      <c r="N264" s="12"/>
      <c r="O264" s="20"/>
      <c r="P264" s="12"/>
      <c r="S264" s="12"/>
      <c r="T264" s="12"/>
      <c r="V264" s="12"/>
      <c r="W264" s="12"/>
      <c r="X264" s="17"/>
      <c r="AX264" s="12"/>
      <c r="AY264" s="12"/>
      <c r="BY264" s="12"/>
      <c r="BZ264" s="12"/>
      <c r="DC264" s="12"/>
      <c r="DD264" s="12"/>
      <c r="DE264" s="114"/>
      <c r="DF264" s="12"/>
      <c r="DI264" s="12"/>
      <c r="DJ264" s="12"/>
      <c r="DK264" s="12"/>
      <c r="DM264" s="12"/>
      <c r="DN264" s="12"/>
      <c r="DO264" s="12"/>
      <c r="DP264" s="12"/>
      <c r="DQ264" s="12"/>
      <c r="DR264" s="12"/>
      <c r="DS264" s="12"/>
      <c r="DT264" s="12"/>
      <c r="DU264" s="12"/>
      <c r="DV264" s="12"/>
      <c r="DW264" s="12"/>
      <c r="DX264" s="12"/>
      <c r="DZ264" s="114"/>
    </row>
    <row r="265" spans="1:130" x14ac:dyDescent="0.2">
      <c r="A265" s="107"/>
      <c r="B265" s="12"/>
      <c r="C265" s="12"/>
      <c r="D265" s="12"/>
      <c r="E265" s="12"/>
      <c r="F265" s="12"/>
      <c r="G265" s="12"/>
      <c r="H265" s="12"/>
      <c r="I265" s="114"/>
      <c r="J265" s="13"/>
      <c r="K265" s="12"/>
      <c r="L265" s="12"/>
      <c r="M265" s="12"/>
      <c r="N265" s="12"/>
      <c r="O265" s="20"/>
      <c r="P265" s="12"/>
      <c r="S265" s="12"/>
      <c r="T265" s="12"/>
      <c r="V265" s="12"/>
      <c r="W265" s="12"/>
      <c r="X265" s="17"/>
      <c r="AX265" s="12"/>
      <c r="AY265" s="12"/>
      <c r="BY265" s="12"/>
      <c r="BZ265" s="12"/>
      <c r="DC265" s="12"/>
      <c r="DD265" s="12"/>
      <c r="DE265" s="114"/>
      <c r="DF265" s="12"/>
      <c r="DI265" s="12"/>
      <c r="DJ265" s="12"/>
      <c r="DK265" s="12"/>
      <c r="DM265" s="12"/>
      <c r="DN265" s="12"/>
      <c r="DO265" s="12"/>
      <c r="DP265" s="12"/>
      <c r="DQ265" s="12"/>
      <c r="DR265" s="12"/>
      <c r="DS265" s="12"/>
      <c r="DT265" s="12"/>
      <c r="DU265" s="12"/>
      <c r="DV265" s="12"/>
      <c r="DW265" s="12"/>
      <c r="DX265" s="12"/>
      <c r="DZ265" s="114"/>
    </row>
    <row r="266" spans="1:130" x14ac:dyDescent="0.2">
      <c r="A266" s="107"/>
      <c r="B266" s="12"/>
      <c r="C266" s="12"/>
      <c r="D266" s="12"/>
      <c r="E266" s="12"/>
      <c r="F266" s="12"/>
      <c r="G266" s="12"/>
      <c r="H266" s="12"/>
      <c r="I266" s="114"/>
      <c r="J266" s="13"/>
      <c r="K266" s="12"/>
      <c r="L266" s="12"/>
      <c r="M266" s="12"/>
      <c r="N266" s="12"/>
      <c r="O266" s="20"/>
      <c r="P266" s="12"/>
      <c r="S266" s="12"/>
      <c r="T266" s="12"/>
      <c r="V266" s="12"/>
      <c r="W266" s="12"/>
      <c r="X266" s="17"/>
      <c r="AX266" s="12"/>
      <c r="AY266" s="12"/>
      <c r="BY266" s="12"/>
      <c r="BZ266" s="12"/>
      <c r="DC266" s="12"/>
      <c r="DD266" s="12"/>
      <c r="DE266" s="114"/>
      <c r="DF266" s="12"/>
      <c r="DI266" s="12"/>
      <c r="DJ266" s="12"/>
      <c r="DK266" s="12"/>
      <c r="DM266" s="12"/>
      <c r="DN266" s="12"/>
      <c r="DO266" s="12"/>
      <c r="DP266" s="12"/>
      <c r="DQ266" s="12"/>
      <c r="DR266" s="12"/>
      <c r="DS266" s="12"/>
      <c r="DT266" s="12"/>
      <c r="DU266" s="12"/>
      <c r="DV266" s="12"/>
      <c r="DW266" s="12"/>
      <c r="DX266" s="12"/>
      <c r="DZ266" s="114"/>
    </row>
    <row r="267" spans="1:130" x14ac:dyDescent="0.2">
      <c r="A267" s="107"/>
      <c r="B267" s="12"/>
      <c r="C267" s="12"/>
      <c r="D267" s="12"/>
      <c r="E267" s="12"/>
      <c r="F267" s="12"/>
      <c r="G267" s="12"/>
      <c r="H267" s="12"/>
      <c r="I267" s="114"/>
      <c r="J267" s="13"/>
      <c r="K267" s="12"/>
      <c r="L267" s="12"/>
      <c r="M267" s="12"/>
      <c r="N267" s="12"/>
      <c r="O267" s="20"/>
      <c r="P267" s="12"/>
      <c r="S267" s="12"/>
      <c r="T267" s="12"/>
      <c r="V267" s="12"/>
      <c r="W267" s="12"/>
      <c r="X267" s="17"/>
      <c r="AX267" s="12"/>
      <c r="AY267" s="12"/>
      <c r="BY267" s="12"/>
      <c r="BZ267" s="12"/>
      <c r="DC267" s="12"/>
      <c r="DD267" s="12"/>
      <c r="DE267" s="114"/>
      <c r="DF267" s="12"/>
      <c r="DI267" s="12"/>
      <c r="DJ267" s="12"/>
      <c r="DK267" s="12"/>
      <c r="DM267" s="12"/>
      <c r="DN267" s="12"/>
      <c r="DO267" s="12"/>
      <c r="DP267" s="12"/>
      <c r="DQ267" s="12"/>
      <c r="DR267" s="12"/>
      <c r="DS267" s="12"/>
      <c r="DT267" s="12"/>
      <c r="DU267" s="12"/>
      <c r="DV267" s="12"/>
      <c r="DW267" s="12"/>
      <c r="DX267" s="12"/>
      <c r="DZ267" s="114"/>
    </row>
    <row r="268" spans="1:130" x14ac:dyDescent="0.2">
      <c r="A268" s="107"/>
      <c r="B268" s="12"/>
      <c r="C268" s="12"/>
      <c r="D268" s="12"/>
      <c r="E268" s="12"/>
      <c r="F268" s="12"/>
      <c r="G268" s="12"/>
      <c r="H268" s="12"/>
      <c r="I268" s="114"/>
      <c r="J268" s="13"/>
      <c r="K268" s="12"/>
      <c r="L268" s="12"/>
      <c r="M268" s="12"/>
      <c r="N268" s="12"/>
      <c r="O268" s="20"/>
      <c r="P268" s="12"/>
      <c r="S268" s="12"/>
      <c r="T268" s="12"/>
      <c r="V268" s="12"/>
      <c r="W268" s="12"/>
      <c r="X268" s="17"/>
      <c r="AX268" s="12"/>
      <c r="AY268" s="12"/>
      <c r="BY268" s="12"/>
      <c r="BZ268" s="12"/>
      <c r="DC268" s="12"/>
      <c r="DD268" s="12"/>
      <c r="DE268" s="114"/>
      <c r="DF268" s="12"/>
      <c r="DI268" s="12"/>
      <c r="DJ268" s="12"/>
      <c r="DK268" s="12"/>
      <c r="DM268" s="12"/>
      <c r="DN268" s="12"/>
      <c r="DO268" s="12"/>
      <c r="DP268" s="12"/>
      <c r="DQ268" s="12"/>
      <c r="DR268" s="12"/>
      <c r="DS268" s="12"/>
      <c r="DT268" s="12"/>
      <c r="DU268" s="12"/>
      <c r="DV268" s="12"/>
      <c r="DW268" s="12"/>
      <c r="DX268" s="12"/>
      <c r="DZ268" s="114"/>
    </row>
    <row r="269" spans="1:130" x14ac:dyDescent="0.2">
      <c r="A269" s="107"/>
      <c r="B269" s="12"/>
      <c r="C269" s="12"/>
      <c r="D269" s="12"/>
      <c r="E269" s="12"/>
      <c r="F269" s="12"/>
      <c r="G269" s="12"/>
      <c r="H269" s="12"/>
      <c r="I269" s="114"/>
      <c r="J269" s="13"/>
      <c r="K269" s="12"/>
      <c r="L269" s="12"/>
      <c r="M269" s="12"/>
      <c r="N269" s="12"/>
      <c r="O269" s="20"/>
      <c r="P269" s="12"/>
      <c r="S269" s="12"/>
      <c r="T269" s="12"/>
      <c r="V269" s="12"/>
      <c r="W269" s="12"/>
      <c r="X269" s="17"/>
      <c r="AX269" s="12"/>
      <c r="AY269" s="12"/>
      <c r="BY269" s="12"/>
      <c r="BZ269" s="12"/>
      <c r="DC269" s="12"/>
      <c r="DD269" s="12"/>
      <c r="DE269" s="114"/>
      <c r="DF269" s="12"/>
      <c r="DI269" s="12"/>
      <c r="DJ269" s="12"/>
      <c r="DK269" s="12"/>
      <c r="DM269" s="12"/>
      <c r="DN269" s="12"/>
      <c r="DO269" s="12"/>
      <c r="DP269" s="12"/>
      <c r="DQ269" s="12"/>
      <c r="DR269" s="12"/>
      <c r="DS269" s="12"/>
      <c r="DT269" s="12"/>
      <c r="DU269" s="12"/>
      <c r="DV269" s="12"/>
      <c r="DW269" s="12"/>
      <c r="DX269" s="12"/>
      <c r="DZ269" s="114"/>
    </row>
    <row r="270" spans="1:130" x14ac:dyDescent="0.2">
      <c r="A270" s="107"/>
      <c r="B270" s="12"/>
      <c r="C270" s="12"/>
      <c r="D270" s="12"/>
      <c r="E270" s="12"/>
      <c r="F270" s="12"/>
      <c r="G270" s="12"/>
      <c r="H270" s="12"/>
      <c r="I270" s="114"/>
      <c r="J270" s="13"/>
      <c r="K270" s="12"/>
      <c r="L270" s="12"/>
      <c r="M270" s="12"/>
      <c r="N270" s="12"/>
      <c r="O270" s="20"/>
      <c r="P270" s="12"/>
      <c r="S270" s="12"/>
      <c r="T270" s="12"/>
      <c r="V270" s="12"/>
      <c r="W270" s="12"/>
      <c r="X270" s="17"/>
      <c r="AX270" s="12"/>
      <c r="AY270" s="12"/>
      <c r="BY270" s="12"/>
      <c r="BZ270" s="12"/>
      <c r="DC270" s="12"/>
      <c r="DD270" s="12"/>
      <c r="DE270" s="114"/>
      <c r="DF270" s="12"/>
      <c r="DI270" s="12"/>
      <c r="DJ270" s="12"/>
      <c r="DK270" s="12"/>
      <c r="DM270" s="12"/>
      <c r="DN270" s="12"/>
      <c r="DO270" s="12"/>
      <c r="DP270" s="12"/>
      <c r="DQ270" s="12"/>
      <c r="DR270" s="12"/>
      <c r="DS270" s="12"/>
      <c r="DT270" s="12"/>
      <c r="DU270" s="12"/>
      <c r="DV270" s="12"/>
      <c r="DW270" s="12"/>
      <c r="DX270" s="12"/>
      <c r="DZ270" s="114"/>
    </row>
    <row r="271" spans="1:130" x14ac:dyDescent="0.2">
      <c r="A271" s="107"/>
      <c r="B271" s="12"/>
      <c r="C271" s="12"/>
      <c r="D271" s="12"/>
      <c r="E271" s="12"/>
      <c r="F271" s="12"/>
      <c r="G271" s="12"/>
      <c r="H271" s="12"/>
      <c r="I271" s="114"/>
      <c r="J271" s="13"/>
      <c r="K271" s="12"/>
      <c r="L271" s="12"/>
      <c r="M271" s="12"/>
      <c r="N271" s="12"/>
      <c r="O271" s="20"/>
      <c r="P271" s="12"/>
      <c r="S271" s="12"/>
      <c r="T271" s="12"/>
      <c r="V271" s="12"/>
      <c r="W271" s="12"/>
      <c r="X271" s="17"/>
      <c r="AX271" s="12"/>
      <c r="AY271" s="12"/>
      <c r="BY271" s="12"/>
      <c r="BZ271" s="12"/>
      <c r="DC271" s="12"/>
      <c r="DD271" s="12"/>
      <c r="DE271" s="114"/>
      <c r="DF271" s="12"/>
      <c r="DI271" s="12"/>
      <c r="DJ271" s="12"/>
      <c r="DK271" s="12"/>
      <c r="DM271" s="12"/>
      <c r="DN271" s="12"/>
      <c r="DO271" s="12"/>
      <c r="DP271" s="12"/>
      <c r="DQ271" s="12"/>
      <c r="DR271" s="12"/>
      <c r="DS271" s="12"/>
      <c r="DT271" s="12"/>
      <c r="DU271" s="12"/>
      <c r="DV271" s="12"/>
      <c r="DW271" s="12"/>
      <c r="DX271" s="12"/>
      <c r="DZ271" s="114"/>
    </row>
    <row r="272" spans="1:130" x14ac:dyDescent="0.2">
      <c r="A272" s="107"/>
      <c r="B272" s="12"/>
      <c r="C272" s="12"/>
      <c r="D272" s="12"/>
      <c r="E272" s="12"/>
      <c r="F272" s="12"/>
      <c r="G272" s="12"/>
      <c r="H272" s="12"/>
      <c r="I272" s="114"/>
      <c r="J272" s="13"/>
      <c r="K272" s="12"/>
      <c r="L272" s="12"/>
      <c r="M272" s="12"/>
      <c r="N272" s="12"/>
      <c r="O272" s="20"/>
      <c r="P272" s="12"/>
      <c r="S272" s="12"/>
      <c r="T272" s="12"/>
      <c r="V272" s="12"/>
      <c r="W272" s="12"/>
      <c r="X272" s="17"/>
      <c r="AX272" s="12"/>
      <c r="AY272" s="12"/>
      <c r="BY272" s="12"/>
      <c r="BZ272" s="12"/>
      <c r="DC272" s="12"/>
      <c r="DD272" s="12"/>
      <c r="DE272" s="114"/>
      <c r="DF272" s="12"/>
      <c r="DI272" s="12"/>
      <c r="DJ272" s="12"/>
      <c r="DK272" s="12"/>
      <c r="DM272" s="12"/>
      <c r="DN272" s="12"/>
      <c r="DO272" s="12"/>
      <c r="DP272" s="12"/>
      <c r="DQ272" s="12"/>
      <c r="DR272" s="12"/>
      <c r="DS272" s="12"/>
      <c r="DT272" s="12"/>
      <c r="DU272" s="12"/>
      <c r="DV272" s="12"/>
      <c r="DW272" s="12"/>
      <c r="DX272" s="12"/>
      <c r="DZ272" s="114"/>
    </row>
    <row r="273" spans="1:130" x14ac:dyDescent="0.2">
      <c r="A273" s="107"/>
      <c r="B273" s="12"/>
      <c r="C273" s="12"/>
      <c r="D273" s="12"/>
      <c r="E273" s="12"/>
      <c r="F273" s="12"/>
      <c r="G273" s="12"/>
      <c r="H273" s="12"/>
      <c r="I273" s="114"/>
      <c r="J273" s="13"/>
      <c r="K273" s="12"/>
      <c r="L273" s="12"/>
      <c r="M273" s="12"/>
      <c r="N273" s="12"/>
      <c r="O273" s="20"/>
      <c r="P273" s="12"/>
      <c r="S273" s="12"/>
      <c r="T273" s="12"/>
      <c r="V273" s="12"/>
      <c r="W273" s="12"/>
      <c r="X273" s="17"/>
      <c r="AX273" s="12"/>
      <c r="AY273" s="12"/>
      <c r="BY273" s="12"/>
      <c r="BZ273" s="12"/>
      <c r="DC273" s="12"/>
      <c r="DD273" s="12"/>
      <c r="DE273" s="114"/>
      <c r="DF273" s="12"/>
      <c r="DI273" s="12"/>
      <c r="DJ273" s="12"/>
      <c r="DK273" s="12"/>
      <c r="DM273" s="12"/>
      <c r="DN273" s="12"/>
      <c r="DO273" s="12"/>
      <c r="DP273" s="12"/>
      <c r="DQ273" s="12"/>
      <c r="DR273" s="12"/>
      <c r="DS273" s="12"/>
      <c r="DT273" s="12"/>
      <c r="DU273" s="12"/>
      <c r="DV273" s="12"/>
      <c r="DW273" s="12"/>
      <c r="DX273" s="12"/>
      <c r="DZ273" s="114"/>
    </row>
    <row r="274" spans="1:130" x14ac:dyDescent="0.2">
      <c r="A274" s="107"/>
      <c r="B274" s="12"/>
      <c r="C274" s="12"/>
      <c r="D274" s="12"/>
      <c r="E274" s="12"/>
      <c r="F274" s="12"/>
      <c r="G274" s="12"/>
      <c r="H274" s="12"/>
      <c r="I274" s="114"/>
      <c r="J274" s="13"/>
      <c r="K274" s="12"/>
      <c r="L274" s="12"/>
      <c r="M274" s="12"/>
      <c r="N274" s="12"/>
      <c r="O274" s="20"/>
      <c r="P274" s="12"/>
      <c r="S274" s="12"/>
      <c r="T274" s="12"/>
      <c r="V274" s="12"/>
      <c r="W274" s="12"/>
      <c r="X274" s="17"/>
      <c r="AX274" s="12"/>
      <c r="AY274" s="12"/>
      <c r="BY274" s="12"/>
      <c r="BZ274" s="12"/>
      <c r="DC274" s="12"/>
      <c r="DD274" s="12"/>
      <c r="DE274" s="114"/>
      <c r="DF274" s="12"/>
      <c r="DI274" s="12"/>
      <c r="DJ274" s="12"/>
      <c r="DK274" s="12"/>
      <c r="DM274" s="12"/>
      <c r="DN274" s="12"/>
      <c r="DO274" s="12"/>
      <c r="DP274" s="12"/>
      <c r="DQ274" s="12"/>
      <c r="DR274" s="12"/>
      <c r="DS274" s="12"/>
      <c r="DT274" s="12"/>
      <c r="DU274" s="12"/>
      <c r="DV274" s="12"/>
      <c r="DW274" s="12"/>
      <c r="DX274" s="12"/>
      <c r="DZ274" s="114"/>
    </row>
    <row r="275" spans="1:130" x14ac:dyDescent="0.2">
      <c r="A275" s="107"/>
      <c r="B275" s="12"/>
      <c r="C275" s="12"/>
      <c r="D275" s="12"/>
      <c r="E275" s="12"/>
      <c r="F275" s="12"/>
      <c r="G275" s="12"/>
      <c r="H275" s="12"/>
      <c r="I275" s="114"/>
      <c r="J275" s="13"/>
      <c r="K275" s="12"/>
      <c r="L275" s="12"/>
      <c r="M275" s="12"/>
      <c r="N275" s="12"/>
      <c r="O275" s="20"/>
      <c r="P275" s="12"/>
      <c r="S275" s="12"/>
      <c r="T275" s="12"/>
      <c r="V275" s="12"/>
      <c r="W275" s="12"/>
      <c r="X275" s="17"/>
      <c r="AX275" s="12"/>
      <c r="AY275" s="12"/>
      <c r="BY275" s="12"/>
      <c r="BZ275" s="12"/>
      <c r="DC275" s="12"/>
      <c r="DD275" s="12"/>
      <c r="DE275" s="114"/>
      <c r="DF275" s="12"/>
      <c r="DI275" s="12"/>
      <c r="DJ275" s="12"/>
      <c r="DK275" s="12"/>
      <c r="DM275" s="12"/>
      <c r="DN275" s="12"/>
      <c r="DO275" s="12"/>
      <c r="DP275" s="12"/>
      <c r="DQ275" s="12"/>
      <c r="DR275" s="12"/>
      <c r="DS275" s="12"/>
      <c r="DT275" s="12"/>
      <c r="DU275" s="12"/>
      <c r="DV275" s="12"/>
      <c r="DW275" s="12"/>
      <c r="DX275" s="12"/>
      <c r="DZ275" s="114"/>
    </row>
    <row r="276" spans="1:130" x14ac:dyDescent="0.2">
      <c r="A276" s="107"/>
      <c r="B276" s="12"/>
      <c r="C276" s="12"/>
      <c r="D276" s="12"/>
      <c r="E276" s="12"/>
      <c r="F276" s="12"/>
      <c r="G276" s="12"/>
      <c r="H276" s="12"/>
      <c r="I276" s="114"/>
      <c r="J276" s="13"/>
      <c r="K276" s="12"/>
      <c r="L276" s="12"/>
      <c r="M276" s="12"/>
      <c r="N276" s="12"/>
      <c r="O276" s="20"/>
      <c r="P276" s="12"/>
      <c r="S276" s="12"/>
      <c r="T276" s="12"/>
      <c r="V276" s="12"/>
      <c r="W276" s="12"/>
      <c r="X276" s="17"/>
      <c r="AX276" s="12"/>
      <c r="AY276" s="12"/>
      <c r="BY276" s="12"/>
      <c r="BZ276" s="12"/>
      <c r="DC276" s="12"/>
      <c r="DD276" s="12"/>
      <c r="DE276" s="114"/>
      <c r="DF276" s="12"/>
      <c r="DI276" s="12"/>
      <c r="DJ276" s="12"/>
      <c r="DK276" s="12"/>
      <c r="DM276" s="12"/>
      <c r="DN276" s="12"/>
      <c r="DO276" s="12"/>
      <c r="DP276" s="12"/>
      <c r="DQ276" s="12"/>
      <c r="DR276" s="12"/>
      <c r="DS276" s="12"/>
      <c r="DT276" s="12"/>
      <c r="DU276" s="12"/>
      <c r="DV276" s="12"/>
      <c r="DW276" s="12"/>
      <c r="DX276" s="12"/>
      <c r="DZ276" s="114"/>
    </row>
    <row r="277" spans="1:130" x14ac:dyDescent="0.2">
      <c r="A277" s="107"/>
      <c r="B277" s="12"/>
      <c r="C277" s="12"/>
      <c r="D277" s="12"/>
      <c r="E277" s="12"/>
      <c r="F277" s="12"/>
      <c r="G277" s="12"/>
      <c r="H277" s="12"/>
      <c r="I277" s="114"/>
      <c r="J277" s="13"/>
      <c r="K277" s="12"/>
      <c r="L277" s="12"/>
      <c r="M277" s="12"/>
      <c r="N277" s="12"/>
      <c r="O277" s="20"/>
      <c r="P277" s="12"/>
      <c r="S277" s="12"/>
      <c r="T277" s="12"/>
      <c r="V277" s="12"/>
      <c r="W277" s="12"/>
      <c r="X277" s="17"/>
      <c r="AX277" s="12"/>
      <c r="AY277" s="12"/>
      <c r="BY277" s="12"/>
      <c r="BZ277" s="12"/>
      <c r="DC277" s="12"/>
      <c r="DD277" s="12"/>
      <c r="DE277" s="114"/>
      <c r="DF277" s="12"/>
      <c r="DI277" s="12"/>
      <c r="DJ277" s="12"/>
      <c r="DK277" s="12"/>
      <c r="DM277" s="12"/>
      <c r="DN277" s="12"/>
      <c r="DO277" s="12"/>
      <c r="DP277" s="12"/>
      <c r="DQ277" s="12"/>
      <c r="DR277" s="12"/>
      <c r="DS277" s="12"/>
      <c r="DT277" s="12"/>
      <c r="DU277" s="12"/>
      <c r="DV277" s="12"/>
      <c r="DW277" s="12"/>
      <c r="DX277" s="12"/>
      <c r="DZ277" s="114"/>
    </row>
    <row r="278" spans="1:130" x14ac:dyDescent="0.2">
      <c r="A278" s="107"/>
      <c r="B278" s="12"/>
      <c r="C278" s="12"/>
      <c r="D278" s="12"/>
      <c r="E278" s="12"/>
      <c r="F278" s="12"/>
      <c r="G278" s="12"/>
      <c r="H278" s="12"/>
      <c r="I278" s="114"/>
      <c r="J278" s="13"/>
      <c r="K278" s="12"/>
      <c r="L278" s="12"/>
      <c r="M278" s="12"/>
      <c r="N278" s="12"/>
      <c r="O278" s="20"/>
      <c r="P278" s="12"/>
      <c r="S278" s="12"/>
      <c r="T278" s="12"/>
      <c r="V278" s="12"/>
      <c r="W278" s="12"/>
      <c r="X278" s="17"/>
      <c r="AX278" s="12"/>
      <c r="AY278" s="12"/>
      <c r="BY278" s="12"/>
      <c r="BZ278" s="12"/>
      <c r="DC278" s="12"/>
      <c r="DD278" s="12"/>
      <c r="DE278" s="114"/>
      <c r="DF278" s="12"/>
      <c r="DI278" s="12"/>
      <c r="DJ278" s="12"/>
      <c r="DK278" s="12"/>
      <c r="DM278" s="12"/>
      <c r="DN278" s="12"/>
      <c r="DO278" s="12"/>
      <c r="DP278" s="12"/>
      <c r="DQ278" s="12"/>
      <c r="DR278" s="12"/>
      <c r="DS278" s="12"/>
      <c r="DT278" s="12"/>
      <c r="DU278" s="12"/>
      <c r="DV278" s="12"/>
      <c r="DW278" s="12"/>
      <c r="DX278" s="12"/>
      <c r="DZ278" s="114"/>
    </row>
    <row r="279" spans="1:130" x14ac:dyDescent="0.2">
      <c r="A279" s="107"/>
      <c r="B279" s="12"/>
      <c r="C279" s="12"/>
      <c r="D279" s="12"/>
      <c r="E279" s="12"/>
      <c r="F279" s="12"/>
      <c r="G279" s="12"/>
      <c r="H279" s="12"/>
      <c r="I279" s="114"/>
      <c r="J279" s="13"/>
      <c r="K279" s="12"/>
      <c r="L279" s="12"/>
      <c r="M279" s="12"/>
      <c r="N279" s="12"/>
      <c r="O279" s="20"/>
      <c r="P279" s="12"/>
      <c r="S279" s="12"/>
      <c r="T279" s="12"/>
      <c r="V279" s="12"/>
      <c r="W279" s="12"/>
      <c r="X279" s="17"/>
      <c r="AX279" s="12"/>
      <c r="AY279" s="12"/>
      <c r="BY279" s="12"/>
      <c r="BZ279" s="12"/>
      <c r="DC279" s="12"/>
      <c r="DD279" s="12"/>
      <c r="DE279" s="114"/>
      <c r="DF279" s="12"/>
      <c r="DI279" s="12"/>
      <c r="DJ279" s="12"/>
      <c r="DK279" s="12"/>
      <c r="DM279" s="12"/>
      <c r="DN279" s="12"/>
      <c r="DO279" s="12"/>
      <c r="DP279" s="12"/>
      <c r="DQ279" s="12"/>
      <c r="DR279" s="12"/>
      <c r="DS279" s="12"/>
      <c r="DT279" s="12"/>
      <c r="DU279" s="12"/>
      <c r="DV279" s="12"/>
      <c r="DW279" s="12"/>
      <c r="DX279" s="12"/>
      <c r="DZ279" s="114"/>
    </row>
    <row r="280" spans="1:130" x14ac:dyDescent="0.2">
      <c r="A280" s="107"/>
      <c r="B280" s="12"/>
      <c r="C280" s="12"/>
      <c r="D280" s="12"/>
      <c r="E280" s="12"/>
      <c r="F280" s="12"/>
      <c r="G280" s="12"/>
      <c r="H280" s="12"/>
      <c r="I280" s="114"/>
      <c r="J280" s="13"/>
      <c r="K280" s="12"/>
      <c r="L280" s="12"/>
      <c r="M280" s="12"/>
      <c r="N280" s="12"/>
      <c r="O280" s="20"/>
      <c r="P280" s="12"/>
      <c r="S280" s="12"/>
      <c r="T280" s="12"/>
      <c r="V280" s="12"/>
      <c r="W280" s="12"/>
      <c r="X280" s="17"/>
      <c r="AX280" s="12"/>
      <c r="AY280" s="12"/>
      <c r="BY280" s="12"/>
      <c r="BZ280" s="12"/>
      <c r="DC280" s="12"/>
      <c r="DD280" s="12"/>
      <c r="DE280" s="114"/>
      <c r="DF280" s="12"/>
      <c r="DI280" s="12"/>
      <c r="DJ280" s="12"/>
      <c r="DK280" s="12"/>
      <c r="DM280" s="12"/>
      <c r="DN280" s="12"/>
      <c r="DO280" s="12"/>
      <c r="DP280" s="12"/>
      <c r="DQ280" s="12"/>
      <c r="DR280" s="12"/>
      <c r="DS280" s="12"/>
      <c r="DT280" s="12"/>
      <c r="DU280" s="12"/>
      <c r="DV280" s="12"/>
      <c r="DW280" s="12"/>
      <c r="DX280" s="12"/>
      <c r="DZ280" s="114"/>
    </row>
    <row r="281" spans="1:130" x14ac:dyDescent="0.2">
      <c r="A281" s="107"/>
      <c r="B281" s="12"/>
      <c r="C281" s="12"/>
      <c r="D281" s="12"/>
      <c r="E281" s="12"/>
      <c r="F281" s="12"/>
      <c r="G281" s="12"/>
      <c r="H281" s="12"/>
      <c r="I281" s="114"/>
      <c r="J281" s="13"/>
      <c r="K281" s="12"/>
      <c r="L281" s="12"/>
      <c r="M281" s="12"/>
      <c r="N281" s="12"/>
      <c r="O281" s="20"/>
      <c r="P281" s="12"/>
      <c r="S281" s="12"/>
      <c r="T281" s="12"/>
      <c r="V281" s="12"/>
      <c r="W281" s="12"/>
      <c r="X281" s="17"/>
      <c r="AX281" s="12"/>
      <c r="AY281" s="12"/>
      <c r="BY281" s="12"/>
      <c r="BZ281" s="12"/>
      <c r="DC281" s="12"/>
      <c r="DD281" s="12"/>
      <c r="DE281" s="114"/>
      <c r="DF281" s="12"/>
      <c r="DI281" s="12"/>
      <c r="DJ281" s="12"/>
      <c r="DK281" s="12"/>
      <c r="DM281" s="12"/>
      <c r="DN281" s="12"/>
      <c r="DO281" s="12"/>
      <c r="DP281" s="12"/>
      <c r="DQ281" s="12"/>
      <c r="DR281" s="12"/>
      <c r="DS281" s="12"/>
      <c r="DT281" s="12"/>
      <c r="DU281" s="12"/>
      <c r="DV281" s="12"/>
      <c r="DW281" s="12"/>
      <c r="DX281" s="12"/>
      <c r="DZ281" s="114"/>
    </row>
    <row r="282" spans="1:130" x14ac:dyDescent="0.2">
      <c r="A282" s="107"/>
      <c r="B282" s="12"/>
      <c r="C282" s="12"/>
      <c r="D282" s="12"/>
      <c r="E282" s="12"/>
      <c r="F282" s="12"/>
      <c r="G282" s="12"/>
      <c r="H282" s="12"/>
      <c r="I282" s="114"/>
      <c r="J282" s="13"/>
      <c r="K282" s="12"/>
      <c r="L282" s="12"/>
      <c r="M282" s="12"/>
      <c r="N282" s="12"/>
      <c r="O282" s="20"/>
      <c r="P282" s="12"/>
      <c r="S282" s="12"/>
      <c r="T282" s="12"/>
      <c r="V282" s="12"/>
      <c r="W282" s="12"/>
      <c r="X282" s="17"/>
      <c r="AX282" s="12"/>
      <c r="AY282" s="12"/>
      <c r="BY282" s="12"/>
      <c r="BZ282" s="12"/>
      <c r="DC282" s="12"/>
      <c r="DD282" s="12"/>
      <c r="DE282" s="114"/>
      <c r="DF282" s="12"/>
      <c r="DI282" s="12"/>
      <c r="DJ282" s="12"/>
      <c r="DK282" s="12"/>
      <c r="DM282" s="12"/>
      <c r="DN282" s="12"/>
      <c r="DO282" s="12"/>
      <c r="DP282" s="12"/>
      <c r="DQ282" s="12"/>
      <c r="DR282" s="12"/>
      <c r="DS282" s="12"/>
      <c r="DT282" s="12"/>
      <c r="DU282" s="12"/>
      <c r="DV282" s="12"/>
      <c r="DW282" s="12"/>
      <c r="DX282" s="12"/>
      <c r="DZ282" s="114"/>
    </row>
    <row r="283" spans="1:130" x14ac:dyDescent="0.2">
      <c r="A283" s="107"/>
      <c r="B283" s="12"/>
      <c r="C283" s="12"/>
      <c r="D283" s="12"/>
      <c r="E283" s="12"/>
      <c r="F283" s="12"/>
      <c r="G283" s="12"/>
      <c r="H283" s="12"/>
      <c r="I283" s="114"/>
      <c r="J283" s="13"/>
      <c r="K283" s="12"/>
      <c r="L283" s="12"/>
      <c r="M283" s="12"/>
      <c r="N283" s="12"/>
      <c r="O283" s="20"/>
      <c r="P283" s="12"/>
      <c r="S283" s="12"/>
      <c r="T283" s="12"/>
      <c r="V283" s="12"/>
      <c r="W283" s="12"/>
      <c r="X283" s="17"/>
      <c r="AX283" s="12"/>
      <c r="AY283" s="12"/>
      <c r="BY283" s="12"/>
      <c r="BZ283" s="12"/>
      <c r="DC283" s="12"/>
      <c r="DD283" s="12"/>
      <c r="DE283" s="114"/>
      <c r="DF283" s="12"/>
      <c r="DI283" s="12"/>
      <c r="DJ283" s="12"/>
      <c r="DK283" s="12"/>
      <c r="DM283" s="12"/>
      <c r="DN283" s="12"/>
      <c r="DO283" s="12"/>
      <c r="DP283" s="12"/>
      <c r="DQ283" s="12"/>
      <c r="DR283" s="12"/>
      <c r="DS283" s="12"/>
      <c r="DT283" s="12"/>
      <c r="DU283" s="12"/>
      <c r="DV283" s="12"/>
      <c r="DW283" s="12"/>
      <c r="DX283" s="12"/>
      <c r="DZ283" s="114"/>
    </row>
    <row r="284" spans="1:130" x14ac:dyDescent="0.2">
      <c r="A284" s="107"/>
      <c r="B284" s="12"/>
      <c r="C284" s="12"/>
      <c r="D284" s="12"/>
      <c r="E284" s="12"/>
      <c r="F284" s="12"/>
      <c r="G284" s="12"/>
      <c r="H284" s="12"/>
      <c r="I284" s="114"/>
      <c r="J284" s="13"/>
      <c r="K284" s="12"/>
      <c r="L284" s="12"/>
      <c r="M284" s="12"/>
      <c r="N284" s="12"/>
      <c r="O284" s="20"/>
      <c r="P284" s="12"/>
      <c r="S284" s="12"/>
      <c r="T284" s="12"/>
      <c r="V284" s="12"/>
      <c r="W284" s="12"/>
      <c r="X284" s="17"/>
      <c r="AX284" s="12"/>
      <c r="AY284" s="12"/>
      <c r="BY284" s="12"/>
      <c r="BZ284" s="12"/>
      <c r="DC284" s="12"/>
      <c r="DD284" s="12"/>
      <c r="DE284" s="114"/>
      <c r="DF284" s="12"/>
      <c r="DI284" s="12"/>
      <c r="DJ284" s="12"/>
      <c r="DK284" s="12"/>
      <c r="DM284" s="12"/>
      <c r="DN284" s="12"/>
      <c r="DO284" s="12"/>
      <c r="DP284" s="12"/>
      <c r="DQ284" s="12"/>
      <c r="DR284" s="12"/>
      <c r="DS284" s="12"/>
      <c r="DT284" s="12"/>
      <c r="DU284" s="12"/>
      <c r="DV284" s="12"/>
      <c r="DW284" s="12"/>
      <c r="DX284" s="12"/>
      <c r="DZ284" s="114"/>
    </row>
    <row r="285" spans="1:130" x14ac:dyDescent="0.2">
      <c r="A285" s="107"/>
      <c r="B285" s="12"/>
      <c r="C285" s="12"/>
      <c r="D285" s="12"/>
      <c r="E285" s="12"/>
      <c r="F285" s="12"/>
      <c r="G285" s="12"/>
      <c r="H285" s="12"/>
      <c r="I285" s="114"/>
      <c r="J285" s="13"/>
      <c r="K285" s="12"/>
      <c r="L285" s="12"/>
      <c r="M285" s="12"/>
      <c r="N285" s="12"/>
      <c r="O285" s="20"/>
      <c r="P285" s="12"/>
      <c r="S285" s="12"/>
      <c r="T285" s="12"/>
      <c r="V285" s="12"/>
      <c r="W285" s="12"/>
      <c r="X285" s="17"/>
      <c r="AX285" s="12"/>
      <c r="AY285" s="12"/>
      <c r="BY285" s="12"/>
      <c r="BZ285" s="12"/>
      <c r="DC285" s="12"/>
      <c r="DD285" s="12"/>
      <c r="DE285" s="114"/>
      <c r="DF285" s="12"/>
      <c r="DI285" s="12"/>
      <c r="DJ285" s="12"/>
      <c r="DK285" s="12"/>
      <c r="DM285" s="12"/>
      <c r="DN285" s="12"/>
      <c r="DO285" s="12"/>
      <c r="DP285" s="12"/>
      <c r="DQ285" s="12"/>
      <c r="DR285" s="12"/>
      <c r="DS285" s="12"/>
      <c r="DT285" s="12"/>
      <c r="DU285" s="12"/>
      <c r="DV285" s="12"/>
      <c r="DW285" s="12"/>
      <c r="DX285" s="12"/>
      <c r="DZ285" s="114"/>
    </row>
    <row r="286" spans="1:130" x14ac:dyDescent="0.2">
      <c r="A286" s="107"/>
      <c r="B286" s="12"/>
      <c r="C286" s="12"/>
      <c r="D286" s="12"/>
      <c r="E286" s="12"/>
      <c r="F286" s="12"/>
      <c r="G286" s="12"/>
      <c r="H286" s="12"/>
      <c r="I286" s="114"/>
      <c r="J286" s="13"/>
      <c r="K286" s="12"/>
      <c r="L286" s="12"/>
      <c r="M286" s="12"/>
      <c r="N286" s="12"/>
      <c r="O286" s="20"/>
      <c r="P286" s="12"/>
      <c r="S286" s="12"/>
      <c r="T286" s="12"/>
      <c r="V286" s="12"/>
      <c r="W286" s="12"/>
      <c r="X286" s="17"/>
      <c r="AX286" s="12"/>
      <c r="AY286" s="12"/>
      <c r="BY286" s="12"/>
      <c r="BZ286" s="12"/>
      <c r="DC286" s="12"/>
      <c r="DD286" s="12"/>
      <c r="DE286" s="114"/>
      <c r="DF286" s="12"/>
      <c r="DI286" s="12"/>
      <c r="DJ286" s="12"/>
      <c r="DK286" s="12"/>
      <c r="DM286" s="12"/>
      <c r="DN286" s="12"/>
      <c r="DO286" s="12"/>
      <c r="DP286" s="12"/>
      <c r="DQ286" s="12"/>
      <c r="DR286" s="12"/>
      <c r="DS286" s="12"/>
      <c r="DT286" s="12"/>
      <c r="DU286" s="12"/>
      <c r="DV286" s="12"/>
      <c r="DW286" s="12"/>
      <c r="DX286" s="12"/>
      <c r="DZ286" s="114"/>
    </row>
    <row r="287" spans="1:130" x14ac:dyDescent="0.2">
      <c r="A287" s="107"/>
      <c r="B287" s="12"/>
      <c r="C287" s="12"/>
      <c r="D287" s="12"/>
      <c r="E287" s="12"/>
      <c r="F287" s="12"/>
      <c r="G287" s="12"/>
      <c r="H287" s="12"/>
      <c r="I287" s="114"/>
      <c r="J287" s="13"/>
      <c r="K287" s="12"/>
      <c r="L287" s="12"/>
      <c r="M287" s="12"/>
      <c r="N287" s="12"/>
      <c r="O287" s="20"/>
      <c r="P287" s="12"/>
      <c r="S287" s="12"/>
      <c r="T287" s="12"/>
      <c r="V287" s="12"/>
      <c r="W287" s="12"/>
      <c r="X287" s="17"/>
      <c r="AX287" s="12"/>
      <c r="AY287" s="12"/>
      <c r="BY287" s="12"/>
      <c r="BZ287" s="12"/>
      <c r="DC287" s="12"/>
      <c r="DD287" s="12"/>
      <c r="DE287" s="114"/>
      <c r="DF287" s="12"/>
      <c r="DI287" s="12"/>
      <c r="DJ287" s="12"/>
      <c r="DK287" s="12"/>
      <c r="DM287" s="12"/>
      <c r="DN287" s="12"/>
      <c r="DO287" s="12"/>
      <c r="DP287" s="12"/>
      <c r="DQ287" s="12"/>
      <c r="DR287" s="12"/>
      <c r="DS287" s="12"/>
      <c r="DT287" s="12"/>
      <c r="DU287" s="12"/>
      <c r="DV287" s="12"/>
      <c r="DW287" s="12"/>
      <c r="DX287" s="12"/>
      <c r="DZ287" s="114"/>
    </row>
    <row r="288" spans="1:130" x14ac:dyDescent="0.2">
      <c r="A288" s="107"/>
      <c r="B288" s="12"/>
      <c r="C288" s="12"/>
      <c r="D288" s="12"/>
      <c r="E288" s="12"/>
      <c r="F288" s="12"/>
      <c r="G288" s="12"/>
      <c r="H288" s="12"/>
      <c r="I288" s="114"/>
      <c r="J288" s="13"/>
      <c r="K288" s="12"/>
      <c r="L288" s="12"/>
      <c r="M288" s="12"/>
      <c r="N288" s="12"/>
      <c r="O288" s="20"/>
      <c r="P288" s="12"/>
      <c r="S288" s="12"/>
      <c r="T288" s="12"/>
      <c r="V288" s="12"/>
      <c r="W288" s="12"/>
      <c r="X288" s="17"/>
      <c r="AX288" s="12"/>
      <c r="AY288" s="12"/>
      <c r="BY288" s="12"/>
      <c r="BZ288" s="12"/>
      <c r="DC288" s="12"/>
      <c r="DD288" s="12"/>
      <c r="DE288" s="114"/>
      <c r="DF288" s="12"/>
      <c r="DI288" s="12"/>
      <c r="DJ288" s="12"/>
      <c r="DK288" s="12"/>
      <c r="DM288" s="12"/>
      <c r="DN288" s="12"/>
      <c r="DO288" s="12"/>
      <c r="DP288" s="12"/>
      <c r="DQ288" s="12"/>
      <c r="DR288" s="12"/>
      <c r="DS288" s="12"/>
      <c r="DT288" s="12"/>
      <c r="DU288" s="12"/>
      <c r="DV288" s="12"/>
      <c r="DW288" s="12"/>
      <c r="DX288" s="12"/>
      <c r="DZ288" s="114"/>
    </row>
    <row r="289" spans="1:130" x14ac:dyDescent="0.2">
      <c r="A289" s="107"/>
      <c r="B289" s="12"/>
      <c r="C289" s="12"/>
      <c r="D289" s="12"/>
      <c r="E289" s="12"/>
      <c r="F289" s="12"/>
      <c r="G289" s="12"/>
      <c r="H289" s="12"/>
      <c r="I289" s="114"/>
      <c r="J289" s="13"/>
      <c r="K289" s="12"/>
      <c r="L289" s="12"/>
      <c r="M289" s="12"/>
      <c r="N289" s="12"/>
      <c r="O289" s="20"/>
      <c r="P289" s="12"/>
      <c r="S289" s="12"/>
      <c r="T289" s="12"/>
      <c r="V289" s="12"/>
      <c r="W289" s="12"/>
      <c r="X289" s="17"/>
      <c r="AX289" s="12"/>
      <c r="AY289" s="12"/>
      <c r="BY289" s="12"/>
      <c r="BZ289" s="12"/>
      <c r="DC289" s="12"/>
      <c r="DD289" s="12"/>
      <c r="DE289" s="114"/>
      <c r="DF289" s="12"/>
      <c r="DI289" s="12"/>
      <c r="DJ289" s="12"/>
      <c r="DK289" s="12"/>
      <c r="DM289" s="12"/>
      <c r="DN289" s="12"/>
      <c r="DO289" s="12"/>
      <c r="DP289" s="12"/>
      <c r="DQ289" s="12"/>
      <c r="DR289" s="12"/>
      <c r="DS289" s="12"/>
      <c r="DT289" s="12"/>
      <c r="DU289" s="12"/>
      <c r="DV289" s="12"/>
      <c r="DW289" s="12"/>
      <c r="DX289" s="12"/>
      <c r="DZ289" s="114"/>
    </row>
    <row r="290" spans="1:130" x14ac:dyDescent="0.2">
      <c r="A290" s="107"/>
      <c r="B290" s="12"/>
      <c r="C290" s="12"/>
      <c r="D290" s="12"/>
      <c r="E290" s="12"/>
      <c r="F290" s="12"/>
      <c r="G290" s="12"/>
      <c r="H290" s="12"/>
      <c r="I290" s="114"/>
      <c r="J290" s="13"/>
      <c r="K290" s="12"/>
      <c r="L290" s="12"/>
      <c r="M290" s="12"/>
      <c r="N290" s="12"/>
      <c r="O290" s="20"/>
      <c r="P290" s="12"/>
      <c r="S290" s="12"/>
      <c r="T290" s="12"/>
      <c r="V290" s="12"/>
      <c r="W290" s="12"/>
      <c r="X290" s="17"/>
      <c r="AX290" s="12"/>
      <c r="AY290" s="12"/>
      <c r="BY290" s="12"/>
      <c r="BZ290" s="12"/>
      <c r="DC290" s="12"/>
      <c r="DD290" s="12"/>
      <c r="DE290" s="114"/>
      <c r="DF290" s="12"/>
      <c r="DI290" s="12"/>
      <c r="DJ290" s="12"/>
      <c r="DK290" s="12"/>
      <c r="DM290" s="12"/>
      <c r="DN290" s="12"/>
      <c r="DO290" s="12"/>
      <c r="DP290" s="12"/>
      <c r="DQ290" s="12"/>
      <c r="DR290" s="12"/>
      <c r="DS290" s="12"/>
      <c r="DT290" s="12"/>
      <c r="DU290" s="12"/>
      <c r="DV290" s="12"/>
      <c r="DW290" s="12"/>
      <c r="DX290" s="12"/>
      <c r="DZ290" s="114"/>
    </row>
    <row r="291" spans="1:130" x14ac:dyDescent="0.2">
      <c r="A291" s="107"/>
      <c r="B291" s="12"/>
      <c r="C291" s="12"/>
      <c r="D291" s="12"/>
      <c r="E291" s="12"/>
      <c r="F291" s="12"/>
      <c r="G291" s="12"/>
      <c r="H291" s="12"/>
      <c r="I291" s="114"/>
      <c r="J291" s="13"/>
      <c r="K291" s="12"/>
      <c r="L291" s="12"/>
      <c r="M291" s="12"/>
      <c r="N291" s="12"/>
      <c r="O291" s="20"/>
      <c r="P291" s="12"/>
      <c r="S291" s="12"/>
      <c r="T291" s="12"/>
      <c r="V291" s="12"/>
      <c r="W291" s="12"/>
      <c r="X291" s="17"/>
      <c r="AX291" s="12"/>
      <c r="AY291" s="12"/>
      <c r="BY291" s="12"/>
      <c r="BZ291" s="12"/>
      <c r="DC291" s="12"/>
      <c r="DD291" s="12"/>
      <c r="DE291" s="114"/>
      <c r="DF291" s="12"/>
      <c r="DI291" s="12"/>
      <c r="DJ291" s="12"/>
      <c r="DK291" s="12"/>
      <c r="DM291" s="12"/>
      <c r="DN291" s="12"/>
      <c r="DO291" s="12"/>
      <c r="DP291" s="12"/>
      <c r="DQ291" s="12"/>
      <c r="DR291" s="12"/>
      <c r="DS291" s="12"/>
      <c r="DT291" s="12"/>
      <c r="DU291" s="12"/>
      <c r="DV291" s="12"/>
      <c r="DW291" s="12"/>
      <c r="DX291" s="12"/>
      <c r="DZ291" s="114"/>
    </row>
    <row r="292" spans="1:130" x14ac:dyDescent="0.2">
      <c r="A292" s="107"/>
      <c r="B292" s="12"/>
      <c r="C292" s="12"/>
      <c r="D292" s="12"/>
      <c r="E292" s="12"/>
      <c r="F292" s="12"/>
      <c r="G292" s="12"/>
      <c r="H292" s="12"/>
      <c r="I292" s="114"/>
      <c r="J292" s="13"/>
      <c r="K292" s="12"/>
      <c r="L292" s="12"/>
      <c r="M292" s="12"/>
      <c r="N292" s="12"/>
      <c r="O292" s="20"/>
      <c r="P292" s="12"/>
      <c r="S292" s="12"/>
      <c r="T292" s="12"/>
      <c r="V292" s="12"/>
      <c r="W292" s="12"/>
      <c r="X292" s="17"/>
      <c r="AX292" s="12"/>
      <c r="AY292" s="12"/>
      <c r="BY292" s="12"/>
      <c r="BZ292" s="12"/>
      <c r="DC292" s="12"/>
      <c r="DD292" s="12"/>
      <c r="DE292" s="114"/>
      <c r="DF292" s="12"/>
      <c r="DI292" s="12"/>
      <c r="DJ292" s="12"/>
      <c r="DK292" s="12"/>
      <c r="DM292" s="12"/>
      <c r="DN292" s="12"/>
      <c r="DO292" s="12"/>
      <c r="DP292" s="12"/>
      <c r="DQ292" s="12"/>
      <c r="DR292" s="12"/>
      <c r="DS292" s="12"/>
      <c r="DT292" s="12"/>
      <c r="DU292" s="12"/>
      <c r="DV292" s="12"/>
      <c r="DW292" s="12"/>
      <c r="DX292" s="12"/>
      <c r="DZ292" s="114"/>
    </row>
    <row r="293" spans="1:130" x14ac:dyDescent="0.2">
      <c r="A293" s="107"/>
      <c r="B293" s="12"/>
      <c r="C293" s="12"/>
      <c r="D293" s="12"/>
      <c r="E293" s="12"/>
      <c r="F293" s="12"/>
      <c r="G293" s="12"/>
      <c r="H293" s="12"/>
      <c r="I293" s="114"/>
      <c r="J293" s="13"/>
      <c r="K293" s="12"/>
      <c r="L293" s="12"/>
      <c r="M293" s="12"/>
      <c r="N293" s="12"/>
      <c r="O293" s="20"/>
      <c r="P293" s="12"/>
      <c r="S293" s="12"/>
      <c r="T293" s="12"/>
      <c r="V293" s="12"/>
      <c r="W293" s="12"/>
      <c r="X293" s="17"/>
      <c r="AX293" s="12"/>
      <c r="AY293" s="12"/>
      <c r="BY293" s="12"/>
      <c r="BZ293" s="12"/>
      <c r="DC293" s="12"/>
      <c r="DD293" s="12"/>
      <c r="DE293" s="114"/>
      <c r="DF293" s="12"/>
      <c r="DI293" s="12"/>
      <c r="DJ293" s="12"/>
      <c r="DK293" s="12"/>
      <c r="DM293" s="12"/>
      <c r="DN293" s="12"/>
      <c r="DO293" s="12"/>
      <c r="DP293" s="12"/>
      <c r="DQ293" s="12"/>
      <c r="DR293" s="12"/>
      <c r="DS293" s="12"/>
      <c r="DT293" s="12"/>
      <c r="DU293" s="12"/>
      <c r="DV293" s="12"/>
      <c r="DW293" s="12"/>
      <c r="DX293" s="12"/>
      <c r="DZ293" s="114"/>
    </row>
    <row r="294" spans="1:130" x14ac:dyDescent="0.2">
      <c r="A294" s="107"/>
      <c r="B294" s="12"/>
      <c r="C294" s="12"/>
      <c r="D294" s="12"/>
      <c r="E294" s="12"/>
      <c r="F294" s="12"/>
      <c r="G294" s="12"/>
      <c r="H294" s="12"/>
      <c r="I294" s="114"/>
      <c r="J294" s="13"/>
      <c r="K294" s="12"/>
      <c r="L294" s="12"/>
      <c r="M294" s="12"/>
      <c r="N294" s="12"/>
      <c r="O294" s="20"/>
      <c r="P294" s="12"/>
      <c r="S294" s="12"/>
      <c r="T294" s="12"/>
      <c r="V294" s="12"/>
      <c r="W294" s="12"/>
      <c r="X294" s="17"/>
      <c r="AX294" s="12"/>
      <c r="AY294" s="12"/>
      <c r="BY294" s="12"/>
      <c r="BZ294" s="12"/>
      <c r="DC294" s="12"/>
      <c r="DD294" s="12"/>
      <c r="DE294" s="114"/>
      <c r="DF294" s="12"/>
      <c r="DI294" s="12"/>
      <c r="DJ294" s="12"/>
      <c r="DK294" s="12"/>
      <c r="DM294" s="12"/>
      <c r="DN294" s="12"/>
      <c r="DO294" s="12"/>
      <c r="DP294" s="12"/>
      <c r="DQ294" s="12"/>
      <c r="DR294" s="12"/>
      <c r="DS294" s="12"/>
      <c r="DT294" s="12"/>
      <c r="DU294" s="12"/>
      <c r="DV294" s="12"/>
      <c r="DW294" s="12"/>
      <c r="DX294" s="12"/>
      <c r="DZ294" s="114"/>
    </row>
    <row r="295" spans="1:130" x14ac:dyDescent="0.2">
      <c r="A295" s="107"/>
      <c r="B295" s="12"/>
      <c r="C295" s="12"/>
      <c r="D295" s="12"/>
      <c r="E295" s="12"/>
      <c r="F295" s="12"/>
      <c r="G295" s="12"/>
      <c r="H295" s="12"/>
      <c r="I295" s="114"/>
      <c r="J295" s="13"/>
      <c r="K295" s="12"/>
      <c r="L295" s="12"/>
      <c r="M295" s="12"/>
      <c r="N295" s="12"/>
      <c r="O295" s="20"/>
      <c r="P295" s="12"/>
      <c r="S295" s="12"/>
      <c r="T295" s="12"/>
      <c r="V295" s="12"/>
      <c r="W295" s="12"/>
      <c r="X295" s="17"/>
      <c r="AX295" s="12"/>
      <c r="AY295" s="12"/>
      <c r="BY295" s="12"/>
      <c r="BZ295" s="12"/>
      <c r="DC295" s="12"/>
      <c r="DD295" s="12"/>
      <c r="DE295" s="114"/>
      <c r="DF295" s="12"/>
      <c r="DI295" s="12"/>
      <c r="DJ295" s="12"/>
      <c r="DK295" s="12"/>
      <c r="DM295" s="12"/>
      <c r="DN295" s="12"/>
      <c r="DO295" s="12"/>
      <c r="DP295" s="12"/>
      <c r="DQ295" s="12"/>
      <c r="DR295" s="12"/>
      <c r="DS295" s="12"/>
      <c r="DT295" s="12"/>
      <c r="DU295" s="12"/>
      <c r="DV295" s="12"/>
      <c r="DW295" s="12"/>
      <c r="DX295" s="12"/>
      <c r="DZ295" s="114"/>
    </row>
    <row r="296" spans="1:130" x14ac:dyDescent="0.2">
      <c r="A296" s="107"/>
      <c r="B296" s="12"/>
      <c r="C296" s="12"/>
      <c r="D296" s="12"/>
      <c r="E296" s="12"/>
      <c r="F296" s="12"/>
      <c r="G296" s="12"/>
      <c r="H296" s="12"/>
      <c r="I296" s="114"/>
      <c r="J296" s="13"/>
      <c r="K296" s="12"/>
      <c r="L296" s="12"/>
      <c r="M296" s="12"/>
      <c r="N296" s="12"/>
      <c r="O296" s="20"/>
      <c r="P296" s="12"/>
      <c r="S296" s="12"/>
      <c r="T296" s="12"/>
      <c r="V296" s="12"/>
      <c r="W296" s="12"/>
      <c r="X296" s="17"/>
      <c r="AX296" s="12"/>
      <c r="AY296" s="12"/>
      <c r="BY296" s="12"/>
      <c r="BZ296" s="12"/>
      <c r="DC296" s="12"/>
      <c r="DD296" s="12"/>
      <c r="DE296" s="114"/>
      <c r="DF296" s="12"/>
      <c r="DI296" s="12"/>
      <c r="DJ296" s="12"/>
      <c r="DK296" s="12"/>
      <c r="DM296" s="12"/>
      <c r="DN296" s="12"/>
      <c r="DO296" s="12"/>
      <c r="DP296" s="12"/>
      <c r="DQ296" s="12"/>
      <c r="DR296" s="12"/>
      <c r="DS296" s="12"/>
      <c r="DT296" s="12"/>
      <c r="DU296" s="12"/>
      <c r="DV296" s="12"/>
      <c r="DW296" s="12"/>
      <c r="DX296" s="12"/>
      <c r="DZ296" s="114"/>
    </row>
    <row r="297" spans="1:130" x14ac:dyDescent="0.2">
      <c r="A297" s="107"/>
      <c r="B297" s="12"/>
      <c r="C297" s="12"/>
      <c r="D297" s="12"/>
      <c r="E297" s="12"/>
      <c r="F297" s="12"/>
      <c r="G297" s="12"/>
      <c r="H297" s="12"/>
      <c r="I297" s="114"/>
      <c r="J297" s="13"/>
      <c r="K297" s="12"/>
      <c r="L297" s="12"/>
      <c r="M297" s="12"/>
      <c r="N297" s="12"/>
      <c r="O297" s="20"/>
      <c r="P297" s="12"/>
      <c r="S297" s="12"/>
      <c r="T297" s="12"/>
      <c r="V297" s="12"/>
      <c r="W297" s="12"/>
      <c r="X297" s="17"/>
      <c r="AX297" s="12"/>
      <c r="AY297" s="12"/>
      <c r="BY297" s="12"/>
      <c r="BZ297" s="12"/>
      <c r="DC297" s="12"/>
      <c r="DD297" s="12"/>
      <c r="DE297" s="114"/>
      <c r="DF297" s="12"/>
      <c r="DI297" s="12"/>
      <c r="DJ297" s="12"/>
      <c r="DK297" s="12"/>
      <c r="DM297" s="12"/>
      <c r="DN297" s="12"/>
      <c r="DO297" s="12"/>
      <c r="DP297" s="12"/>
      <c r="DQ297" s="12"/>
      <c r="DR297" s="12"/>
      <c r="DS297" s="12"/>
      <c r="DT297" s="12"/>
      <c r="DU297" s="12"/>
      <c r="DV297" s="12"/>
      <c r="DW297" s="12"/>
      <c r="DX297" s="12"/>
      <c r="DZ297" s="114"/>
    </row>
    <row r="298" spans="1:130" x14ac:dyDescent="0.2">
      <c r="A298" s="107"/>
      <c r="B298" s="12"/>
      <c r="C298" s="12"/>
      <c r="D298" s="12"/>
      <c r="E298" s="12"/>
      <c r="F298" s="12"/>
      <c r="G298" s="12"/>
      <c r="H298" s="12"/>
      <c r="I298" s="114"/>
      <c r="J298" s="13"/>
      <c r="K298" s="12"/>
      <c r="L298" s="12"/>
      <c r="M298" s="12"/>
      <c r="N298" s="12"/>
      <c r="O298" s="20"/>
      <c r="P298" s="12"/>
      <c r="S298" s="12"/>
      <c r="T298" s="12"/>
      <c r="V298" s="12"/>
      <c r="W298" s="12"/>
      <c r="X298" s="17"/>
      <c r="AX298" s="12"/>
      <c r="AY298" s="12"/>
      <c r="BY298" s="12"/>
      <c r="BZ298" s="12"/>
      <c r="DC298" s="12"/>
      <c r="DD298" s="12"/>
      <c r="DE298" s="114"/>
      <c r="DF298" s="12"/>
      <c r="DI298" s="12"/>
      <c r="DJ298" s="12"/>
      <c r="DK298" s="12"/>
      <c r="DM298" s="12"/>
      <c r="DN298" s="12"/>
      <c r="DO298" s="12"/>
      <c r="DP298" s="12"/>
      <c r="DQ298" s="12"/>
      <c r="DR298" s="12"/>
      <c r="DS298" s="12"/>
      <c r="DT298" s="12"/>
      <c r="DU298" s="12"/>
      <c r="DV298" s="12"/>
      <c r="DW298" s="12"/>
      <c r="DX298" s="12"/>
      <c r="DZ298" s="114"/>
    </row>
    <row r="299" spans="1:130" x14ac:dyDescent="0.2">
      <c r="A299" s="107"/>
      <c r="B299" s="12"/>
      <c r="C299" s="12"/>
      <c r="D299" s="12"/>
      <c r="E299" s="12"/>
      <c r="F299" s="12"/>
      <c r="G299" s="12"/>
      <c r="H299" s="12"/>
      <c r="I299" s="114"/>
      <c r="J299" s="13"/>
      <c r="K299" s="12"/>
      <c r="L299" s="12"/>
      <c r="M299" s="12"/>
      <c r="N299" s="12"/>
      <c r="O299" s="20"/>
      <c r="P299" s="12"/>
      <c r="S299" s="12"/>
      <c r="T299" s="12"/>
      <c r="V299" s="12"/>
      <c r="W299" s="12"/>
      <c r="X299" s="17"/>
      <c r="AX299" s="12"/>
      <c r="AY299" s="12"/>
      <c r="BY299" s="12"/>
      <c r="BZ299" s="12"/>
      <c r="DC299" s="12"/>
      <c r="DD299" s="12"/>
      <c r="DE299" s="114"/>
      <c r="DF299" s="12"/>
      <c r="DI299" s="12"/>
      <c r="DJ299" s="12"/>
      <c r="DK299" s="12"/>
      <c r="DM299" s="12"/>
      <c r="DN299" s="12"/>
      <c r="DO299" s="12"/>
      <c r="DP299" s="12"/>
      <c r="DQ299" s="12"/>
      <c r="DR299" s="12"/>
      <c r="DS299" s="12"/>
      <c r="DT299" s="12"/>
      <c r="DU299" s="12"/>
      <c r="DV299" s="12"/>
      <c r="DW299" s="12"/>
      <c r="DX299" s="12"/>
      <c r="DZ299" s="114"/>
    </row>
    <row r="300" spans="1:130" x14ac:dyDescent="0.2">
      <c r="A300" s="107"/>
      <c r="B300" s="12"/>
      <c r="C300" s="12"/>
      <c r="D300" s="12"/>
      <c r="E300" s="12"/>
      <c r="F300" s="12"/>
      <c r="G300" s="12"/>
      <c r="H300" s="12"/>
      <c r="I300" s="114"/>
      <c r="J300" s="13"/>
      <c r="K300" s="12"/>
      <c r="L300" s="12"/>
      <c r="M300" s="12"/>
      <c r="N300" s="12"/>
      <c r="O300" s="20"/>
      <c r="P300" s="12"/>
      <c r="S300" s="12"/>
      <c r="T300" s="12"/>
      <c r="V300" s="12"/>
      <c r="W300" s="12"/>
      <c r="X300" s="17"/>
      <c r="AX300" s="12"/>
      <c r="AY300" s="12"/>
      <c r="BY300" s="12"/>
      <c r="BZ300" s="12"/>
      <c r="DC300" s="12"/>
      <c r="DD300" s="12"/>
      <c r="DE300" s="114"/>
      <c r="DF300" s="12"/>
      <c r="DI300" s="12"/>
      <c r="DJ300" s="12"/>
      <c r="DK300" s="12"/>
      <c r="DM300" s="12"/>
      <c r="DN300" s="12"/>
      <c r="DO300" s="12"/>
      <c r="DP300" s="12"/>
      <c r="DQ300" s="12"/>
      <c r="DR300" s="12"/>
      <c r="DS300" s="12"/>
      <c r="DT300" s="12"/>
      <c r="DU300" s="12"/>
      <c r="DV300" s="12"/>
      <c r="DW300" s="12"/>
      <c r="DX300" s="12"/>
      <c r="DZ300" s="114"/>
    </row>
    <row r="301" spans="1:130" x14ac:dyDescent="0.2">
      <c r="A301" s="107"/>
      <c r="B301" s="12"/>
      <c r="C301" s="12"/>
      <c r="D301" s="12"/>
      <c r="E301" s="12"/>
      <c r="F301" s="12"/>
      <c r="G301" s="12"/>
      <c r="H301" s="12"/>
      <c r="I301" s="114"/>
      <c r="J301" s="13"/>
      <c r="K301" s="12"/>
      <c r="L301" s="12"/>
      <c r="M301" s="12"/>
      <c r="N301" s="12"/>
      <c r="O301" s="20"/>
      <c r="P301" s="12"/>
      <c r="S301" s="12"/>
      <c r="T301" s="12"/>
      <c r="V301" s="12"/>
      <c r="W301" s="12"/>
      <c r="X301" s="17"/>
      <c r="AX301" s="12"/>
      <c r="AY301" s="12"/>
      <c r="BY301" s="12"/>
      <c r="BZ301" s="12"/>
      <c r="DC301" s="12"/>
      <c r="DD301" s="12"/>
      <c r="DE301" s="114"/>
      <c r="DF301" s="12"/>
      <c r="DI301" s="12"/>
      <c r="DJ301" s="12"/>
      <c r="DK301" s="12"/>
      <c r="DM301" s="12"/>
      <c r="DN301" s="12"/>
      <c r="DO301" s="12"/>
      <c r="DP301" s="12"/>
      <c r="DQ301" s="12"/>
      <c r="DR301" s="12"/>
      <c r="DS301" s="12"/>
      <c r="DT301" s="12"/>
      <c r="DU301" s="12"/>
      <c r="DV301" s="12"/>
      <c r="DW301" s="12"/>
      <c r="DX301" s="12"/>
      <c r="DZ301" s="114"/>
    </row>
    <row r="302" spans="1:130" x14ac:dyDescent="0.2">
      <c r="A302" s="107"/>
      <c r="B302" s="12"/>
      <c r="C302" s="12"/>
      <c r="D302" s="12"/>
      <c r="E302" s="12"/>
      <c r="F302" s="12"/>
      <c r="G302" s="12"/>
      <c r="H302" s="12"/>
      <c r="I302" s="114"/>
      <c r="J302" s="13"/>
      <c r="K302" s="12"/>
      <c r="L302" s="12"/>
      <c r="M302" s="12"/>
      <c r="N302" s="12"/>
      <c r="O302" s="20"/>
      <c r="P302" s="12"/>
      <c r="S302" s="12"/>
      <c r="T302" s="12"/>
      <c r="V302" s="12"/>
      <c r="W302" s="12"/>
      <c r="X302" s="17"/>
      <c r="AX302" s="12"/>
      <c r="AY302" s="12"/>
      <c r="BY302" s="12"/>
      <c r="BZ302" s="12"/>
      <c r="DC302" s="12"/>
      <c r="DD302" s="12"/>
      <c r="DE302" s="114"/>
      <c r="DF302" s="12"/>
      <c r="DI302" s="12"/>
      <c r="DJ302" s="12"/>
      <c r="DK302" s="12"/>
      <c r="DM302" s="12"/>
      <c r="DN302" s="12"/>
      <c r="DO302" s="12"/>
      <c r="DP302" s="12"/>
      <c r="DQ302" s="12"/>
      <c r="DR302" s="12"/>
      <c r="DS302" s="12"/>
      <c r="DT302" s="12"/>
      <c r="DU302" s="12"/>
      <c r="DV302" s="12"/>
      <c r="DW302" s="12"/>
      <c r="DX302" s="12"/>
      <c r="DZ302" s="114"/>
    </row>
    <row r="303" spans="1:130" x14ac:dyDescent="0.2">
      <c r="A303" s="107"/>
      <c r="B303" s="12"/>
      <c r="C303" s="12"/>
      <c r="D303" s="12"/>
      <c r="E303" s="12"/>
      <c r="F303" s="12"/>
      <c r="G303" s="12"/>
      <c r="H303" s="12"/>
      <c r="I303" s="114"/>
      <c r="J303" s="13"/>
      <c r="K303" s="12"/>
      <c r="L303" s="12"/>
      <c r="M303" s="12"/>
      <c r="N303" s="12"/>
      <c r="O303" s="20"/>
      <c r="P303" s="12"/>
      <c r="S303" s="12"/>
      <c r="T303" s="12"/>
      <c r="V303" s="12"/>
      <c r="W303" s="12"/>
      <c r="X303" s="17"/>
      <c r="AX303" s="12"/>
      <c r="AY303" s="12"/>
      <c r="BY303" s="12"/>
      <c r="BZ303" s="12"/>
      <c r="DC303" s="12"/>
      <c r="DD303" s="12"/>
      <c r="DE303" s="114"/>
      <c r="DF303" s="12"/>
      <c r="DI303" s="12"/>
      <c r="DJ303" s="12"/>
      <c r="DK303" s="12"/>
      <c r="DM303" s="12"/>
      <c r="DN303" s="12"/>
      <c r="DO303" s="12"/>
      <c r="DP303" s="12"/>
      <c r="DQ303" s="12"/>
      <c r="DR303" s="12"/>
      <c r="DS303" s="12"/>
      <c r="DT303" s="12"/>
      <c r="DU303" s="12"/>
      <c r="DV303" s="12"/>
      <c r="DW303" s="12"/>
      <c r="DX303" s="12"/>
      <c r="DZ303" s="114"/>
    </row>
    <row r="304" spans="1:130" x14ac:dyDescent="0.2">
      <c r="A304" s="107"/>
      <c r="B304" s="12"/>
      <c r="C304" s="12"/>
      <c r="D304" s="12"/>
      <c r="E304" s="12"/>
      <c r="F304" s="12"/>
      <c r="G304" s="12"/>
      <c r="H304" s="12"/>
      <c r="I304" s="114"/>
      <c r="J304" s="13"/>
      <c r="K304" s="12"/>
      <c r="L304" s="12"/>
      <c r="M304" s="12"/>
      <c r="N304" s="12"/>
      <c r="O304" s="20"/>
      <c r="P304" s="12"/>
      <c r="S304" s="12"/>
      <c r="T304" s="12"/>
      <c r="V304" s="12"/>
      <c r="W304" s="12"/>
      <c r="X304" s="17"/>
      <c r="AX304" s="12"/>
      <c r="AY304" s="12"/>
      <c r="BY304" s="12"/>
      <c r="BZ304" s="12"/>
      <c r="DC304" s="12"/>
      <c r="DD304" s="12"/>
      <c r="DE304" s="114"/>
      <c r="DF304" s="12"/>
      <c r="DI304" s="12"/>
      <c r="DJ304" s="12"/>
      <c r="DK304" s="12"/>
      <c r="DM304" s="12"/>
      <c r="DN304" s="12"/>
      <c r="DO304" s="12"/>
      <c r="DP304" s="12"/>
      <c r="DQ304" s="12"/>
      <c r="DR304" s="12"/>
      <c r="DS304" s="12"/>
      <c r="DT304" s="12"/>
      <c r="DU304" s="12"/>
      <c r="DV304" s="12"/>
      <c r="DW304" s="12"/>
      <c r="DX304" s="12"/>
      <c r="DZ304" s="114"/>
    </row>
    <row r="305" spans="1:130" x14ac:dyDescent="0.2">
      <c r="A305" s="107"/>
      <c r="B305" s="12"/>
      <c r="C305" s="12"/>
      <c r="D305" s="12"/>
      <c r="E305" s="12"/>
      <c r="F305" s="12"/>
      <c r="G305" s="12"/>
      <c r="H305" s="12"/>
      <c r="I305" s="114"/>
      <c r="J305" s="13"/>
      <c r="K305" s="12"/>
      <c r="L305" s="12"/>
      <c r="M305" s="12"/>
      <c r="N305" s="12"/>
      <c r="O305" s="20"/>
      <c r="P305" s="12"/>
      <c r="S305" s="12"/>
      <c r="T305" s="12"/>
      <c r="V305" s="12"/>
      <c r="W305" s="12"/>
      <c r="X305" s="17"/>
      <c r="AX305" s="12"/>
      <c r="AY305" s="12"/>
      <c r="BY305" s="12"/>
      <c r="BZ305" s="12"/>
      <c r="DC305" s="12"/>
      <c r="DD305" s="12"/>
      <c r="DE305" s="114"/>
      <c r="DF305" s="12"/>
      <c r="DI305" s="12"/>
      <c r="DJ305" s="12"/>
      <c r="DK305" s="12"/>
      <c r="DM305" s="12"/>
      <c r="DN305" s="12"/>
      <c r="DO305" s="12"/>
      <c r="DP305" s="12"/>
      <c r="DQ305" s="12"/>
      <c r="DR305" s="12"/>
      <c r="DS305" s="12"/>
      <c r="DT305" s="12"/>
      <c r="DU305" s="12"/>
      <c r="DV305" s="12"/>
      <c r="DW305" s="12"/>
      <c r="DX305" s="12"/>
      <c r="DZ305" s="114"/>
    </row>
    <row r="306" spans="1:130" x14ac:dyDescent="0.2">
      <c r="A306" s="107"/>
      <c r="B306" s="12"/>
      <c r="C306" s="12"/>
      <c r="D306" s="12"/>
      <c r="E306" s="12"/>
      <c r="F306" s="12"/>
      <c r="G306" s="12"/>
      <c r="H306" s="12"/>
      <c r="I306" s="114"/>
      <c r="J306" s="13"/>
      <c r="K306" s="12"/>
      <c r="L306" s="12"/>
      <c r="M306" s="12"/>
      <c r="N306" s="12"/>
      <c r="O306" s="20"/>
      <c r="P306" s="12"/>
      <c r="S306" s="12"/>
      <c r="T306" s="12"/>
      <c r="V306" s="12"/>
      <c r="W306" s="12"/>
      <c r="X306" s="17"/>
      <c r="AX306" s="12"/>
      <c r="AY306" s="12"/>
      <c r="BY306" s="12"/>
      <c r="BZ306" s="12"/>
      <c r="DC306" s="12"/>
      <c r="DD306" s="12"/>
      <c r="DE306" s="114"/>
      <c r="DF306" s="12"/>
      <c r="DI306" s="12"/>
      <c r="DJ306" s="12"/>
      <c r="DK306" s="12"/>
      <c r="DM306" s="12"/>
      <c r="DN306" s="12"/>
      <c r="DO306" s="12"/>
      <c r="DP306" s="12"/>
      <c r="DQ306" s="12"/>
      <c r="DR306" s="12"/>
      <c r="DS306" s="12"/>
      <c r="DT306" s="12"/>
      <c r="DU306" s="12"/>
      <c r="DV306" s="12"/>
      <c r="DW306" s="12"/>
      <c r="DX306" s="12"/>
      <c r="DZ306" s="114"/>
    </row>
    <row r="307" spans="1:130" x14ac:dyDescent="0.2">
      <c r="A307" s="107"/>
      <c r="B307" s="12"/>
      <c r="C307" s="12"/>
      <c r="D307" s="12"/>
      <c r="E307" s="12"/>
      <c r="F307" s="12"/>
      <c r="G307" s="12"/>
      <c r="H307" s="12"/>
      <c r="I307" s="114"/>
      <c r="J307" s="13"/>
      <c r="K307" s="12"/>
      <c r="L307" s="12"/>
      <c r="M307" s="12"/>
      <c r="N307" s="12"/>
      <c r="O307" s="20"/>
      <c r="P307" s="12"/>
      <c r="S307" s="12"/>
      <c r="T307" s="12"/>
      <c r="V307" s="12"/>
      <c r="W307" s="12"/>
      <c r="X307" s="17"/>
      <c r="AX307" s="12"/>
      <c r="AY307" s="12"/>
      <c r="BY307" s="12"/>
      <c r="BZ307" s="12"/>
      <c r="DC307" s="12"/>
      <c r="DD307" s="12"/>
      <c r="DE307" s="114"/>
      <c r="DF307" s="12"/>
      <c r="DI307" s="12"/>
      <c r="DJ307" s="12"/>
      <c r="DK307" s="12"/>
      <c r="DM307" s="12"/>
      <c r="DN307" s="12"/>
      <c r="DO307" s="12"/>
      <c r="DP307" s="12"/>
      <c r="DQ307" s="12"/>
      <c r="DR307" s="12"/>
      <c r="DS307" s="12"/>
      <c r="DT307" s="12"/>
      <c r="DU307" s="12"/>
      <c r="DV307" s="12"/>
      <c r="DW307" s="12"/>
      <c r="DX307" s="12"/>
      <c r="DZ307" s="114"/>
    </row>
    <row r="308" spans="1:130" x14ac:dyDescent="0.2">
      <c r="A308" s="107"/>
      <c r="B308" s="12"/>
      <c r="C308" s="12"/>
      <c r="D308" s="12"/>
      <c r="E308" s="12"/>
      <c r="F308" s="12"/>
      <c r="G308" s="12"/>
      <c r="H308" s="12"/>
      <c r="I308" s="114"/>
      <c r="J308" s="13"/>
      <c r="K308" s="12"/>
      <c r="L308" s="12"/>
      <c r="M308" s="12"/>
      <c r="N308" s="12"/>
      <c r="O308" s="20"/>
      <c r="P308" s="12"/>
      <c r="S308" s="12"/>
      <c r="T308" s="12"/>
      <c r="V308" s="12"/>
      <c r="W308" s="12"/>
      <c r="X308" s="17"/>
      <c r="AX308" s="12"/>
      <c r="AY308" s="12"/>
      <c r="BY308" s="12"/>
      <c r="BZ308" s="12"/>
      <c r="DC308" s="12"/>
      <c r="DD308" s="12"/>
      <c r="DE308" s="114"/>
      <c r="DF308" s="12"/>
      <c r="DI308" s="12"/>
      <c r="DJ308" s="12"/>
      <c r="DK308" s="12"/>
      <c r="DM308" s="12"/>
      <c r="DN308" s="12"/>
      <c r="DO308" s="12"/>
      <c r="DP308" s="12"/>
      <c r="DQ308" s="12"/>
      <c r="DR308" s="12"/>
      <c r="DS308" s="12"/>
      <c r="DT308" s="12"/>
      <c r="DU308" s="12"/>
      <c r="DV308" s="12"/>
      <c r="DW308" s="12"/>
      <c r="DX308" s="12"/>
      <c r="DZ308" s="114"/>
    </row>
    <row r="309" spans="1:130" x14ac:dyDescent="0.2">
      <c r="A309" s="107"/>
      <c r="B309" s="12"/>
      <c r="C309" s="12"/>
      <c r="D309" s="12"/>
      <c r="E309" s="12"/>
      <c r="F309" s="12"/>
      <c r="G309" s="12"/>
      <c r="H309" s="12"/>
      <c r="I309" s="114"/>
      <c r="J309" s="13"/>
      <c r="K309" s="12"/>
      <c r="L309" s="12"/>
      <c r="M309" s="12"/>
      <c r="N309" s="12"/>
      <c r="O309" s="20"/>
      <c r="P309" s="12"/>
      <c r="S309" s="12"/>
      <c r="T309" s="12"/>
      <c r="V309" s="12"/>
      <c r="W309" s="12"/>
      <c r="X309" s="17"/>
      <c r="AX309" s="12"/>
      <c r="AY309" s="12"/>
      <c r="BY309" s="12"/>
      <c r="BZ309" s="12"/>
      <c r="DC309" s="12"/>
      <c r="DD309" s="12"/>
      <c r="DE309" s="114"/>
      <c r="DF309" s="12"/>
      <c r="DI309" s="12"/>
      <c r="DJ309" s="12"/>
      <c r="DK309" s="12"/>
      <c r="DM309" s="12"/>
      <c r="DN309" s="12"/>
      <c r="DO309" s="12"/>
      <c r="DP309" s="12"/>
      <c r="DQ309" s="12"/>
      <c r="DR309" s="12"/>
      <c r="DS309" s="12"/>
      <c r="DT309" s="12"/>
      <c r="DU309" s="12"/>
      <c r="DV309" s="12"/>
      <c r="DW309" s="12"/>
      <c r="DX309" s="12"/>
      <c r="DZ309" s="114"/>
    </row>
    <row r="310" spans="1:130" x14ac:dyDescent="0.2">
      <c r="A310" s="107"/>
      <c r="B310" s="12"/>
      <c r="C310" s="12"/>
      <c r="D310" s="12"/>
      <c r="E310" s="12"/>
      <c r="F310" s="12"/>
      <c r="G310" s="12"/>
      <c r="H310" s="12"/>
      <c r="I310" s="114"/>
      <c r="J310" s="13"/>
      <c r="K310" s="12"/>
      <c r="L310" s="12"/>
      <c r="M310" s="12"/>
      <c r="N310" s="12"/>
      <c r="O310" s="20"/>
      <c r="P310" s="12"/>
      <c r="S310" s="12"/>
      <c r="T310" s="12"/>
      <c r="V310" s="12"/>
      <c r="W310" s="12"/>
      <c r="X310" s="17"/>
      <c r="AX310" s="12"/>
      <c r="AY310" s="12"/>
      <c r="BY310" s="12"/>
      <c r="BZ310" s="12"/>
      <c r="DC310" s="12"/>
      <c r="DD310" s="12"/>
      <c r="DE310" s="114"/>
      <c r="DF310" s="12"/>
      <c r="DI310" s="12"/>
      <c r="DJ310" s="12"/>
      <c r="DK310" s="12"/>
      <c r="DM310" s="12"/>
      <c r="DN310" s="12"/>
      <c r="DO310" s="12"/>
      <c r="DP310" s="12"/>
      <c r="DQ310" s="12"/>
      <c r="DR310" s="12"/>
      <c r="DS310" s="12"/>
      <c r="DT310" s="12"/>
      <c r="DU310" s="12"/>
      <c r="DV310" s="12"/>
      <c r="DW310" s="12"/>
      <c r="DX310" s="12"/>
      <c r="DZ310" s="114"/>
    </row>
    <row r="311" spans="1:130" x14ac:dyDescent="0.2">
      <c r="A311" s="107"/>
      <c r="B311" s="12"/>
      <c r="C311" s="12"/>
      <c r="D311" s="12"/>
      <c r="E311" s="12"/>
      <c r="F311" s="12"/>
      <c r="G311" s="12"/>
      <c r="H311" s="12"/>
      <c r="I311" s="114"/>
      <c r="J311" s="13"/>
      <c r="K311" s="12"/>
      <c r="L311" s="12"/>
      <c r="M311" s="12"/>
      <c r="N311" s="12"/>
      <c r="O311" s="20"/>
      <c r="P311" s="12"/>
      <c r="S311" s="12"/>
      <c r="T311" s="12"/>
      <c r="V311" s="12"/>
      <c r="W311" s="12"/>
      <c r="X311" s="17"/>
      <c r="AX311" s="12"/>
      <c r="AY311" s="12"/>
      <c r="BY311" s="12"/>
      <c r="BZ311" s="12"/>
      <c r="DC311" s="12"/>
      <c r="DD311" s="12"/>
      <c r="DE311" s="114"/>
      <c r="DF311" s="12"/>
      <c r="DI311" s="12"/>
      <c r="DJ311" s="12"/>
      <c r="DK311" s="12"/>
      <c r="DM311" s="12"/>
      <c r="DN311" s="12"/>
      <c r="DO311" s="12"/>
      <c r="DP311" s="12"/>
      <c r="DQ311" s="12"/>
      <c r="DR311" s="12"/>
      <c r="DS311" s="12"/>
      <c r="DT311" s="12"/>
      <c r="DU311" s="12"/>
      <c r="DV311" s="12"/>
      <c r="DW311" s="12"/>
      <c r="DX311" s="12"/>
      <c r="DZ311" s="114"/>
    </row>
    <row r="312" spans="1:130" x14ac:dyDescent="0.2">
      <c r="A312" s="107"/>
      <c r="B312" s="12"/>
      <c r="C312" s="12"/>
      <c r="D312" s="12"/>
      <c r="E312" s="12"/>
      <c r="F312" s="12"/>
      <c r="G312" s="12"/>
      <c r="H312" s="12"/>
      <c r="I312" s="114"/>
      <c r="J312" s="13"/>
      <c r="K312" s="12"/>
      <c r="L312" s="12"/>
      <c r="M312" s="12"/>
      <c r="N312" s="12"/>
      <c r="O312" s="20"/>
      <c r="P312" s="12"/>
      <c r="S312" s="12"/>
      <c r="T312" s="12"/>
      <c r="V312" s="12"/>
      <c r="W312" s="12"/>
      <c r="X312" s="17"/>
      <c r="AX312" s="12"/>
      <c r="AY312" s="12"/>
      <c r="BY312" s="12"/>
      <c r="BZ312" s="12"/>
      <c r="DC312" s="12"/>
      <c r="DD312" s="12"/>
      <c r="DE312" s="114"/>
      <c r="DF312" s="12"/>
      <c r="DI312" s="12"/>
      <c r="DJ312" s="12"/>
      <c r="DK312" s="12"/>
      <c r="DM312" s="12"/>
      <c r="DN312" s="12"/>
      <c r="DO312" s="12"/>
      <c r="DP312" s="12"/>
      <c r="DQ312" s="12"/>
      <c r="DR312" s="12"/>
      <c r="DS312" s="12"/>
      <c r="DT312" s="12"/>
      <c r="DU312" s="12"/>
      <c r="DV312" s="12"/>
      <c r="DW312" s="12"/>
      <c r="DX312" s="12"/>
      <c r="DZ312" s="114"/>
    </row>
    <row r="313" spans="1:130" x14ac:dyDescent="0.2">
      <c r="A313" s="107"/>
      <c r="B313" s="12"/>
      <c r="C313" s="12"/>
      <c r="D313" s="12"/>
      <c r="E313" s="12"/>
      <c r="F313" s="12"/>
      <c r="G313" s="12"/>
      <c r="H313" s="12"/>
      <c r="I313" s="114"/>
      <c r="J313" s="13"/>
      <c r="K313" s="12"/>
      <c r="L313" s="12"/>
      <c r="M313" s="12"/>
      <c r="N313" s="12"/>
      <c r="O313" s="20"/>
      <c r="P313" s="12"/>
      <c r="S313" s="12"/>
      <c r="T313" s="12"/>
      <c r="V313" s="12"/>
      <c r="W313" s="12"/>
      <c r="X313" s="17"/>
      <c r="AX313" s="12"/>
      <c r="AY313" s="12"/>
      <c r="BY313" s="12"/>
      <c r="BZ313" s="12"/>
      <c r="DC313" s="12"/>
      <c r="DD313" s="12"/>
      <c r="DE313" s="114"/>
      <c r="DF313" s="12"/>
      <c r="DI313" s="12"/>
      <c r="DJ313" s="12"/>
      <c r="DK313" s="12"/>
      <c r="DM313" s="12"/>
      <c r="DN313" s="12"/>
      <c r="DO313" s="12"/>
      <c r="DP313" s="12"/>
      <c r="DQ313" s="12"/>
      <c r="DR313" s="12"/>
      <c r="DS313" s="12"/>
      <c r="DT313" s="12"/>
      <c r="DU313" s="12"/>
      <c r="DV313" s="12"/>
      <c r="DW313" s="12"/>
      <c r="DX313" s="12"/>
      <c r="DZ313" s="114"/>
    </row>
    <row r="314" spans="1:130" x14ac:dyDescent="0.2">
      <c r="A314" s="107"/>
      <c r="B314" s="12"/>
      <c r="C314" s="12"/>
      <c r="D314" s="12"/>
      <c r="E314" s="12"/>
      <c r="F314" s="12"/>
      <c r="G314" s="12"/>
      <c r="H314" s="12"/>
      <c r="I314" s="114"/>
      <c r="J314" s="13"/>
      <c r="K314" s="12"/>
      <c r="L314" s="12"/>
      <c r="M314" s="12"/>
      <c r="N314" s="12"/>
      <c r="O314" s="20"/>
      <c r="P314" s="12"/>
      <c r="S314" s="12"/>
      <c r="T314" s="12"/>
      <c r="V314" s="12"/>
      <c r="W314" s="12"/>
      <c r="X314" s="17"/>
      <c r="AX314" s="12"/>
      <c r="AY314" s="12"/>
      <c r="BY314" s="12"/>
      <c r="BZ314" s="12"/>
      <c r="DC314" s="12"/>
      <c r="DD314" s="12"/>
      <c r="DE314" s="114"/>
      <c r="DF314" s="12"/>
      <c r="DI314" s="12"/>
      <c r="DJ314" s="12"/>
      <c r="DK314" s="12"/>
      <c r="DM314" s="12"/>
      <c r="DN314" s="12"/>
      <c r="DO314" s="12"/>
      <c r="DP314" s="12"/>
      <c r="DQ314" s="12"/>
      <c r="DR314" s="12"/>
      <c r="DS314" s="12"/>
      <c r="DT314" s="12"/>
      <c r="DU314" s="12"/>
      <c r="DV314" s="12"/>
      <c r="DW314" s="12"/>
      <c r="DX314" s="12"/>
      <c r="DZ314" s="114"/>
    </row>
    <row r="315" spans="1:130" x14ac:dyDescent="0.2">
      <c r="A315" s="107"/>
      <c r="B315" s="12"/>
      <c r="C315" s="12"/>
      <c r="D315" s="12"/>
      <c r="E315" s="12"/>
      <c r="F315" s="12"/>
      <c r="G315" s="12"/>
      <c r="H315" s="12"/>
      <c r="I315" s="114"/>
      <c r="J315" s="13"/>
      <c r="K315" s="12"/>
      <c r="L315" s="12"/>
      <c r="M315" s="12"/>
      <c r="N315" s="12"/>
      <c r="O315" s="20"/>
      <c r="P315" s="12"/>
      <c r="S315" s="12"/>
      <c r="T315" s="12"/>
      <c r="V315" s="12"/>
      <c r="W315" s="12"/>
      <c r="X315" s="17"/>
      <c r="AX315" s="12"/>
      <c r="AY315" s="12"/>
      <c r="BY315" s="12"/>
      <c r="BZ315" s="12"/>
      <c r="DC315" s="12"/>
      <c r="DD315" s="12"/>
      <c r="DE315" s="114"/>
      <c r="DF315" s="12"/>
      <c r="DI315" s="12"/>
      <c r="DJ315" s="12"/>
      <c r="DK315" s="12"/>
      <c r="DM315" s="12"/>
      <c r="DN315" s="12"/>
      <c r="DO315" s="12"/>
      <c r="DP315" s="12"/>
      <c r="DQ315" s="12"/>
      <c r="DR315" s="12"/>
      <c r="DS315" s="12"/>
      <c r="DT315" s="12"/>
      <c r="DU315" s="12"/>
      <c r="DV315" s="12"/>
      <c r="DW315" s="12"/>
      <c r="DX315" s="12"/>
      <c r="DZ315" s="114"/>
    </row>
    <row r="316" spans="1:130" x14ac:dyDescent="0.2">
      <c r="A316" s="107"/>
      <c r="B316" s="12"/>
      <c r="C316" s="12"/>
      <c r="D316" s="12"/>
      <c r="E316" s="12"/>
      <c r="F316" s="12"/>
      <c r="G316" s="12"/>
      <c r="H316" s="12"/>
      <c r="I316" s="114"/>
      <c r="J316" s="13"/>
      <c r="K316" s="12"/>
      <c r="L316" s="12"/>
      <c r="M316" s="12"/>
      <c r="N316" s="12"/>
      <c r="O316" s="20"/>
      <c r="P316" s="12"/>
      <c r="S316" s="12"/>
      <c r="T316" s="12"/>
      <c r="V316" s="12"/>
      <c r="W316" s="12"/>
      <c r="X316" s="17"/>
      <c r="AX316" s="12"/>
      <c r="AY316" s="12"/>
      <c r="BY316" s="12"/>
      <c r="BZ316" s="12"/>
      <c r="DC316" s="12"/>
      <c r="DD316" s="12"/>
      <c r="DE316" s="114"/>
      <c r="DF316" s="12"/>
      <c r="DI316" s="12"/>
      <c r="DJ316" s="12"/>
      <c r="DK316" s="12"/>
      <c r="DM316" s="12"/>
      <c r="DN316" s="12"/>
      <c r="DO316" s="12"/>
      <c r="DP316" s="12"/>
      <c r="DQ316" s="12"/>
      <c r="DR316" s="12"/>
      <c r="DS316" s="12"/>
      <c r="DT316" s="12"/>
      <c r="DU316" s="12"/>
      <c r="DV316" s="12"/>
      <c r="DW316" s="12"/>
      <c r="DX316" s="12"/>
      <c r="DZ316" s="114"/>
    </row>
    <row r="317" spans="1:130" x14ac:dyDescent="0.2">
      <c r="A317" s="107"/>
      <c r="B317" s="12"/>
      <c r="C317" s="12"/>
      <c r="D317" s="12"/>
      <c r="E317" s="12"/>
      <c r="F317" s="12"/>
      <c r="G317" s="12"/>
      <c r="H317" s="12"/>
      <c r="I317" s="114"/>
      <c r="J317" s="13"/>
      <c r="K317" s="12"/>
      <c r="L317" s="12"/>
      <c r="M317" s="12"/>
      <c r="N317" s="12"/>
      <c r="O317" s="20"/>
      <c r="P317" s="12"/>
      <c r="S317" s="12"/>
      <c r="T317" s="12"/>
      <c r="V317" s="12"/>
      <c r="W317" s="12"/>
      <c r="X317" s="17"/>
      <c r="AX317" s="12"/>
      <c r="AY317" s="12"/>
      <c r="BY317" s="12"/>
      <c r="BZ317" s="12"/>
      <c r="DC317" s="12"/>
      <c r="DD317" s="12"/>
      <c r="DE317" s="114"/>
      <c r="DF317" s="12"/>
      <c r="DI317" s="12"/>
      <c r="DJ317" s="12"/>
      <c r="DK317" s="12"/>
      <c r="DM317" s="12"/>
      <c r="DN317" s="12"/>
      <c r="DO317" s="12"/>
      <c r="DP317" s="12"/>
      <c r="DQ317" s="12"/>
      <c r="DR317" s="12"/>
      <c r="DS317" s="12"/>
      <c r="DT317" s="12"/>
      <c r="DU317" s="12"/>
      <c r="DV317" s="12"/>
      <c r="DW317" s="12"/>
      <c r="DX317" s="12"/>
      <c r="DZ317" s="114"/>
    </row>
    <row r="318" spans="1:130" x14ac:dyDescent="0.2">
      <c r="A318" s="107"/>
      <c r="B318" s="12"/>
      <c r="C318" s="12"/>
      <c r="D318" s="12"/>
      <c r="E318" s="12"/>
      <c r="F318" s="12"/>
      <c r="G318" s="12"/>
      <c r="H318" s="12"/>
      <c r="I318" s="114"/>
      <c r="J318" s="13"/>
      <c r="K318" s="12"/>
      <c r="L318" s="12"/>
      <c r="M318" s="12"/>
      <c r="N318" s="12"/>
      <c r="O318" s="20"/>
      <c r="P318" s="12"/>
      <c r="S318" s="12"/>
      <c r="T318" s="12"/>
      <c r="V318" s="12"/>
      <c r="W318" s="12"/>
      <c r="X318" s="17"/>
      <c r="AX318" s="12"/>
      <c r="AY318" s="12"/>
      <c r="BY318" s="12"/>
      <c r="BZ318" s="12"/>
      <c r="DC318" s="12"/>
      <c r="DD318" s="12"/>
      <c r="DE318" s="114"/>
      <c r="DF318" s="12"/>
      <c r="DI318" s="12"/>
      <c r="DJ318" s="12"/>
      <c r="DK318" s="12"/>
      <c r="DM318" s="12"/>
      <c r="DN318" s="12"/>
      <c r="DO318" s="12"/>
      <c r="DP318" s="12"/>
      <c r="DQ318" s="12"/>
      <c r="DR318" s="12"/>
      <c r="DS318" s="12"/>
      <c r="DT318" s="12"/>
      <c r="DU318" s="12"/>
      <c r="DV318" s="12"/>
      <c r="DW318" s="12"/>
      <c r="DX318" s="12"/>
      <c r="DZ318" s="114"/>
    </row>
    <row r="319" spans="1:130" x14ac:dyDescent="0.2">
      <c r="A319" s="107"/>
      <c r="B319" s="12"/>
      <c r="C319" s="12"/>
      <c r="D319" s="12"/>
      <c r="E319" s="12"/>
      <c r="F319" s="12"/>
      <c r="G319" s="12"/>
      <c r="H319" s="12"/>
      <c r="I319" s="114"/>
      <c r="J319" s="13"/>
      <c r="K319" s="12"/>
      <c r="L319" s="12"/>
      <c r="M319" s="12"/>
      <c r="N319" s="12"/>
      <c r="O319" s="20"/>
      <c r="P319" s="12"/>
      <c r="S319" s="12"/>
      <c r="T319" s="12"/>
      <c r="V319" s="12"/>
      <c r="W319" s="12"/>
      <c r="X319" s="17"/>
      <c r="AX319" s="12"/>
      <c r="AY319" s="12"/>
      <c r="BY319" s="12"/>
      <c r="BZ319" s="12"/>
      <c r="DC319" s="12"/>
      <c r="DD319" s="12"/>
      <c r="DE319" s="114"/>
      <c r="DF319" s="12"/>
      <c r="DI319" s="12"/>
      <c r="DJ319" s="12"/>
      <c r="DK319" s="12"/>
      <c r="DM319" s="12"/>
      <c r="DN319" s="12"/>
      <c r="DO319" s="12"/>
      <c r="DP319" s="12"/>
      <c r="DQ319" s="12"/>
      <c r="DR319" s="12"/>
      <c r="DS319" s="12"/>
      <c r="DT319" s="12"/>
      <c r="DU319" s="12"/>
      <c r="DV319" s="12"/>
      <c r="DW319" s="12"/>
      <c r="DX319" s="12"/>
      <c r="DZ319" s="114"/>
    </row>
    <row r="320" spans="1:130" x14ac:dyDescent="0.2">
      <c r="A320" s="107"/>
      <c r="B320" s="12"/>
      <c r="C320" s="12"/>
      <c r="D320" s="12"/>
      <c r="E320" s="12"/>
      <c r="F320" s="12"/>
      <c r="G320" s="12"/>
      <c r="H320" s="12"/>
      <c r="I320" s="114"/>
      <c r="J320" s="13"/>
      <c r="K320" s="12"/>
      <c r="L320" s="12"/>
      <c r="M320" s="12"/>
      <c r="N320" s="12"/>
      <c r="O320" s="20"/>
      <c r="P320" s="12"/>
      <c r="S320" s="12"/>
      <c r="T320" s="12"/>
      <c r="V320" s="12"/>
      <c r="W320" s="12"/>
      <c r="X320" s="17"/>
      <c r="AX320" s="12"/>
      <c r="AY320" s="12"/>
      <c r="BY320" s="12"/>
      <c r="BZ320" s="12"/>
      <c r="DC320" s="12"/>
      <c r="DD320" s="12"/>
      <c r="DE320" s="114"/>
      <c r="DF320" s="12"/>
      <c r="DI320" s="12"/>
      <c r="DJ320" s="12"/>
      <c r="DK320" s="12"/>
      <c r="DM320" s="12"/>
      <c r="DN320" s="12"/>
      <c r="DO320" s="12"/>
      <c r="DP320" s="12"/>
      <c r="DQ320" s="12"/>
      <c r="DR320" s="12"/>
      <c r="DS320" s="12"/>
      <c r="DT320" s="12"/>
      <c r="DU320" s="12"/>
      <c r="DV320" s="12"/>
      <c r="DW320" s="12"/>
      <c r="DX320" s="12"/>
      <c r="DZ320" s="114"/>
    </row>
    <row r="321" spans="1:130" x14ac:dyDescent="0.2">
      <c r="A321" s="107"/>
      <c r="B321" s="12"/>
      <c r="C321" s="12"/>
      <c r="D321" s="12"/>
      <c r="E321" s="12"/>
      <c r="F321" s="12"/>
      <c r="G321" s="12"/>
      <c r="H321" s="12"/>
      <c r="I321" s="114"/>
      <c r="J321" s="13"/>
      <c r="K321" s="12"/>
      <c r="L321" s="12"/>
      <c r="M321" s="12"/>
      <c r="N321" s="12"/>
      <c r="O321" s="20"/>
      <c r="P321" s="12"/>
      <c r="S321" s="12"/>
      <c r="T321" s="12"/>
      <c r="V321" s="12"/>
      <c r="W321" s="12"/>
      <c r="X321" s="17"/>
      <c r="AX321" s="12"/>
      <c r="AY321" s="12"/>
      <c r="BY321" s="12"/>
      <c r="BZ321" s="12"/>
      <c r="DC321" s="12"/>
      <c r="DD321" s="12"/>
      <c r="DE321" s="114"/>
      <c r="DF321" s="12"/>
      <c r="DI321" s="12"/>
      <c r="DJ321" s="12"/>
      <c r="DK321" s="12"/>
      <c r="DM321" s="12"/>
      <c r="DN321" s="12"/>
      <c r="DO321" s="12"/>
      <c r="DP321" s="12"/>
      <c r="DQ321" s="12"/>
      <c r="DR321" s="12"/>
      <c r="DS321" s="12"/>
      <c r="DT321" s="12"/>
      <c r="DU321" s="12"/>
      <c r="DV321" s="12"/>
      <c r="DW321" s="12"/>
      <c r="DX321" s="12"/>
      <c r="DZ321" s="114"/>
    </row>
    <row r="322" spans="1:130" x14ac:dyDescent="0.2">
      <c r="A322" s="107"/>
      <c r="B322" s="12"/>
      <c r="C322" s="12"/>
      <c r="D322" s="12"/>
      <c r="E322" s="12"/>
      <c r="F322" s="12"/>
      <c r="G322" s="12"/>
      <c r="H322" s="12"/>
      <c r="I322" s="114"/>
      <c r="J322" s="13"/>
      <c r="K322" s="12"/>
      <c r="L322" s="12"/>
      <c r="M322" s="12"/>
      <c r="N322" s="12"/>
      <c r="O322" s="20"/>
      <c r="P322" s="12"/>
      <c r="S322" s="12"/>
      <c r="T322" s="12"/>
      <c r="V322" s="12"/>
      <c r="W322" s="12"/>
      <c r="X322" s="17"/>
      <c r="AX322" s="12"/>
      <c r="AY322" s="12"/>
      <c r="BY322" s="12"/>
      <c r="BZ322" s="12"/>
      <c r="DC322" s="12"/>
      <c r="DD322" s="12"/>
      <c r="DE322" s="114"/>
      <c r="DF322" s="12"/>
      <c r="DI322" s="12"/>
      <c r="DJ322" s="12"/>
      <c r="DK322" s="12"/>
      <c r="DM322" s="12"/>
      <c r="DN322" s="12"/>
      <c r="DO322" s="12"/>
      <c r="DP322" s="12"/>
      <c r="DQ322" s="12"/>
      <c r="DR322" s="12"/>
      <c r="DS322" s="12"/>
      <c r="DT322" s="12"/>
      <c r="DU322" s="12"/>
      <c r="DV322" s="12"/>
      <c r="DW322" s="12"/>
      <c r="DX322" s="12"/>
      <c r="DZ322" s="114"/>
    </row>
    <row r="323" spans="1:130" x14ac:dyDescent="0.2">
      <c r="A323" s="107"/>
      <c r="B323" s="12"/>
      <c r="C323" s="12"/>
      <c r="D323" s="12"/>
      <c r="E323" s="12"/>
      <c r="F323" s="12"/>
      <c r="G323" s="12"/>
      <c r="H323" s="12"/>
      <c r="I323" s="114"/>
      <c r="J323" s="13"/>
      <c r="K323" s="12"/>
      <c r="L323" s="12"/>
      <c r="M323" s="12"/>
      <c r="N323" s="12"/>
      <c r="O323" s="20"/>
      <c r="P323" s="12"/>
      <c r="S323" s="12"/>
      <c r="T323" s="12"/>
      <c r="V323" s="12"/>
      <c r="W323" s="12"/>
      <c r="X323" s="17"/>
      <c r="AX323" s="12"/>
      <c r="AY323" s="12"/>
      <c r="BY323" s="12"/>
      <c r="BZ323" s="12"/>
      <c r="DC323" s="12"/>
      <c r="DD323" s="12"/>
      <c r="DE323" s="114"/>
      <c r="DF323" s="12"/>
      <c r="DI323" s="12"/>
      <c r="DJ323" s="12"/>
      <c r="DK323" s="12"/>
      <c r="DM323" s="12"/>
      <c r="DN323" s="12"/>
      <c r="DO323" s="12"/>
      <c r="DP323" s="12"/>
      <c r="DQ323" s="12"/>
      <c r="DR323" s="12"/>
      <c r="DS323" s="12"/>
      <c r="DT323" s="12"/>
      <c r="DU323" s="12"/>
      <c r="DV323" s="12"/>
      <c r="DW323" s="12"/>
      <c r="DX323" s="12"/>
      <c r="DZ323" s="114"/>
    </row>
    <row r="324" spans="1:130" x14ac:dyDescent="0.2">
      <c r="A324" s="107"/>
      <c r="B324" s="12"/>
      <c r="C324" s="12"/>
      <c r="D324" s="12"/>
      <c r="E324" s="12"/>
      <c r="F324" s="12"/>
      <c r="G324" s="12"/>
      <c r="H324" s="12"/>
      <c r="I324" s="114"/>
      <c r="J324" s="13"/>
      <c r="K324" s="12"/>
      <c r="L324" s="12"/>
      <c r="M324" s="12"/>
      <c r="N324" s="12"/>
      <c r="O324" s="20"/>
      <c r="P324" s="12"/>
      <c r="S324" s="12"/>
      <c r="T324" s="12"/>
      <c r="V324" s="12"/>
      <c r="W324" s="12"/>
      <c r="X324" s="17"/>
      <c r="AX324" s="12"/>
      <c r="AY324" s="12"/>
      <c r="BY324" s="12"/>
      <c r="BZ324" s="12"/>
      <c r="DC324" s="12"/>
      <c r="DD324" s="12"/>
      <c r="DE324" s="114"/>
      <c r="DF324" s="12"/>
      <c r="DI324" s="12"/>
      <c r="DJ324" s="12"/>
      <c r="DK324" s="12"/>
      <c r="DM324" s="12"/>
      <c r="DN324" s="12"/>
      <c r="DO324" s="12"/>
      <c r="DP324" s="12"/>
      <c r="DQ324" s="12"/>
      <c r="DR324" s="12"/>
      <c r="DS324" s="12"/>
      <c r="DT324" s="12"/>
      <c r="DU324" s="12"/>
      <c r="DV324" s="12"/>
      <c r="DW324" s="12"/>
      <c r="DX324" s="12"/>
      <c r="DZ324" s="114"/>
    </row>
    <row r="325" spans="1:130" x14ac:dyDescent="0.2">
      <c r="A325" s="107"/>
      <c r="B325" s="12"/>
      <c r="C325" s="12"/>
      <c r="D325" s="12"/>
      <c r="E325" s="12"/>
      <c r="F325" s="12"/>
      <c r="G325" s="12"/>
      <c r="H325" s="12"/>
      <c r="I325" s="114"/>
      <c r="J325" s="13"/>
      <c r="K325" s="12"/>
      <c r="L325" s="12"/>
      <c r="M325" s="12"/>
      <c r="N325" s="12"/>
      <c r="O325" s="20"/>
      <c r="P325" s="12"/>
      <c r="S325" s="12"/>
      <c r="T325" s="12"/>
      <c r="V325" s="12"/>
      <c r="W325" s="12"/>
      <c r="X325" s="17"/>
      <c r="AX325" s="12"/>
      <c r="AY325" s="12"/>
      <c r="BY325" s="12"/>
      <c r="BZ325" s="12"/>
      <c r="DC325" s="12"/>
      <c r="DD325" s="12"/>
      <c r="DE325" s="114"/>
      <c r="DF325" s="12"/>
      <c r="DI325" s="12"/>
      <c r="DJ325" s="12"/>
      <c r="DK325" s="12"/>
      <c r="DM325" s="12"/>
      <c r="DN325" s="12"/>
      <c r="DO325" s="12"/>
      <c r="DP325" s="12"/>
      <c r="DQ325" s="12"/>
      <c r="DR325" s="12"/>
      <c r="DS325" s="12"/>
      <c r="DT325" s="12"/>
      <c r="DU325" s="12"/>
      <c r="DV325" s="12"/>
      <c r="DW325" s="12"/>
      <c r="DX325" s="12"/>
      <c r="DZ325" s="114"/>
    </row>
    <row r="326" spans="1:130" x14ac:dyDescent="0.2">
      <c r="A326" s="107"/>
      <c r="B326" s="12"/>
      <c r="C326" s="12"/>
      <c r="D326" s="12"/>
      <c r="E326" s="12"/>
      <c r="F326" s="12"/>
      <c r="G326" s="12"/>
      <c r="H326" s="12"/>
      <c r="I326" s="114"/>
      <c r="J326" s="13"/>
      <c r="K326" s="12"/>
      <c r="L326" s="12"/>
      <c r="M326" s="12"/>
      <c r="N326" s="12"/>
      <c r="O326" s="20"/>
      <c r="P326" s="12"/>
      <c r="S326" s="12"/>
      <c r="T326" s="12"/>
      <c r="V326" s="12"/>
      <c r="W326" s="12"/>
      <c r="X326" s="17"/>
      <c r="AX326" s="12"/>
      <c r="AY326" s="12"/>
      <c r="BY326" s="12"/>
      <c r="BZ326" s="12"/>
      <c r="DC326" s="12"/>
      <c r="DD326" s="12"/>
      <c r="DE326" s="114"/>
      <c r="DF326" s="12"/>
      <c r="DI326" s="12"/>
      <c r="DJ326" s="12"/>
      <c r="DK326" s="12"/>
      <c r="DM326" s="12"/>
      <c r="DN326" s="12"/>
      <c r="DO326" s="12"/>
      <c r="DP326" s="12"/>
      <c r="DQ326" s="12"/>
      <c r="DR326" s="12"/>
      <c r="DS326" s="12"/>
      <c r="DT326" s="12"/>
      <c r="DU326" s="12"/>
      <c r="DV326" s="12"/>
      <c r="DW326" s="12"/>
      <c r="DX326" s="12"/>
      <c r="DZ326" s="114"/>
    </row>
    <row r="327" spans="1:130" x14ac:dyDescent="0.2">
      <c r="A327" s="107"/>
      <c r="B327" s="12"/>
      <c r="C327" s="12"/>
      <c r="D327" s="12"/>
      <c r="E327" s="12"/>
      <c r="F327" s="12"/>
      <c r="G327" s="12"/>
      <c r="H327" s="12"/>
      <c r="I327" s="114"/>
      <c r="J327" s="13"/>
      <c r="K327" s="12"/>
      <c r="L327" s="12"/>
      <c r="M327" s="12"/>
      <c r="N327" s="12"/>
      <c r="O327" s="20"/>
      <c r="P327" s="12"/>
      <c r="S327" s="12"/>
      <c r="T327" s="12"/>
      <c r="V327" s="12"/>
      <c r="W327" s="12"/>
      <c r="X327" s="17"/>
      <c r="AX327" s="12"/>
      <c r="AY327" s="12"/>
      <c r="BY327" s="12"/>
      <c r="BZ327" s="12"/>
      <c r="DC327" s="12"/>
      <c r="DD327" s="12"/>
      <c r="DE327" s="114"/>
      <c r="DF327" s="12"/>
      <c r="DI327" s="12"/>
      <c r="DJ327" s="12"/>
      <c r="DK327" s="12"/>
      <c r="DM327" s="12"/>
      <c r="DN327" s="12"/>
      <c r="DO327" s="12"/>
      <c r="DP327" s="12"/>
      <c r="DQ327" s="12"/>
      <c r="DR327" s="12"/>
      <c r="DS327" s="12"/>
      <c r="DT327" s="12"/>
      <c r="DU327" s="12"/>
      <c r="DV327" s="12"/>
      <c r="DW327" s="12"/>
      <c r="DX327" s="12"/>
      <c r="DZ327" s="114"/>
    </row>
    <row r="328" spans="1:130" x14ac:dyDescent="0.2">
      <c r="A328" s="107"/>
      <c r="B328" s="12"/>
      <c r="C328" s="12"/>
      <c r="D328" s="12"/>
      <c r="E328" s="12"/>
      <c r="F328" s="12"/>
      <c r="G328" s="12"/>
      <c r="H328" s="12"/>
      <c r="I328" s="114"/>
      <c r="J328" s="13"/>
      <c r="K328" s="12"/>
      <c r="L328" s="12"/>
      <c r="M328" s="12"/>
      <c r="N328" s="12"/>
      <c r="O328" s="20"/>
      <c r="P328" s="12"/>
      <c r="S328" s="12"/>
      <c r="T328" s="12"/>
      <c r="V328" s="12"/>
      <c r="W328" s="12"/>
      <c r="X328" s="17"/>
      <c r="AX328" s="12"/>
      <c r="AY328" s="12"/>
      <c r="BY328" s="12"/>
      <c r="BZ328" s="12"/>
      <c r="DC328" s="12"/>
      <c r="DD328" s="12"/>
      <c r="DE328" s="114"/>
      <c r="DF328" s="12"/>
      <c r="DI328" s="12"/>
      <c r="DJ328" s="12"/>
      <c r="DK328" s="12"/>
      <c r="DM328" s="12"/>
      <c r="DN328" s="12"/>
      <c r="DO328" s="12"/>
      <c r="DP328" s="12"/>
      <c r="DQ328" s="12"/>
      <c r="DR328" s="12"/>
      <c r="DS328" s="12"/>
      <c r="DT328" s="12"/>
      <c r="DU328" s="12"/>
      <c r="DV328" s="12"/>
      <c r="DW328" s="12"/>
      <c r="DX328" s="12"/>
      <c r="DZ328" s="114"/>
    </row>
    <row r="329" spans="1:130" x14ac:dyDescent="0.2">
      <c r="A329" s="107"/>
      <c r="B329" s="12"/>
      <c r="C329" s="12"/>
      <c r="D329" s="12"/>
      <c r="E329" s="12"/>
      <c r="F329" s="12"/>
      <c r="G329" s="12"/>
      <c r="H329" s="12"/>
      <c r="I329" s="114"/>
      <c r="J329" s="13"/>
      <c r="K329" s="12"/>
      <c r="L329" s="12"/>
      <c r="M329" s="12"/>
      <c r="N329" s="12"/>
      <c r="O329" s="20"/>
      <c r="P329" s="12"/>
      <c r="S329" s="12"/>
      <c r="T329" s="12"/>
      <c r="V329" s="12"/>
      <c r="W329" s="12"/>
      <c r="X329" s="17"/>
      <c r="AX329" s="12"/>
      <c r="AY329" s="12"/>
      <c r="BY329" s="12"/>
      <c r="BZ329" s="12"/>
      <c r="DC329" s="12"/>
      <c r="DD329" s="12"/>
      <c r="DE329" s="114"/>
      <c r="DF329" s="12"/>
      <c r="DI329" s="12"/>
      <c r="DJ329" s="12"/>
      <c r="DK329" s="12"/>
      <c r="DM329" s="12"/>
      <c r="DN329" s="12"/>
      <c r="DO329" s="12"/>
      <c r="DP329" s="12"/>
      <c r="DQ329" s="12"/>
      <c r="DR329" s="12"/>
      <c r="DS329" s="12"/>
      <c r="DT329" s="12"/>
      <c r="DU329" s="12"/>
      <c r="DV329" s="12"/>
      <c r="DW329" s="12"/>
      <c r="DX329" s="12"/>
      <c r="DZ329" s="114"/>
    </row>
    <row r="330" spans="1:130" x14ac:dyDescent="0.2">
      <c r="A330" s="107"/>
      <c r="B330" s="12"/>
      <c r="C330" s="12"/>
      <c r="D330" s="12"/>
      <c r="E330" s="12"/>
      <c r="F330" s="12"/>
      <c r="G330" s="12"/>
      <c r="H330" s="12"/>
      <c r="I330" s="114"/>
      <c r="J330" s="13"/>
      <c r="K330" s="12"/>
      <c r="L330" s="12"/>
      <c r="M330" s="12"/>
      <c r="N330" s="12"/>
      <c r="O330" s="20"/>
      <c r="P330" s="12"/>
      <c r="S330" s="12"/>
      <c r="T330" s="12"/>
      <c r="V330" s="12"/>
      <c r="W330" s="12"/>
      <c r="X330" s="17"/>
      <c r="AX330" s="12"/>
      <c r="AY330" s="12"/>
      <c r="BY330" s="12"/>
      <c r="BZ330" s="12"/>
      <c r="DC330" s="12"/>
      <c r="DD330" s="12"/>
      <c r="DE330" s="114"/>
      <c r="DF330" s="12"/>
      <c r="DI330" s="12"/>
      <c r="DJ330" s="12"/>
      <c r="DK330" s="12"/>
      <c r="DM330" s="12"/>
      <c r="DN330" s="12"/>
      <c r="DO330" s="12"/>
      <c r="DP330" s="12"/>
      <c r="DQ330" s="12"/>
      <c r="DR330" s="12"/>
      <c r="DS330" s="12"/>
      <c r="DT330" s="12"/>
      <c r="DU330" s="12"/>
      <c r="DV330" s="12"/>
      <c r="DW330" s="12"/>
      <c r="DX330" s="12"/>
      <c r="DZ330" s="114"/>
    </row>
    <row r="331" spans="1:130" x14ac:dyDescent="0.2">
      <c r="A331" s="107"/>
      <c r="B331" s="12"/>
      <c r="C331" s="12"/>
      <c r="D331" s="12"/>
      <c r="E331" s="12"/>
      <c r="F331" s="12"/>
      <c r="G331" s="12"/>
      <c r="H331" s="12"/>
      <c r="I331" s="114"/>
      <c r="J331" s="13"/>
      <c r="K331" s="12"/>
      <c r="L331" s="12"/>
      <c r="M331" s="12"/>
      <c r="N331" s="12"/>
      <c r="O331" s="20"/>
      <c r="P331" s="12"/>
      <c r="S331" s="12"/>
      <c r="T331" s="12"/>
      <c r="V331" s="12"/>
      <c r="W331" s="12"/>
      <c r="X331" s="17"/>
      <c r="AX331" s="12"/>
      <c r="AY331" s="12"/>
      <c r="BY331" s="12"/>
      <c r="BZ331" s="12"/>
      <c r="DC331" s="12"/>
      <c r="DD331" s="12"/>
      <c r="DE331" s="114"/>
      <c r="DF331" s="12"/>
      <c r="DI331" s="12"/>
      <c r="DJ331" s="12"/>
      <c r="DK331" s="12"/>
      <c r="DM331" s="12"/>
      <c r="DN331" s="12"/>
      <c r="DO331" s="12"/>
      <c r="DP331" s="12"/>
      <c r="DQ331" s="12"/>
      <c r="DR331" s="12"/>
      <c r="DS331" s="12"/>
      <c r="DT331" s="12"/>
      <c r="DU331" s="12"/>
      <c r="DV331" s="12"/>
      <c r="DW331" s="12"/>
      <c r="DX331" s="12"/>
      <c r="DZ331" s="114"/>
    </row>
    <row r="332" spans="1:130" x14ac:dyDescent="0.2">
      <c r="A332" s="107"/>
      <c r="B332" s="12"/>
      <c r="C332" s="12"/>
      <c r="D332" s="12"/>
      <c r="E332" s="12"/>
      <c r="F332" s="12"/>
      <c r="G332" s="12"/>
      <c r="H332" s="12"/>
      <c r="I332" s="114"/>
      <c r="J332" s="13"/>
      <c r="K332" s="12"/>
      <c r="L332" s="12"/>
      <c r="M332" s="12"/>
      <c r="N332" s="12"/>
      <c r="O332" s="20"/>
      <c r="P332" s="12"/>
      <c r="S332" s="12"/>
      <c r="T332" s="12"/>
      <c r="V332" s="12"/>
      <c r="W332" s="12"/>
      <c r="X332" s="17"/>
      <c r="AX332" s="12"/>
      <c r="AY332" s="12"/>
      <c r="BY332" s="12"/>
      <c r="BZ332" s="12"/>
      <c r="DC332" s="12"/>
      <c r="DD332" s="12"/>
      <c r="DE332" s="114"/>
      <c r="DF332" s="12"/>
      <c r="DI332" s="12"/>
      <c r="DJ332" s="12"/>
      <c r="DK332" s="12"/>
      <c r="DM332" s="12"/>
      <c r="DN332" s="12"/>
      <c r="DO332" s="12"/>
      <c r="DP332" s="12"/>
      <c r="DQ332" s="12"/>
      <c r="DR332" s="12"/>
      <c r="DS332" s="12"/>
      <c r="DT332" s="12"/>
      <c r="DU332" s="12"/>
      <c r="DV332" s="12"/>
      <c r="DW332" s="12"/>
      <c r="DX332" s="12"/>
      <c r="DZ332" s="114"/>
    </row>
    <row r="333" spans="1:130" x14ac:dyDescent="0.2">
      <c r="A333" s="107"/>
      <c r="B333" s="12"/>
      <c r="C333" s="12"/>
      <c r="D333" s="12"/>
      <c r="E333" s="12"/>
      <c r="F333" s="12"/>
      <c r="G333" s="12"/>
      <c r="H333" s="12"/>
      <c r="I333" s="114"/>
      <c r="J333" s="13"/>
      <c r="K333" s="12"/>
      <c r="L333" s="12"/>
      <c r="M333" s="12"/>
      <c r="N333" s="12"/>
      <c r="O333" s="20"/>
      <c r="P333" s="12"/>
      <c r="S333" s="12"/>
      <c r="T333" s="12"/>
      <c r="V333" s="12"/>
      <c r="W333" s="12"/>
      <c r="X333" s="17"/>
      <c r="AX333" s="12"/>
      <c r="AY333" s="12"/>
      <c r="BY333" s="12"/>
      <c r="BZ333" s="12"/>
      <c r="DC333" s="12"/>
      <c r="DD333" s="12"/>
      <c r="DE333" s="114"/>
      <c r="DF333" s="12"/>
      <c r="DI333" s="12"/>
      <c r="DJ333" s="12"/>
      <c r="DK333" s="12"/>
      <c r="DM333" s="12"/>
      <c r="DN333" s="12"/>
      <c r="DO333" s="12"/>
      <c r="DP333" s="12"/>
      <c r="DQ333" s="12"/>
      <c r="DR333" s="12"/>
      <c r="DS333" s="12"/>
      <c r="DT333" s="12"/>
      <c r="DU333" s="12"/>
      <c r="DV333" s="12"/>
      <c r="DW333" s="12"/>
      <c r="DX333" s="12"/>
      <c r="DZ333" s="114"/>
    </row>
    <row r="334" spans="1:130" x14ac:dyDescent="0.2">
      <c r="A334" s="107"/>
      <c r="B334" s="12"/>
      <c r="C334" s="12"/>
      <c r="D334" s="12"/>
      <c r="E334" s="12"/>
      <c r="F334" s="12"/>
      <c r="G334" s="12"/>
      <c r="H334" s="12"/>
      <c r="I334" s="114"/>
      <c r="J334" s="13"/>
      <c r="K334" s="12"/>
      <c r="L334" s="12"/>
      <c r="M334" s="12"/>
      <c r="N334" s="12"/>
      <c r="O334" s="20"/>
      <c r="P334" s="12"/>
      <c r="S334" s="12"/>
      <c r="T334" s="12"/>
      <c r="V334" s="12"/>
      <c r="W334" s="12"/>
      <c r="X334" s="17"/>
      <c r="AX334" s="12"/>
      <c r="AY334" s="12"/>
      <c r="BY334" s="12"/>
      <c r="BZ334" s="12"/>
      <c r="DC334" s="12"/>
      <c r="DD334" s="12"/>
      <c r="DE334" s="114"/>
      <c r="DF334" s="12"/>
      <c r="DI334" s="12"/>
      <c r="DJ334" s="12"/>
      <c r="DK334" s="12"/>
      <c r="DM334" s="12"/>
      <c r="DN334" s="12"/>
      <c r="DO334" s="12"/>
      <c r="DP334" s="12"/>
      <c r="DQ334" s="12"/>
      <c r="DR334" s="12"/>
      <c r="DS334" s="12"/>
      <c r="DT334" s="12"/>
      <c r="DU334" s="12"/>
      <c r="DV334" s="12"/>
      <c r="DW334" s="12"/>
      <c r="DX334" s="12"/>
      <c r="DZ334" s="114"/>
    </row>
    <row r="335" spans="1:130" x14ac:dyDescent="0.2">
      <c r="A335" s="107"/>
      <c r="B335" s="12"/>
      <c r="C335" s="12"/>
      <c r="D335" s="12"/>
      <c r="E335" s="12"/>
      <c r="F335" s="12"/>
      <c r="G335" s="12"/>
      <c r="H335" s="12"/>
      <c r="I335" s="114"/>
      <c r="J335" s="13"/>
      <c r="K335" s="12"/>
      <c r="L335" s="12"/>
      <c r="M335" s="12"/>
      <c r="N335" s="12"/>
      <c r="O335" s="20"/>
      <c r="P335" s="12"/>
      <c r="S335" s="12"/>
      <c r="T335" s="12"/>
      <c r="V335" s="12"/>
      <c r="W335" s="12"/>
      <c r="X335" s="17"/>
      <c r="AX335" s="12"/>
      <c r="AY335" s="12"/>
      <c r="BY335" s="12"/>
      <c r="BZ335" s="12"/>
      <c r="DC335" s="12"/>
      <c r="DD335" s="12"/>
      <c r="DE335" s="114"/>
      <c r="DF335" s="12"/>
      <c r="DI335" s="12"/>
      <c r="DJ335" s="12"/>
      <c r="DK335" s="12"/>
      <c r="DM335" s="12"/>
      <c r="DN335" s="12"/>
      <c r="DO335" s="12"/>
      <c r="DP335" s="12"/>
      <c r="DQ335" s="12"/>
      <c r="DR335" s="12"/>
      <c r="DS335" s="12"/>
      <c r="DT335" s="12"/>
      <c r="DU335" s="12"/>
      <c r="DV335" s="12"/>
      <c r="DW335" s="12"/>
      <c r="DX335" s="12"/>
      <c r="DZ335" s="114"/>
    </row>
    <row r="336" spans="1:130" x14ac:dyDescent="0.2">
      <c r="A336" s="107"/>
      <c r="B336" s="12"/>
      <c r="C336" s="12"/>
      <c r="D336" s="12"/>
      <c r="E336" s="12"/>
      <c r="F336" s="12"/>
      <c r="G336" s="12"/>
      <c r="H336" s="12"/>
      <c r="I336" s="114"/>
      <c r="J336" s="13"/>
      <c r="K336" s="12"/>
      <c r="L336" s="12"/>
      <c r="M336" s="12"/>
      <c r="N336" s="12"/>
      <c r="O336" s="20"/>
      <c r="P336" s="12"/>
      <c r="S336" s="12"/>
      <c r="T336" s="12"/>
      <c r="V336" s="12"/>
      <c r="W336" s="12"/>
      <c r="X336" s="17"/>
      <c r="AX336" s="12"/>
      <c r="AY336" s="12"/>
      <c r="BY336" s="12"/>
      <c r="BZ336" s="12"/>
      <c r="DC336" s="12"/>
      <c r="DD336" s="12"/>
      <c r="DE336" s="114"/>
      <c r="DF336" s="12"/>
      <c r="DI336" s="12"/>
      <c r="DJ336" s="12"/>
      <c r="DK336" s="12"/>
      <c r="DM336" s="12"/>
      <c r="DN336" s="12"/>
      <c r="DO336" s="12"/>
      <c r="DP336" s="12"/>
      <c r="DQ336" s="12"/>
      <c r="DR336" s="12"/>
      <c r="DS336" s="12"/>
      <c r="DT336" s="12"/>
      <c r="DU336" s="12"/>
      <c r="DV336" s="12"/>
      <c r="DW336" s="12"/>
      <c r="DX336" s="12"/>
      <c r="DZ336" s="114"/>
    </row>
    <row r="337" spans="1:130" x14ac:dyDescent="0.2">
      <c r="A337" s="107"/>
      <c r="B337" s="12"/>
      <c r="C337" s="12"/>
      <c r="D337" s="12"/>
      <c r="E337" s="12"/>
      <c r="F337" s="12"/>
      <c r="G337" s="12"/>
      <c r="H337" s="12"/>
      <c r="I337" s="114"/>
      <c r="J337" s="13"/>
      <c r="K337" s="12"/>
      <c r="L337" s="12"/>
      <c r="M337" s="12"/>
      <c r="N337" s="12"/>
      <c r="O337" s="20"/>
      <c r="P337" s="12"/>
      <c r="S337" s="12"/>
      <c r="T337" s="12"/>
      <c r="V337" s="12"/>
      <c r="W337" s="12"/>
      <c r="X337" s="17"/>
      <c r="AX337" s="12"/>
      <c r="AY337" s="12"/>
      <c r="BY337" s="12"/>
      <c r="BZ337" s="12"/>
      <c r="DC337" s="12"/>
      <c r="DD337" s="12"/>
      <c r="DE337" s="114"/>
      <c r="DF337" s="12"/>
      <c r="DI337" s="12"/>
      <c r="DJ337" s="12"/>
      <c r="DK337" s="12"/>
      <c r="DM337" s="12"/>
      <c r="DN337" s="12"/>
      <c r="DO337" s="12"/>
      <c r="DP337" s="12"/>
      <c r="DQ337" s="12"/>
      <c r="DR337" s="12"/>
      <c r="DS337" s="12"/>
      <c r="DT337" s="12"/>
      <c r="DU337" s="12"/>
      <c r="DV337" s="12"/>
      <c r="DW337" s="12"/>
      <c r="DX337" s="12"/>
      <c r="DZ337" s="114"/>
    </row>
    <row r="338" spans="1:130" x14ac:dyDescent="0.2">
      <c r="A338" s="107"/>
      <c r="B338" s="12"/>
      <c r="C338" s="12"/>
      <c r="D338" s="12"/>
      <c r="E338" s="12"/>
      <c r="F338" s="12"/>
      <c r="G338" s="12"/>
      <c r="H338" s="12"/>
      <c r="I338" s="114"/>
      <c r="J338" s="13"/>
      <c r="K338" s="12"/>
      <c r="L338" s="12"/>
      <c r="M338" s="12"/>
      <c r="N338" s="12"/>
      <c r="O338" s="20"/>
      <c r="P338" s="12"/>
      <c r="S338" s="12"/>
      <c r="T338" s="12"/>
      <c r="V338" s="12"/>
      <c r="W338" s="12"/>
      <c r="X338" s="17"/>
      <c r="AX338" s="12"/>
      <c r="AY338" s="12"/>
      <c r="BY338" s="12"/>
      <c r="BZ338" s="12"/>
      <c r="DC338" s="12"/>
      <c r="DD338" s="12"/>
      <c r="DE338" s="114"/>
      <c r="DF338" s="12"/>
      <c r="DI338" s="12"/>
      <c r="DJ338" s="12"/>
      <c r="DK338" s="12"/>
      <c r="DM338" s="12"/>
      <c r="DN338" s="12"/>
      <c r="DO338" s="12"/>
      <c r="DP338" s="12"/>
      <c r="DQ338" s="12"/>
      <c r="DR338" s="12"/>
      <c r="DS338" s="12"/>
      <c r="DT338" s="12"/>
      <c r="DU338" s="12"/>
      <c r="DV338" s="12"/>
      <c r="DW338" s="12"/>
      <c r="DX338" s="12"/>
      <c r="DZ338" s="114"/>
    </row>
    <row r="339" spans="1:130" x14ac:dyDescent="0.2">
      <c r="A339" s="107"/>
      <c r="B339" s="12"/>
      <c r="C339" s="12"/>
      <c r="D339" s="12"/>
      <c r="E339" s="12"/>
      <c r="F339" s="12"/>
      <c r="G339" s="12"/>
      <c r="H339" s="12"/>
      <c r="I339" s="114"/>
      <c r="J339" s="13"/>
      <c r="K339" s="12"/>
      <c r="L339" s="12"/>
      <c r="M339" s="12"/>
      <c r="N339" s="12"/>
      <c r="O339" s="20"/>
      <c r="P339" s="12"/>
      <c r="S339" s="12"/>
      <c r="T339" s="12"/>
      <c r="V339" s="12"/>
      <c r="W339" s="12"/>
      <c r="X339" s="17"/>
      <c r="AX339" s="12"/>
      <c r="AY339" s="12"/>
      <c r="BY339" s="12"/>
      <c r="BZ339" s="12"/>
      <c r="DC339" s="12"/>
      <c r="DD339" s="12"/>
      <c r="DE339" s="114"/>
      <c r="DF339" s="12"/>
      <c r="DI339" s="12"/>
      <c r="DJ339" s="12"/>
      <c r="DK339" s="12"/>
      <c r="DM339" s="12"/>
      <c r="DN339" s="12"/>
      <c r="DO339" s="12"/>
      <c r="DP339" s="12"/>
      <c r="DQ339" s="12"/>
      <c r="DR339" s="12"/>
      <c r="DS339" s="12"/>
      <c r="DT339" s="12"/>
      <c r="DU339" s="12"/>
      <c r="DV339" s="12"/>
      <c r="DW339" s="12"/>
      <c r="DX339" s="12"/>
      <c r="DZ339" s="114"/>
    </row>
    <row r="340" spans="1:130" x14ac:dyDescent="0.2">
      <c r="A340" s="107"/>
      <c r="B340" s="12"/>
      <c r="C340" s="12"/>
      <c r="D340" s="12"/>
      <c r="E340" s="12"/>
      <c r="F340" s="12"/>
      <c r="G340" s="12"/>
      <c r="H340" s="12"/>
      <c r="I340" s="114"/>
      <c r="J340" s="13"/>
      <c r="K340" s="12"/>
      <c r="L340" s="12"/>
      <c r="M340" s="12"/>
      <c r="N340" s="12"/>
      <c r="O340" s="20"/>
      <c r="P340" s="12"/>
      <c r="S340" s="12"/>
      <c r="T340" s="12"/>
      <c r="V340" s="12"/>
      <c r="W340" s="12"/>
      <c r="X340" s="17"/>
      <c r="AX340" s="12"/>
      <c r="AY340" s="12"/>
      <c r="BY340" s="12"/>
      <c r="BZ340" s="12"/>
      <c r="DC340" s="12"/>
      <c r="DD340" s="12"/>
      <c r="DE340" s="114"/>
      <c r="DF340" s="12"/>
      <c r="DI340" s="12"/>
      <c r="DJ340" s="12"/>
      <c r="DK340" s="12"/>
      <c r="DM340" s="12"/>
      <c r="DN340" s="12"/>
      <c r="DO340" s="12"/>
      <c r="DP340" s="12"/>
      <c r="DQ340" s="12"/>
      <c r="DR340" s="12"/>
      <c r="DS340" s="12"/>
      <c r="DT340" s="12"/>
      <c r="DU340" s="12"/>
      <c r="DV340" s="12"/>
      <c r="DW340" s="12"/>
      <c r="DX340" s="12"/>
      <c r="DZ340" s="114"/>
    </row>
    <row r="341" spans="1:130" x14ac:dyDescent="0.2">
      <c r="A341" s="107"/>
      <c r="B341" s="12"/>
      <c r="C341" s="12"/>
      <c r="D341" s="12"/>
      <c r="E341" s="12"/>
      <c r="F341" s="12"/>
      <c r="G341" s="12"/>
      <c r="H341" s="12"/>
      <c r="I341" s="114"/>
      <c r="J341" s="13"/>
      <c r="K341" s="12"/>
      <c r="L341" s="12"/>
      <c r="M341" s="12"/>
      <c r="N341" s="12"/>
      <c r="O341" s="20"/>
      <c r="P341" s="12"/>
      <c r="S341" s="12"/>
      <c r="T341" s="12"/>
      <c r="V341" s="12"/>
      <c r="W341" s="12"/>
      <c r="X341" s="17"/>
      <c r="AX341" s="12"/>
      <c r="AY341" s="12"/>
      <c r="BY341" s="12"/>
      <c r="BZ341" s="12"/>
      <c r="DC341" s="12"/>
      <c r="DD341" s="12"/>
      <c r="DE341" s="114"/>
      <c r="DF341" s="12"/>
      <c r="DI341" s="12"/>
      <c r="DJ341" s="12"/>
      <c r="DK341" s="12"/>
      <c r="DM341" s="12"/>
      <c r="DN341" s="12"/>
      <c r="DO341" s="12"/>
      <c r="DP341" s="12"/>
      <c r="DQ341" s="12"/>
      <c r="DR341" s="12"/>
      <c r="DS341" s="12"/>
      <c r="DT341" s="12"/>
      <c r="DU341" s="12"/>
      <c r="DV341" s="12"/>
      <c r="DW341" s="12"/>
      <c r="DX341" s="12"/>
      <c r="DZ341" s="114"/>
    </row>
    <row r="342" spans="1:130" x14ac:dyDescent="0.2">
      <c r="A342" s="107"/>
      <c r="B342" s="12"/>
      <c r="C342" s="12"/>
      <c r="D342" s="12"/>
      <c r="E342" s="12"/>
      <c r="F342" s="12"/>
      <c r="G342" s="12"/>
      <c r="H342" s="12"/>
      <c r="I342" s="114"/>
      <c r="J342" s="13"/>
      <c r="K342" s="12"/>
      <c r="L342" s="12"/>
      <c r="M342" s="12"/>
      <c r="N342" s="12"/>
      <c r="O342" s="20"/>
      <c r="P342" s="12"/>
      <c r="S342" s="12"/>
      <c r="T342" s="12"/>
      <c r="V342" s="12"/>
      <c r="W342" s="12"/>
      <c r="X342" s="17"/>
      <c r="AX342" s="12"/>
      <c r="AY342" s="12"/>
      <c r="BY342" s="12"/>
      <c r="BZ342" s="12"/>
      <c r="DC342" s="12"/>
      <c r="DD342" s="12"/>
      <c r="DE342" s="114"/>
      <c r="DF342" s="12"/>
      <c r="DI342" s="12"/>
      <c r="DJ342" s="12"/>
      <c r="DK342" s="12"/>
      <c r="DM342" s="12"/>
      <c r="DN342" s="12"/>
      <c r="DO342" s="12"/>
      <c r="DP342" s="12"/>
      <c r="DQ342" s="12"/>
      <c r="DR342" s="12"/>
      <c r="DS342" s="12"/>
      <c r="DT342" s="12"/>
      <c r="DU342" s="12"/>
      <c r="DV342" s="12"/>
      <c r="DW342" s="12"/>
      <c r="DX342" s="12"/>
      <c r="DZ342" s="114"/>
    </row>
    <row r="343" spans="1:130" x14ac:dyDescent="0.2">
      <c r="A343" s="107"/>
      <c r="B343" s="12"/>
      <c r="C343" s="12"/>
      <c r="D343" s="12"/>
      <c r="E343" s="12"/>
      <c r="F343" s="12"/>
      <c r="G343" s="12"/>
      <c r="H343" s="12"/>
      <c r="I343" s="114"/>
      <c r="J343" s="13"/>
      <c r="K343" s="12"/>
      <c r="L343" s="12"/>
      <c r="M343" s="12"/>
      <c r="N343" s="12"/>
      <c r="O343" s="20"/>
      <c r="P343" s="12"/>
      <c r="S343" s="12"/>
      <c r="T343" s="12"/>
      <c r="V343" s="12"/>
      <c r="W343" s="12"/>
      <c r="X343" s="17"/>
      <c r="AX343" s="12"/>
      <c r="AY343" s="12"/>
      <c r="BY343" s="12"/>
      <c r="BZ343" s="12"/>
      <c r="DC343" s="12"/>
      <c r="DD343" s="12"/>
      <c r="DE343" s="114"/>
      <c r="DF343" s="12"/>
      <c r="DI343" s="12"/>
      <c r="DJ343" s="12"/>
      <c r="DK343" s="12"/>
      <c r="DM343" s="12"/>
      <c r="DN343" s="12"/>
      <c r="DO343" s="12"/>
      <c r="DP343" s="12"/>
      <c r="DQ343" s="12"/>
      <c r="DR343" s="12"/>
      <c r="DS343" s="12"/>
      <c r="DT343" s="12"/>
      <c r="DU343" s="12"/>
      <c r="DV343" s="12"/>
      <c r="DW343" s="12"/>
      <c r="DX343" s="12"/>
      <c r="DZ343" s="114"/>
    </row>
    <row r="344" spans="1:130" x14ac:dyDescent="0.2">
      <c r="A344" s="107"/>
      <c r="B344" s="12"/>
      <c r="C344" s="12"/>
      <c r="D344" s="12"/>
      <c r="E344" s="12"/>
      <c r="F344" s="12"/>
      <c r="G344" s="12"/>
      <c r="H344" s="12"/>
      <c r="I344" s="114"/>
      <c r="J344" s="13"/>
      <c r="K344" s="12"/>
      <c r="L344" s="12"/>
      <c r="M344" s="12"/>
      <c r="N344" s="12"/>
      <c r="O344" s="20"/>
      <c r="P344" s="12"/>
      <c r="S344" s="12"/>
      <c r="T344" s="12"/>
      <c r="V344" s="12"/>
      <c r="W344" s="12"/>
      <c r="X344" s="17"/>
      <c r="AX344" s="12"/>
      <c r="AY344" s="12"/>
      <c r="BY344" s="12"/>
      <c r="BZ344" s="12"/>
      <c r="DC344" s="12"/>
      <c r="DD344" s="12"/>
      <c r="DE344" s="114"/>
      <c r="DF344" s="12"/>
      <c r="DI344" s="12"/>
      <c r="DJ344" s="12"/>
      <c r="DK344" s="12"/>
      <c r="DM344" s="12"/>
      <c r="DN344" s="12"/>
      <c r="DO344" s="12"/>
      <c r="DP344" s="12"/>
      <c r="DQ344" s="12"/>
      <c r="DR344" s="12"/>
      <c r="DS344" s="12"/>
      <c r="DT344" s="12"/>
      <c r="DU344" s="12"/>
      <c r="DV344" s="12"/>
      <c r="DW344" s="12"/>
      <c r="DX344" s="12"/>
      <c r="DZ344" s="114"/>
    </row>
    <row r="345" spans="1:130" x14ac:dyDescent="0.2">
      <c r="A345" s="107"/>
      <c r="B345" s="12"/>
      <c r="C345" s="12"/>
      <c r="D345" s="12"/>
      <c r="E345" s="12"/>
      <c r="F345" s="12"/>
      <c r="G345" s="12"/>
      <c r="H345" s="12"/>
      <c r="I345" s="114"/>
      <c r="J345" s="13"/>
      <c r="K345" s="12"/>
      <c r="L345" s="12"/>
      <c r="M345" s="12"/>
      <c r="N345" s="12"/>
      <c r="O345" s="20"/>
      <c r="P345" s="12"/>
      <c r="S345" s="12"/>
      <c r="T345" s="12"/>
      <c r="V345" s="12"/>
      <c r="W345" s="12"/>
      <c r="X345" s="17"/>
      <c r="AX345" s="12"/>
      <c r="AY345" s="12"/>
      <c r="BY345" s="12"/>
      <c r="BZ345" s="12"/>
      <c r="DC345" s="12"/>
      <c r="DD345" s="12"/>
      <c r="DE345" s="114"/>
      <c r="DF345" s="12"/>
      <c r="DI345" s="12"/>
      <c r="DJ345" s="12"/>
      <c r="DK345" s="12"/>
      <c r="DM345" s="12"/>
      <c r="DN345" s="12"/>
      <c r="DO345" s="12"/>
      <c r="DP345" s="12"/>
      <c r="DQ345" s="12"/>
      <c r="DR345" s="12"/>
      <c r="DS345" s="12"/>
      <c r="DT345" s="12"/>
      <c r="DU345" s="12"/>
      <c r="DV345" s="12"/>
      <c r="DW345" s="12"/>
      <c r="DX345" s="12"/>
      <c r="DZ345" s="114"/>
    </row>
    <row r="346" spans="1:130" x14ac:dyDescent="0.2">
      <c r="A346" s="107"/>
      <c r="B346" s="12"/>
      <c r="C346" s="12"/>
      <c r="D346" s="12"/>
      <c r="E346" s="12"/>
      <c r="F346" s="12"/>
      <c r="G346" s="12"/>
      <c r="H346" s="12"/>
      <c r="I346" s="114"/>
      <c r="J346" s="13"/>
      <c r="K346" s="12"/>
      <c r="L346" s="12"/>
      <c r="M346" s="12"/>
      <c r="N346" s="12"/>
      <c r="O346" s="20"/>
      <c r="P346" s="12"/>
      <c r="S346" s="12"/>
      <c r="T346" s="12"/>
      <c r="V346" s="12"/>
      <c r="W346" s="12"/>
      <c r="X346" s="17"/>
      <c r="AX346" s="12"/>
      <c r="AY346" s="12"/>
      <c r="BY346" s="12"/>
      <c r="BZ346" s="12"/>
      <c r="DC346" s="12"/>
      <c r="DD346" s="12"/>
      <c r="DE346" s="114"/>
      <c r="DF346" s="12"/>
      <c r="DI346" s="12"/>
      <c r="DJ346" s="12"/>
      <c r="DK346" s="12"/>
      <c r="DM346" s="12"/>
      <c r="DN346" s="12"/>
      <c r="DO346" s="12"/>
      <c r="DP346" s="12"/>
      <c r="DQ346" s="12"/>
      <c r="DR346" s="12"/>
      <c r="DS346" s="12"/>
      <c r="DT346" s="12"/>
      <c r="DU346" s="12"/>
      <c r="DV346" s="12"/>
      <c r="DW346" s="12"/>
      <c r="DX346" s="12"/>
      <c r="DZ346" s="114"/>
    </row>
    <row r="347" spans="1:130" x14ac:dyDescent="0.2">
      <c r="A347" s="107"/>
      <c r="B347" s="12"/>
      <c r="C347" s="12"/>
      <c r="D347" s="12"/>
      <c r="E347" s="12"/>
      <c r="F347" s="12"/>
      <c r="G347" s="12"/>
      <c r="H347" s="12"/>
      <c r="I347" s="114"/>
      <c r="J347" s="13"/>
      <c r="K347" s="12"/>
      <c r="L347" s="12"/>
      <c r="M347" s="12"/>
      <c r="N347" s="12"/>
      <c r="O347" s="20"/>
      <c r="P347" s="12"/>
      <c r="S347" s="12"/>
      <c r="T347" s="12"/>
      <c r="V347" s="12"/>
      <c r="W347" s="12"/>
      <c r="X347" s="17"/>
      <c r="AX347" s="12"/>
      <c r="AY347" s="12"/>
      <c r="BY347" s="12"/>
      <c r="BZ347" s="12"/>
      <c r="DC347" s="12"/>
      <c r="DD347" s="12"/>
      <c r="DE347" s="114"/>
      <c r="DF347" s="12"/>
      <c r="DI347" s="12"/>
      <c r="DJ347" s="12"/>
      <c r="DK347" s="12"/>
      <c r="DM347" s="12"/>
      <c r="DN347" s="12"/>
      <c r="DO347" s="12"/>
      <c r="DP347" s="12"/>
      <c r="DQ347" s="12"/>
      <c r="DR347" s="12"/>
      <c r="DS347" s="12"/>
      <c r="DT347" s="12"/>
      <c r="DU347" s="12"/>
      <c r="DV347" s="12"/>
      <c r="DW347" s="12"/>
      <c r="DX347" s="12"/>
      <c r="DZ347" s="114"/>
    </row>
    <row r="348" spans="1:130" x14ac:dyDescent="0.2">
      <c r="A348" s="107"/>
      <c r="B348" s="12"/>
      <c r="C348" s="12"/>
      <c r="D348" s="12"/>
      <c r="E348" s="12"/>
      <c r="F348" s="12"/>
      <c r="G348" s="12"/>
      <c r="H348" s="12"/>
      <c r="I348" s="114"/>
      <c r="J348" s="13"/>
      <c r="K348" s="12"/>
      <c r="L348" s="12"/>
      <c r="M348" s="12"/>
      <c r="N348" s="12"/>
      <c r="O348" s="20"/>
      <c r="P348" s="12"/>
      <c r="S348" s="12"/>
      <c r="T348" s="12"/>
      <c r="V348" s="12"/>
      <c r="W348" s="12"/>
      <c r="X348" s="17"/>
      <c r="AX348" s="12"/>
      <c r="AY348" s="12"/>
      <c r="BY348" s="12"/>
      <c r="BZ348" s="12"/>
      <c r="DC348" s="12"/>
      <c r="DD348" s="12"/>
      <c r="DE348" s="114"/>
      <c r="DF348" s="12"/>
      <c r="DI348" s="12"/>
      <c r="DJ348" s="12"/>
      <c r="DK348" s="12"/>
      <c r="DM348" s="12"/>
      <c r="DN348" s="12"/>
      <c r="DO348" s="12"/>
      <c r="DP348" s="12"/>
      <c r="DQ348" s="12"/>
      <c r="DR348" s="12"/>
      <c r="DS348" s="12"/>
      <c r="DT348" s="12"/>
      <c r="DU348" s="12"/>
      <c r="DV348" s="12"/>
      <c r="DW348" s="12"/>
      <c r="DX348" s="12"/>
      <c r="DZ348" s="114"/>
    </row>
    <row r="349" spans="1:130" x14ac:dyDescent="0.2">
      <c r="A349" s="107"/>
      <c r="B349" s="12"/>
      <c r="C349" s="12"/>
      <c r="D349" s="12"/>
      <c r="E349" s="12"/>
      <c r="F349" s="12"/>
      <c r="G349" s="12"/>
      <c r="H349" s="12"/>
      <c r="I349" s="114"/>
      <c r="J349" s="13"/>
      <c r="K349" s="12"/>
      <c r="L349" s="12"/>
      <c r="M349" s="12"/>
      <c r="N349" s="12"/>
      <c r="O349" s="20"/>
      <c r="P349" s="12"/>
      <c r="S349" s="12"/>
      <c r="T349" s="12"/>
      <c r="V349" s="12"/>
      <c r="W349" s="12"/>
      <c r="X349" s="17"/>
      <c r="AX349" s="12"/>
      <c r="AY349" s="12"/>
      <c r="BY349" s="12"/>
      <c r="BZ349" s="12"/>
      <c r="DC349" s="12"/>
      <c r="DD349" s="12"/>
      <c r="DE349" s="114"/>
      <c r="DF349" s="12"/>
      <c r="DI349" s="12"/>
      <c r="DJ349" s="12"/>
      <c r="DK349" s="12"/>
      <c r="DM349" s="12"/>
      <c r="DN349" s="12"/>
      <c r="DO349" s="12"/>
      <c r="DP349" s="12"/>
      <c r="DQ349" s="12"/>
      <c r="DR349" s="12"/>
      <c r="DS349" s="12"/>
      <c r="DT349" s="12"/>
      <c r="DU349" s="12"/>
      <c r="DV349" s="12"/>
      <c r="DW349" s="12"/>
      <c r="DX349" s="12"/>
      <c r="DZ349" s="114"/>
    </row>
    <row r="350" spans="1:130" x14ac:dyDescent="0.2">
      <c r="A350" s="107"/>
      <c r="B350" s="12"/>
      <c r="C350" s="12"/>
      <c r="D350" s="12"/>
      <c r="E350" s="12"/>
      <c r="F350" s="12"/>
      <c r="G350" s="12"/>
      <c r="H350" s="12"/>
      <c r="I350" s="114"/>
      <c r="J350" s="13"/>
      <c r="K350" s="12"/>
      <c r="L350" s="12"/>
      <c r="M350" s="12"/>
      <c r="N350" s="12"/>
      <c r="O350" s="20"/>
      <c r="P350" s="12"/>
      <c r="S350" s="12"/>
      <c r="T350" s="12"/>
      <c r="V350" s="12"/>
      <c r="W350" s="12"/>
      <c r="X350" s="17"/>
      <c r="AX350" s="12"/>
      <c r="AY350" s="12"/>
      <c r="BY350" s="12"/>
      <c r="BZ350" s="12"/>
      <c r="DC350" s="12"/>
      <c r="DD350" s="12"/>
      <c r="DE350" s="114"/>
      <c r="DF350" s="12"/>
      <c r="DI350" s="12"/>
      <c r="DJ350" s="12"/>
      <c r="DK350" s="12"/>
      <c r="DM350" s="12"/>
      <c r="DN350" s="12"/>
      <c r="DO350" s="12"/>
      <c r="DP350" s="12"/>
      <c r="DQ350" s="12"/>
      <c r="DR350" s="12"/>
      <c r="DS350" s="12"/>
      <c r="DT350" s="12"/>
      <c r="DU350" s="12"/>
      <c r="DV350" s="12"/>
      <c r="DW350" s="12"/>
      <c r="DX350" s="12"/>
      <c r="DZ350" s="114"/>
    </row>
    <row r="351" spans="1:130" x14ac:dyDescent="0.2">
      <c r="A351" s="107"/>
      <c r="B351" s="12"/>
      <c r="C351" s="12"/>
      <c r="D351" s="12"/>
      <c r="E351" s="12"/>
      <c r="F351" s="12"/>
      <c r="G351" s="12"/>
      <c r="H351" s="12"/>
      <c r="I351" s="114"/>
      <c r="J351" s="13"/>
      <c r="K351" s="12"/>
      <c r="L351" s="12"/>
      <c r="M351" s="12"/>
      <c r="N351" s="12"/>
      <c r="O351" s="20"/>
      <c r="P351" s="12"/>
      <c r="S351" s="12"/>
      <c r="T351" s="12"/>
      <c r="V351" s="12"/>
      <c r="W351" s="12"/>
      <c r="X351" s="17"/>
      <c r="AX351" s="12"/>
      <c r="AY351" s="12"/>
      <c r="BY351" s="12"/>
      <c r="BZ351" s="12"/>
      <c r="DC351" s="12"/>
      <c r="DD351" s="12"/>
      <c r="DE351" s="114"/>
      <c r="DF351" s="12"/>
      <c r="DI351" s="12"/>
      <c r="DJ351" s="12"/>
      <c r="DK351" s="12"/>
      <c r="DM351" s="12"/>
      <c r="DN351" s="12"/>
      <c r="DO351" s="12"/>
      <c r="DP351" s="12"/>
      <c r="DQ351" s="12"/>
      <c r="DR351" s="12"/>
      <c r="DS351" s="12"/>
      <c r="DT351" s="12"/>
      <c r="DU351" s="12"/>
      <c r="DV351" s="12"/>
      <c r="DW351" s="12"/>
      <c r="DX351" s="12"/>
      <c r="DZ351" s="114"/>
    </row>
    <row r="352" spans="1:130" x14ac:dyDescent="0.2">
      <c r="A352" s="107"/>
      <c r="B352" s="12"/>
      <c r="C352" s="12"/>
      <c r="D352" s="12"/>
      <c r="E352" s="12"/>
      <c r="F352" s="12"/>
      <c r="G352" s="12"/>
      <c r="H352" s="12"/>
      <c r="I352" s="114"/>
      <c r="J352" s="13"/>
      <c r="K352" s="12"/>
      <c r="L352" s="12"/>
      <c r="M352" s="12"/>
      <c r="N352" s="12"/>
      <c r="O352" s="20"/>
      <c r="P352" s="12"/>
      <c r="S352" s="12"/>
      <c r="T352" s="12"/>
      <c r="V352" s="12"/>
      <c r="W352" s="12"/>
      <c r="X352" s="17"/>
      <c r="AX352" s="12"/>
      <c r="AY352" s="12"/>
      <c r="BY352" s="12"/>
      <c r="BZ352" s="12"/>
      <c r="DC352" s="12"/>
      <c r="DD352" s="12"/>
      <c r="DE352" s="114"/>
      <c r="DF352" s="12"/>
      <c r="DI352" s="12"/>
      <c r="DJ352" s="12"/>
      <c r="DK352" s="12"/>
      <c r="DM352" s="12"/>
      <c r="DN352" s="12"/>
      <c r="DO352" s="12"/>
      <c r="DP352" s="12"/>
      <c r="DQ352" s="12"/>
      <c r="DR352" s="12"/>
      <c r="DS352" s="12"/>
      <c r="DT352" s="12"/>
      <c r="DU352" s="12"/>
      <c r="DV352" s="12"/>
      <c r="DW352" s="12"/>
      <c r="DX352" s="12"/>
      <c r="DZ352" s="114"/>
    </row>
    <row r="353" spans="1:130" x14ac:dyDescent="0.2">
      <c r="A353" s="107"/>
      <c r="B353" s="12"/>
      <c r="C353" s="12"/>
      <c r="D353" s="12"/>
      <c r="E353" s="12"/>
      <c r="F353" s="12"/>
      <c r="G353" s="12"/>
      <c r="H353" s="12"/>
      <c r="I353" s="114"/>
      <c r="J353" s="13"/>
      <c r="K353" s="12"/>
      <c r="L353" s="12"/>
      <c r="M353" s="12"/>
      <c r="N353" s="12"/>
      <c r="O353" s="20"/>
      <c r="P353" s="12"/>
      <c r="S353" s="12"/>
      <c r="T353" s="12"/>
      <c r="V353" s="12"/>
      <c r="W353" s="12"/>
      <c r="X353" s="17"/>
      <c r="AX353" s="12"/>
      <c r="AY353" s="12"/>
      <c r="BY353" s="12"/>
      <c r="BZ353" s="12"/>
      <c r="DC353" s="12"/>
      <c r="DD353" s="12"/>
      <c r="DE353" s="114"/>
      <c r="DF353" s="12"/>
      <c r="DI353" s="12"/>
      <c r="DJ353" s="12"/>
      <c r="DK353" s="12"/>
      <c r="DM353" s="12"/>
      <c r="DN353" s="12"/>
      <c r="DO353" s="12"/>
      <c r="DP353" s="12"/>
      <c r="DQ353" s="12"/>
      <c r="DR353" s="12"/>
      <c r="DS353" s="12"/>
      <c r="DT353" s="12"/>
      <c r="DU353" s="12"/>
      <c r="DV353" s="12"/>
      <c r="DW353" s="12"/>
      <c r="DX353" s="12"/>
      <c r="DZ353" s="114"/>
    </row>
    <row r="354" spans="1:130" x14ac:dyDescent="0.2">
      <c r="A354" s="107"/>
      <c r="B354" s="12"/>
      <c r="C354" s="12"/>
      <c r="D354" s="12"/>
      <c r="E354" s="12"/>
      <c r="F354" s="12"/>
      <c r="G354" s="12"/>
      <c r="H354" s="12"/>
      <c r="I354" s="114"/>
      <c r="J354" s="13"/>
      <c r="K354" s="12"/>
      <c r="L354" s="12"/>
      <c r="M354" s="12"/>
      <c r="N354" s="12"/>
      <c r="O354" s="20"/>
      <c r="P354" s="12"/>
      <c r="S354" s="12"/>
      <c r="T354" s="12"/>
      <c r="V354" s="12"/>
      <c r="W354" s="12"/>
      <c r="X354" s="17"/>
      <c r="AX354" s="12"/>
      <c r="AY354" s="12"/>
      <c r="BY354" s="12"/>
      <c r="BZ354" s="12"/>
      <c r="DC354" s="12"/>
      <c r="DD354" s="12"/>
      <c r="DE354" s="114"/>
      <c r="DF354" s="12"/>
      <c r="DI354" s="12"/>
      <c r="DJ354" s="12"/>
      <c r="DK354" s="12"/>
      <c r="DM354" s="12"/>
      <c r="DN354" s="12"/>
      <c r="DO354" s="12"/>
      <c r="DP354" s="12"/>
      <c r="DQ354" s="12"/>
      <c r="DR354" s="12"/>
      <c r="DS354" s="12"/>
      <c r="DT354" s="12"/>
      <c r="DU354" s="12"/>
      <c r="DV354" s="12"/>
      <c r="DW354" s="12"/>
      <c r="DX354" s="12"/>
      <c r="DZ354" s="114"/>
    </row>
    <row r="355" spans="1:130" x14ac:dyDescent="0.2">
      <c r="A355" s="107"/>
      <c r="B355" s="12"/>
      <c r="C355" s="12"/>
      <c r="D355" s="12"/>
      <c r="E355" s="12"/>
      <c r="F355" s="12"/>
      <c r="G355" s="12"/>
      <c r="H355" s="12"/>
      <c r="I355" s="114"/>
      <c r="J355" s="13"/>
      <c r="K355" s="12"/>
      <c r="L355" s="12"/>
      <c r="M355" s="12"/>
      <c r="N355" s="12"/>
      <c r="O355" s="20"/>
      <c r="P355" s="12"/>
      <c r="S355" s="12"/>
      <c r="T355" s="12"/>
      <c r="V355" s="12"/>
      <c r="W355" s="12"/>
      <c r="X355" s="17"/>
      <c r="AX355" s="12"/>
      <c r="AY355" s="12"/>
      <c r="BY355" s="12"/>
      <c r="BZ355" s="12"/>
      <c r="DC355" s="12"/>
      <c r="DD355" s="12"/>
      <c r="DE355" s="114"/>
      <c r="DF355" s="12"/>
      <c r="DI355" s="12"/>
      <c r="DJ355" s="12"/>
      <c r="DK355" s="12"/>
      <c r="DM355" s="12"/>
      <c r="DN355" s="12"/>
      <c r="DO355" s="12"/>
      <c r="DP355" s="12"/>
      <c r="DQ355" s="12"/>
      <c r="DR355" s="12"/>
      <c r="DS355" s="12"/>
      <c r="DT355" s="12"/>
      <c r="DU355" s="12"/>
      <c r="DV355" s="12"/>
      <c r="DW355" s="12"/>
      <c r="DX355" s="12"/>
      <c r="DZ355" s="114"/>
    </row>
    <row r="356" spans="1:130" x14ac:dyDescent="0.2">
      <c r="A356" s="107"/>
      <c r="B356" s="12"/>
      <c r="C356" s="12"/>
      <c r="D356" s="12"/>
      <c r="E356" s="12"/>
      <c r="F356" s="12"/>
      <c r="G356" s="12"/>
      <c r="H356" s="12"/>
      <c r="I356" s="114"/>
      <c r="J356" s="13"/>
      <c r="K356" s="12"/>
      <c r="L356" s="12"/>
      <c r="M356" s="12"/>
      <c r="N356" s="12"/>
      <c r="O356" s="20"/>
      <c r="P356" s="12"/>
      <c r="S356" s="12"/>
      <c r="T356" s="12"/>
      <c r="V356" s="12"/>
      <c r="W356" s="12"/>
      <c r="X356" s="17"/>
      <c r="AX356" s="12"/>
      <c r="AY356" s="12"/>
      <c r="BY356" s="12"/>
      <c r="BZ356" s="12"/>
      <c r="DC356" s="12"/>
      <c r="DD356" s="12"/>
      <c r="DE356" s="114"/>
      <c r="DF356" s="12"/>
      <c r="DI356" s="12"/>
      <c r="DJ356" s="12"/>
      <c r="DK356" s="12"/>
      <c r="DM356" s="12"/>
      <c r="DN356" s="12"/>
      <c r="DO356" s="12"/>
      <c r="DP356" s="12"/>
      <c r="DQ356" s="12"/>
      <c r="DR356" s="12"/>
      <c r="DS356" s="12"/>
      <c r="DT356" s="12"/>
      <c r="DU356" s="12"/>
      <c r="DV356" s="12"/>
      <c r="DW356" s="12"/>
      <c r="DX356" s="12"/>
      <c r="DZ356" s="114"/>
    </row>
    <row r="357" spans="1:130" x14ac:dyDescent="0.2">
      <c r="A357" s="107"/>
      <c r="B357" s="12"/>
      <c r="C357" s="12"/>
      <c r="D357" s="12"/>
      <c r="E357" s="12"/>
      <c r="F357" s="12"/>
      <c r="G357" s="12"/>
      <c r="H357" s="12"/>
      <c r="I357" s="114"/>
      <c r="J357" s="13"/>
      <c r="K357" s="12"/>
      <c r="L357" s="12"/>
      <c r="M357" s="12"/>
      <c r="N357" s="12"/>
      <c r="O357" s="20"/>
      <c r="P357" s="12"/>
      <c r="S357" s="12"/>
      <c r="T357" s="12"/>
      <c r="V357" s="12"/>
      <c r="W357" s="12"/>
      <c r="X357" s="17"/>
      <c r="AX357" s="12"/>
      <c r="AY357" s="12"/>
      <c r="BY357" s="12"/>
      <c r="BZ357" s="12"/>
      <c r="DC357" s="12"/>
      <c r="DD357" s="12"/>
      <c r="DE357" s="114"/>
      <c r="DF357" s="12"/>
      <c r="DI357" s="12"/>
      <c r="DJ357" s="12"/>
      <c r="DK357" s="12"/>
      <c r="DM357" s="12"/>
      <c r="DN357" s="12"/>
      <c r="DO357" s="12"/>
      <c r="DP357" s="12"/>
      <c r="DQ357" s="12"/>
      <c r="DR357" s="12"/>
      <c r="DS357" s="12"/>
      <c r="DT357" s="12"/>
      <c r="DU357" s="12"/>
      <c r="DV357" s="12"/>
      <c r="DW357" s="12"/>
      <c r="DX357" s="12"/>
      <c r="DZ357" s="114"/>
    </row>
    <row r="358" spans="1:130" x14ac:dyDescent="0.2">
      <c r="A358" s="107"/>
      <c r="B358" s="12"/>
      <c r="C358" s="12"/>
      <c r="D358" s="12"/>
      <c r="E358" s="12"/>
      <c r="F358" s="12"/>
      <c r="G358" s="12"/>
      <c r="H358" s="12"/>
      <c r="I358" s="114"/>
      <c r="J358" s="13"/>
      <c r="K358" s="12"/>
      <c r="L358" s="12"/>
      <c r="M358" s="12"/>
      <c r="N358" s="12"/>
      <c r="O358" s="20"/>
      <c r="P358" s="12"/>
      <c r="S358" s="12"/>
      <c r="T358" s="12"/>
      <c r="V358" s="12"/>
      <c r="W358" s="12"/>
      <c r="X358" s="17"/>
      <c r="AX358" s="12"/>
      <c r="AY358" s="12"/>
      <c r="BY358" s="12"/>
      <c r="BZ358" s="12"/>
      <c r="DC358" s="12"/>
      <c r="DD358" s="12"/>
      <c r="DE358" s="114"/>
      <c r="DF358" s="12"/>
      <c r="DI358" s="12"/>
      <c r="DJ358" s="12"/>
      <c r="DK358" s="12"/>
      <c r="DM358" s="12"/>
      <c r="DN358" s="12"/>
      <c r="DO358" s="12"/>
      <c r="DP358" s="12"/>
      <c r="DQ358" s="12"/>
      <c r="DR358" s="12"/>
      <c r="DS358" s="12"/>
      <c r="DT358" s="12"/>
      <c r="DU358" s="12"/>
      <c r="DV358" s="12"/>
      <c r="DW358" s="12"/>
      <c r="DX358" s="12"/>
      <c r="DZ358" s="114"/>
    </row>
    <row r="359" spans="1:130" x14ac:dyDescent="0.2">
      <c r="A359" s="107"/>
      <c r="B359" s="12"/>
      <c r="C359" s="12"/>
      <c r="D359" s="12"/>
      <c r="E359" s="12"/>
      <c r="F359" s="12"/>
      <c r="G359" s="12"/>
      <c r="H359" s="12"/>
      <c r="I359" s="114"/>
      <c r="J359" s="13"/>
      <c r="K359" s="12"/>
      <c r="L359" s="12"/>
      <c r="M359" s="12"/>
      <c r="N359" s="12"/>
      <c r="O359" s="20"/>
      <c r="P359" s="12"/>
      <c r="S359" s="12"/>
      <c r="T359" s="12"/>
      <c r="V359" s="12"/>
      <c r="W359" s="12"/>
      <c r="X359" s="17"/>
      <c r="AX359" s="12"/>
      <c r="AY359" s="12"/>
      <c r="BY359" s="12"/>
      <c r="BZ359" s="12"/>
      <c r="DC359" s="12"/>
      <c r="DD359" s="12"/>
      <c r="DE359" s="114"/>
      <c r="DF359" s="12"/>
      <c r="DI359" s="12"/>
      <c r="DJ359" s="12"/>
      <c r="DK359" s="12"/>
      <c r="DM359" s="12"/>
      <c r="DN359" s="12"/>
      <c r="DO359" s="12"/>
      <c r="DP359" s="12"/>
      <c r="DQ359" s="12"/>
      <c r="DR359" s="12"/>
      <c r="DS359" s="12"/>
      <c r="DT359" s="12"/>
      <c r="DU359" s="12"/>
      <c r="DV359" s="12"/>
      <c r="DW359" s="12"/>
      <c r="DX359" s="12"/>
      <c r="DZ359" s="114"/>
    </row>
    <row r="360" spans="1:130" x14ac:dyDescent="0.2">
      <c r="A360" s="107"/>
      <c r="B360" s="12"/>
      <c r="C360" s="12"/>
      <c r="D360" s="12"/>
      <c r="E360" s="12"/>
      <c r="F360" s="12"/>
      <c r="G360" s="12"/>
      <c r="H360" s="12"/>
      <c r="I360" s="114"/>
      <c r="J360" s="13"/>
      <c r="K360" s="12"/>
      <c r="L360" s="12"/>
      <c r="M360" s="12"/>
      <c r="N360" s="12"/>
      <c r="O360" s="20"/>
      <c r="P360" s="12"/>
      <c r="S360" s="12"/>
      <c r="T360" s="12"/>
      <c r="V360" s="12"/>
      <c r="W360" s="12"/>
      <c r="X360" s="17"/>
      <c r="AX360" s="12"/>
      <c r="AY360" s="12"/>
      <c r="BY360" s="12"/>
      <c r="BZ360" s="12"/>
      <c r="DC360" s="12"/>
      <c r="DD360" s="12"/>
      <c r="DE360" s="114"/>
      <c r="DF360" s="12"/>
      <c r="DI360" s="12"/>
      <c r="DJ360" s="12"/>
      <c r="DK360" s="12"/>
      <c r="DM360" s="12"/>
      <c r="DN360" s="12"/>
      <c r="DO360" s="12"/>
      <c r="DP360" s="12"/>
      <c r="DQ360" s="12"/>
      <c r="DR360" s="12"/>
      <c r="DS360" s="12"/>
      <c r="DT360" s="12"/>
      <c r="DU360" s="12"/>
      <c r="DV360" s="12"/>
      <c r="DW360" s="12"/>
      <c r="DX360" s="12"/>
      <c r="DZ360" s="114"/>
    </row>
    <row r="361" spans="1:130" x14ac:dyDescent="0.2">
      <c r="A361" s="107"/>
      <c r="B361" s="12"/>
      <c r="C361" s="12"/>
      <c r="D361" s="12"/>
      <c r="E361" s="12"/>
      <c r="F361" s="12"/>
      <c r="G361" s="12"/>
      <c r="H361" s="12"/>
      <c r="I361" s="114"/>
      <c r="J361" s="13"/>
      <c r="K361" s="12"/>
      <c r="L361" s="12"/>
      <c r="M361" s="12"/>
      <c r="N361" s="12"/>
      <c r="O361" s="20"/>
      <c r="P361" s="12"/>
      <c r="S361" s="12"/>
      <c r="T361" s="12"/>
      <c r="V361" s="12"/>
      <c r="W361" s="12"/>
      <c r="X361" s="17"/>
      <c r="AX361" s="12"/>
      <c r="AY361" s="12"/>
      <c r="BY361" s="12"/>
      <c r="BZ361" s="12"/>
      <c r="DC361" s="12"/>
      <c r="DD361" s="12"/>
      <c r="DE361" s="114"/>
      <c r="DF361" s="12"/>
      <c r="DI361" s="12"/>
      <c r="DJ361" s="12"/>
      <c r="DK361" s="12"/>
      <c r="DM361" s="12"/>
      <c r="DN361" s="12"/>
      <c r="DO361" s="12"/>
      <c r="DP361" s="12"/>
      <c r="DQ361" s="12"/>
      <c r="DR361" s="12"/>
      <c r="DS361" s="12"/>
      <c r="DT361" s="12"/>
      <c r="DU361" s="12"/>
      <c r="DV361" s="12"/>
      <c r="DW361" s="12"/>
      <c r="DX361" s="12"/>
      <c r="DZ361" s="114"/>
    </row>
    <row r="362" spans="1:130" x14ac:dyDescent="0.2">
      <c r="A362" s="107"/>
      <c r="B362" s="12"/>
      <c r="C362" s="12"/>
      <c r="D362" s="12"/>
      <c r="E362" s="12"/>
      <c r="F362" s="12"/>
      <c r="G362" s="12"/>
      <c r="H362" s="12"/>
      <c r="I362" s="114"/>
      <c r="J362" s="13"/>
      <c r="K362" s="12"/>
      <c r="L362" s="12"/>
      <c r="M362" s="12"/>
      <c r="N362" s="12"/>
      <c r="O362" s="20"/>
      <c r="P362" s="12"/>
      <c r="S362" s="12"/>
      <c r="T362" s="12"/>
      <c r="V362" s="12"/>
      <c r="W362" s="12"/>
      <c r="X362" s="17"/>
      <c r="AX362" s="12"/>
      <c r="AY362" s="12"/>
      <c r="BY362" s="12"/>
      <c r="BZ362" s="12"/>
      <c r="DC362" s="12"/>
      <c r="DD362" s="12"/>
      <c r="DE362" s="114"/>
      <c r="DF362" s="12"/>
      <c r="DI362" s="12"/>
      <c r="DJ362" s="12"/>
      <c r="DK362" s="12"/>
      <c r="DM362" s="12"/>
      <c r="DN362" s="12"/>
      <c r="DO362" s="12"/>
      <c r="DP362" s="12"/>
      <c r="DQ362" s="12"/>
      <c r="DR362" s="12"/>
      <c r="DS362" s="12"/>
      <c r="DT362" s="12"/>
      <c r="DU362" s="12"/>
      <c r="DV362" s="12"/>
      <c r="DW362" s="12"/>
      <c r="DX362" s="12"/>
      <c r="DZ362" s="114"/>
    </row>
    <row r="363" spans="1:130" x14ac:dyDescent="0.2">
      <c r="A363" s="107"/>
      <c r="B363" s="12"/>
      <c r="C363" s="12"/>
      <c r="D363" s="12"/>
      <c r="E363" s="12"/>
      <c r="F363" s="12"/>
      <c r="G363" s="12"/>
      <c r="H363" s="12"/>
      <c r="I363" s="114"/>
      <c r="J363" s="13"/>
      <c r="K363" s="12"/>
      <c r="L363" s="12"/>
      <c r="M363" s="12"/>
      <c r="N363" s="12"/>
      <c r="O363" s="20"/>
      <c r="P363" s="12"/>
      <c r="S363" s="12"/>
      <c r="T363" s="12"/>
      <c r="V363" s="12"/>
      <c r="W363" s="12"/>
      <c r="X363" s="17"/>
      <c r="AX363" s="12"/>
      <c r="AY363" s="12"/>
      <c r="BY363" s="12"/>
      <c r="BZ363" s="12"/>
      <c r="DC363" s="12"/>
      <c r="DD363" s="12"/>
      <c r="DE363" s="114"/>
      <c r="DF363" s="12"/>
      <c r="DI363" s="12"/>
      <c r="DJ363" s="12"/>
      <c r="DK363" s="12"/>
      <c r="DM363" s="12"/>
      <c r="DN363" s="12"/>
      <c r="DO363" s="12"/>
      <c r="DP363" s="12"/>
      <c r="DQ363" s="12"/>
      <c r="DR363" s="12"/>
      <c r="DS363" s="12"/>
      <c r="DT363" s="12"/>
      <c r="DU363" s="12"/>
      <c r="DV363" s="12"/>
      <c r="DW363" s="12"/>
      <c r="DX363" s="12"/>
      <c r="DZ363" s="114"/>
    </row>
    <row r="364" spans="1:130" x14ac:dyDescent="0.2">
      <c r="A364" s="107"/>
      <c r="B364" s="12"/>
      <c r="C364" s="12"/>
      <c r="D364" s="12"/>
      <c r="E364" s="12"/>
      <c r="F364" s="12"/>
      <c r="G364" s="12"/>
      <c r="H364" s="12"/>
      <c r="I364" s="114"/>
      <c r="J364" s="13"/>
      <c r="K364" s="12"/>
      <c r="L364" s="12"/>
      <c r="M364" s="12"/>
      <c r="N364" s="12"/>
      <c r="O364" s="20"/>
      <c r="P364" s="12"/>
      <c r="S364" s="12"/>
      <c r="T364" s="12"/>
      <c r="V364" s="12"/>
      <c r="W364" s="12"/>
      <c r="X364" s="17"/>
      <c r="AX364" s="12"/>
      <c r="AY364" s="12"/>
      <c r="BY364" s="12"/>
      <c r="BZ364" s="12"/>
      <c r="DC364" s="12"/>
      <c r="DD364" s="12"/>
      <c r="DE364" s="114"/>
      <c r="DF364" s="12"/>
      <c r="DI364" s="12"/>
      <c r="DJ364" s="12"/>
      <c r="DK364" s="12"/>
      <c r="DM364" s="12"/>
      <c r="DN364" s="12"/>
      <c r="DO364" s="12"/>
      <c r="DP364" s="12"/>
      <c r="DQ364" s="12"/>
      <c r="DR364" s="12"/>
      <c r="DS364" s="12"/>
      <c r="DT364" s="12"/>
      <c r="DU364" s="12"/>
      <c r="DV364" s="12"/>
      <c r="DW364" s="12"/>
      <c r="DX364" s="12"/>
      <c r="DZ364" s="114"/>
    </row>
    <row r="365" spans="1:130" x14ac:dyDescent="0.2">
      <c r="A365" s="107"/>
      <c r="B365" s="12"/>
      <c r="C365" s="12"/>
      <c r="D365" s="12"/>
      <c r="E365" s="12"/>
      <c r="F365" s="12"/>
      <c r="G365" s="12"/>
      <c r="H365" s="12"/>
      <c r="I365" s="114"/>
      <c r="J365" s="13"/>
      <c r="K365" s="12"/>
      <c r="L365" s="12"/>
      <c r="M365" s="12"/>
      <c r="N365" s="12"/>
      <c r="O365" s="20"/>
      <c r="P365" s="12"/>
      <c r="S365" s="12"/>
      <c r="T365" s="12"/>
      <c r="V365" s="12"/>
      <c r="W365" s="12"/>
      <c r="X365" s="17"/>
      <c r="AX365" s="12"/>
      <c r="AY365" s="12"/>
      <c r="BY365" s="12"/>
      <c r="BZ365" s="12"/>
      <c r="DC365" s="12"/>
      <c r="DD365" s="12"/>
      <c r="DE365" s="114"/>
      <c r="DF365" s="12"/>
      <c r="DI365" s="12"/>
      <c r="DJ365" s="12"/>
      <c r="DK365" s="12"/>
      <c r="DM365" s="12"/>
      <c r="DN365" s="12"/>
      <c r="DO365" s="12"/>
      <c r="DP365" s="12"/>
      <c r="DQ365" s="12"/>
      <c r="DR365" s="12"/>
      <c r="DS365" s="12"/>
      <c r="DT365" s="12"/>
      <c r="DU365" s="12"/>
      <c r="DV365" s="12"/>
      <c r="DW365" s="12"/>
      <c r="DX365" s="12"/>
      <c r="DZ365" s="114"/>
    </row>
    <row r="366" spans="1:130" x14ac:dyDescent="0.2">
      <c r="A366" s="107"/>
      <c r="B366" s="12"/>
      <c r="C366" s="12"/>
      <c r="D366" s="12"/>
      <c r="E366" s="12"/>
      <c r="F366" s="12"/>
      <c r="G366" s="12"/>
      <c r="H366" s="12"/>
      <c r="I366" s="114"/>
      <c r="J366" s="13"/>
      <c r="K366" s="12"/>
      <c r="L366" s="12"/>
      <c r="M366" s="12"/>
      <c r="N366" s="12"/>
      <c r="O366" s="20"/>
      <c r="P366" s="12"/>
      <c r="S366" s="12"/>
      <c r="T366" s="12"/>
      <c r="V366" s="12"/>
      <c r="W366" s="12"/>
      <c r="X366" s="17"/>
      <c r="AX366" s="12"/>
      <c r="AY366" s="12"/>
      <c r="BY366" s="12"/>
      <c r="BZ366" s="12"/>
      <c r="DC366" s="12"/>
      <c r="DD366" s="12"/>
      <c r="DE366" s="114"/>
      <c r="DF366" s="12"/>
      <c r="DI366" s="12"/>
      <c r="DJ366" s="12"/>
      <c r="DK366" s="12"/>
      <c r="DM366" s="12"/>
      <c r="DN366" s="12"/>
      <c r="DO366" s="12"/>
      <c r="DP366" s="12"/>
      <c r="DQ366" s="12"/>
      <c r="DR366" s="12"/>
      <c r="DS366" s="12"/>
      <c r="DT366" s="12"/>
      <c r="DU366" s="12"/>
      <c r="DV366" s="12"/>
      <c r="DW366" s="12"/>
      <c r="DX366" s="12"/>
      <c r="DZ366" s="114"/>
    </row>
    <row r="367" spans="1:130" x14ac:dyDescent="0.2">
      <c r="A367" s="107"/>
      <c r="B367" s="12"/>
      <c r="C367" s="12"/>
      <c r="D367" s="12"/>
      <c r="E367" s="12"/>
      <c r="F367" s="12"/>
      <c r="G367" s="12"/>
      <c r="H367" s="12"/>
      <c r="I367" s="114"/>
      <c r="J367" s="13"/>
      <c r="K367" s="12"/>
      <c r="L367" s="12"/>
      <c r="M367" s="12"/>
      <c r="N367" s="12"/>
      <c r="O367" s="20"/>
      <c r="P367" s="12"/>
      <c r="S367" s="12"/>
      <c r="T367" s="12"/>
      <c r="V367" s="12"/>
      <c r="W367" s="12"/>
      <c r="X367" s="17"/>
      <c r="AX367" s="12"/>
      <c r="AY367" s="12"/>
      <c r="BY367" s="12"/>
      <c r="BZ367" s="12"/>
      <c r="DC367" s="12"/>
      <c r="DD367" s="12"/>
      <c r="DE367" s="114"/>
      <c r="DF367" s="12"/>
      <c r="DI367" s="12"/>
      <c r="DJ367" s="12"/>
      <c r="DK367" s="12"/>
      <c r="DM367" s="12"/>
      <c r="DN367" s="12"/>
      <c r="DO367" s="12"/>
      <c r="DP367" s="12"/>
      <c r="DQ367" s="12"/>
      <c r="DR367" s="12"/>
      <c r="DS367" s="12"/>
      <c r="DT367" s="12"/>
      <c r="DU367" s="12"/>
      <c r="DV367" s="12"/>
      <c r="DW367" s="12"/>
      <c r="DX367" s="12"/>
      <c r="DZ367" s="114"/>
    </row>
    <row r="368" spans="1:130" x14ac:dyDescent="0.2">
      <c r="A368" s="107"/>
      <c r="B368" s="12"/>
      <c r="C368" s="12"/>
      <c r="D368" s="12"/>
      <c r="E368" s="12"/>
      <c r="F368" s="12"/>
      <c r="G368" s="12"/>
      <c r="H368" s="12"/>
      <c r="I368" s="114"/>
      <c r="J368" s="13"/>
      <c r="K368" s="12"/>
      <c r="L368" s="12"/>
      <c r="M368" s="12"/>
      <c r="N368" s="12"/>
      <c r="O368" s="20"/>
      <c r="P368" s="12"/>
      <c r="S368" s="12"/>
      <c r="T368" s="12"/>
      <c r="V368" s="12"/>
      <c r="W368" s="12"/>
      <c r="X368" s="17"/>
      <c r="AX368" s="12"/>
      <c r="AY368" s="12"/>
      <c r="BY368" s="12"/>
      <c r="BZ368" s="12"/>
      <c r="DC368" s="12"/>
      <c r="DD368" s="12"/>
      <c r="DE368" s="114"/>
      <c r="DF368" s="12"/>
      <c r="DI368" s="12"/>
      <c r="DJ368" s="12"/>
      <c r="DK368" s="12"/>
      <c r="DM368" s="12"/>
      <c r="DN368" s="12"/>
      <c r="DO368" s="12"/>
      <c r="DP368" s="12"/>
      <c r="DQ368" s="12"/>
      <c r="DR368" s="12"/>
      <c r="DS368" s="12"/>
      <c r="DT368" s="12"/>
      <c r="DU368" s="12"/>
      <c r="DV368" s="12"/>
      <c r="DW368" s="12"/>
      <c r="DX368" s="12"/>
      <c r="DZ368" s="114"/>
    </row>
    <row r="369" spans="1:130" x14ac:dyDescent="0.2">
      <c r="A369" s="107"/>
      <c r="B369" s="12"/>
      <c r="C369" s="12"/>
      <c r="D369" s="12"/>
      <c r="E369" s="12"/>
      <c r="F369" s="12"/>
      <c r="G369" s="12"/>
      <c r="H369" s="12"/>
      <c r="I369" s="114"/>
      <c r="J369" s="13"/>
      <c r="K369" s="12"/>
      <c r="L369" s="12"/>
      <c r="M369" s="12"/>
      <c r="N369" s="12"/>
      <c r="O369" s="20"/>
      <c r="P369" s="12"/>
      <c r="S369" s="12"/>
      <c r="T369" s="12"/>
      <c r="V369" s="12"/>
      <c r="W369" s="12"/>
      <c r="X369" s="17"/>
      <c r="AX369" s="12"/>
      <c r="AY369" s="12"/>
      <c r="BY369" s="12"/>
      <c r="BZ369" s="12"/>
      <c r="DC369" s="12"/>
      <c r="DD369" s="12"/>
      <c r="DE369" s="114"/>
      <c r="DF369" s="12"/>
      <c r="DI369" s="12"/>
      <c r="DJ369" s="12"/>
      <c r="DK369" s="12"/>
      <c r="DM369" s="12"/>
      <c r="DN369" s="12"/>
      <c r="DO369" s="12"/>
      <c r="DP369" s="12"/>
      <c r="DQ369" s="12"/>
      <c r="DR369" s="12"/>
      <c r="DS369" s="12"/>
      <c r="DT369" s="12"/>
      <c r="DU369" s="12"/>
      <c r="DV369" s="12"/>
      <c r="DW369" s="12"/>
      <c r="DX369" s="12"/>
      <c r="DZ369" s="114"/>
    </row>
    <row r="370" spans="1:130" x14ac:dyDescent="0.2">
      <c r="A370" s="107"/>
      <c r="B370" s="12"/>
      <c r="C370" s="12"/>
      <c r="D370" s="12"/>
      <c r="E370" s="12"/>
      <c r="F370" s="12"/>
      <c r="G370" s="12"/>
      <c r="H370" s="12"/>
      <c r="I370" s="114"/>
      <c r="J370" s="13"/>
      <c r="K370" s="12"/>
      <c r="L370" s="12"/>
      <c r="M370" s="12"/>
      <c r="N370" s="12"/>
      <c r="O370" s="20"/>
      <c r="P370" s="12"/>
      <c r="S370" s="12"/>
      <c r="T370" s="12"/>
      <c r="V370" s="12"/>
      <c r="W370" s="12"/>
      <c r="X370" s="17"/>
      <c r="AX370" s="12"/>
      <c r="AY370" s="12"/>
      <c r="BY370" s="12"/>
      <c r="BZ370" s="12"/>
      <c r="DC370" s="12"/>
      <c r="DD370" s="12"/>
      <c r="DE370" s="114"/>
      <c r="DF370" s="12"/>
      <c r="DI370" s="12"/>
      <c r="DJ370" s="12"/>
      <c r="DK370" s="12"/>
      <c r="DM370" s="12"/>
      <c r="DN370" s="12"/>
      <c r="DO370" s="12"/>
      <c r="DP370" s="12"/>
      <c r="DQ370" s="12"/>
      <c r="DR370" s="12"/>
      <c r="DS370" s="12"/>
      <c r="DT370" s="12"/>
      <c r="DU370" s="12"/>
      <c r="DV370" s="12"/>
      <c r="DW370" s="12"/>
      <c r="DX370" s="12"/>
      <c r="DZ370" s="114"/>
    </row>
    <row r="371" spans="1:130" x14ac:dyDescent="0.2">
      <c r="A371" s="107"/>
      <c r="B371" s="12"/>
      <c r="C371" s="12"/>
      <c r="D371" s="12"/>
      <c r="E371" s="12"/>
      <c r="F371" s="12"/>
      <c r="G371" s="12"/>
      <c r="H371" s="12"/>
      <c r="I371" s="114"/>
      <c r="J371" s="13"/>
      <c r="K371" s="12"/>
      <c r="L371" s="12"/>
      <c r="M371" s="12"/>
      <c r="N371" s="12"/>
      <c r="O371" s="20"/>
      <c r="P371" s="12"/>
      <c r="S371" s="12"/>
      <c r="T371" s="12"/>
      <c r="V371" s="12"/>
      <c r="W371" s="12"/>
      <c r="X371" s="17"/>
      <c r="AX371" s="12"/>
      <c r="AY371" s="12"/>
      <c r="BY371" s="12"/>
      <c r="BZ371" s="12"/>
      <c r="DC371" s="12"/>
      <c r="DD371" s="12"/>
      <c r="DE371" s="114"/>
      <c r="DF371" s="12"/>
      <c r="DI371" s="12"/>
      <c r="DJ371" s="12"/>
      <c r="DK371" s="12"/>
      <c r="DM371" s="12"/>
      <c r="DN371" s="12"/>
      <c r="DO371" s="12"/>
      <c r="DP371" s="12"/>
      <c r="DQ371" s="12"/>
      <c r="DR371" s="12"/>
      <c r="DS371" s="12"/>
      <c r="DT371" s="12"/>
      <c r="DU371" s="12"/>
      <c r="DV371" s="12"/>
      <c r="DW371" s="12"/>
      <c r="DX371" s="12"/>
      <c r="DZ371" s="114"/>
    </row>
    <row r="372" spans="1:130" x14ac:dyDescent="0.2">
      <c r="A372" s="107"/>
      <c r="B372" s="12"/>
      <c r="C372" s="12"/>
      <c r="D372" s="12"/>
      <c r="E372" s="12"/>
      <c r="F372" s="12"/>
      <c r="G372" s="12"/>
      <c r="H372" s="12"/>
      <c r="I372" s="114"/>
      <c r="J372" s="13"/>
      <c r="K372" s="12"/>
      <c r="L372" s="12"/>
      <c r="M372" s="12"/>
      <c r="N372" s="12"/>
      <c r="O372" s="20"/>
      <c r="P372" s="12"/>
      <c r="S372" s="12"/>
      <c r="T372" s="12"/>
      <c r="V372" s="12"/>
      <c r="W372" s="12"/>
      <c r="X372" s="17"/>
      <c r="AX372" s="12"/>
      <c r="AY372" s="12"/>
      <c r="BY372" s="12"/>
      <c r="BZ372" s="12"/>
      <c r="DC372" s="12"/>
      <c r="DD372" s="12"/>
      <c r="DE372" s="114"/>
      <c r="DF372" s="12"/>
      <c r="DI372" s="12"/>
      <c r="DJ372" s="12"/>
      <c r="DK372" s="12"/>
      <c r="DM372" s="12"/>
      <c r="DN372" s="12"/>
      <c r="DO372" s="12"/>
      <c r="DP372" s="12"/>
      <c r="DQ372" s="12"/>
      <c r="DR372" s="12"/>
      <c r="DS372" s="12"/>
      <c r="DT372" s="12"/>
      <c r="DU372" s="12"/>
      <c r="DV372" s="12"/>
      <c r="DW372" s="12"/>
      <c r="DX372" s="12"/>
      <c r="DZ372" s="114"/>
    </row>
    <row r="373" spans="1:130" x14ac:dyDescent="0.2">
      <c r="A373" s="107"/>
      <c r="B373" s="12"/>
      <c r="C373" s="12"/>
      <c r="D373" s="12"/>
      <c r="E373" s="12"/>
      <c r="F373" s="12"/>
      <c r="G373" s="12"/>
      <c r="H373" s="12"/>
      <c r="I373" s="114"/>
      <c r="J373" s="13"/>
      <c r="K373" s="12"/>
      <c r="L373" s="12"/>
      <c r="M373" s="12"/>
      <c r="N373" s="12"/>
      <c r="O373" s="20"/>
      <c r="P373" s="12"/>
      <c r="S373" s="12"/>
      <c r="T373" s="12"/>
      <c r="V373" s="12"/>
      <c r="W373" s="12"/>
      <c r="X373" s="17"/>
      <c r="AX373" s="12"/>
      <c r="AY373" s="12"/>
      <c r="BY373" s="12"/>
      <c r="BZ373" s="12"/>
      <c r="DC373" s="12"/>
      <c r="DD373" s="12"/>
      <c r="DE373" s="114"/>
      <c r="DF373" s="12"/>
      <c r="DI373" s="12"/>
      <c r="DJ373" s="12"/>
      <c r="DK373" s="12"/>
      <c r="DM373" s="12"/>
      <c r="DN373" s="12"/>
      <c r="DO373" s="12"/>
      <c r="DP373" s="12"/>
      <c r="DQ373" s="12"/>
      <c r="DR373" s="12"/>
      <c r="DS373" s="12"/>
      <c r="DT373" s="12"/>
      <c r="DU373" s="12"/>
      <c r="DV373" s="12"/>
      <c r="DW373" s="12"/>
      <c r="DX373" s="12"/>
      <c r="DZ373" s="114"/>
    </row>
    <row r="374" spans="1:130" x14ac:dyDescent="0.2">
      <c r="A374" s="107"/>
      <c r="B374" s="12"/>
      <c r="C374" s="12"/>
      <c r="D374" s="12"/>
      <c r="E374" s="12"/>
      <c r="F374" s="12"/>
      <c r="G374" s="12"/>
      <c r="H374" s="12"/>
      <c r="I374" s="114"/>
      <c r="J374" s="13"/>
      <c r="K374" s="12"/>
      <c r="L374" s="12"/>
      <c r="M374" s="12"/>
      <c r="N374" s="12"/>
      <c r="O374" s="20"/>
      <c r="P374" s="12"/>
      <c r="S374" s="12"/>
      <c r="T374" s="12"/>
      <c r="V374" s="12"/>
      <c r="W374" s="12"/>
      <c r="X374" s="17"/>
      <c r="AX374" s="12"/>
      <c r="AY374" s="12"/>
      <c r="BY374" s="12"/>
      <c r="BZ374" s="12"/>
      <c r="DC374" s="12"/>
      <c r="DD374" s="12"/>
      <c r="DE374" s="114"/>
      <c r="DF374" s="12"/>
      <c r="DI374" s="12"/>
      <c r="DJ374" s="12"/>
      <c r="DK374" s="12"/>
      <c r="DM374" s="12"/>
      <c r="DN374" s="12"/>
      <c r="DO374" s="12"/>
      <c r="DP374" s="12"/>
      <c r="DQ374" s="12"/>
      <c r="DR374" s="12"/>
      <c r="DS374" s="12"/>
      <c r="DT374" s="12"/>
      <c r="DU374" s="12"/>
      <c r="DV374" s="12"/>
      <c r="DW374" s="12"/>
      <c r="DX374" s="12"/>
      <c r="DZ374" s="114"/>
    </row>
    <row r="375" spans="1:130" x14ac:dyDescent="0.2">
      <c r="A375" s="107"/>
      <c r="B375" s="12"/>
      <c r="C375" s="12"/>
      <c r="D375" s="12"/>
      <c r="E375" s="12"/>
      <c r="F375" s="12"/>
      <c r="G375" s="12"/>
      <c r="H375" s="12"/>
      <c r="I375" s="114"/>
      <c r="J375" s="13"/>
      <c r="K375" s="12"/>
      <c r="L375" s="12"/>
      <c r="M375" s="12"/>
      <c r="N375" s="12"/>
      <c r="O375" s="20"/>
      <c r="P375" s="12"/>
      <c r="S375" s="12"/>
      <c r="T375" s="12"/>
      <c r="V375" s="12"/>
      <c r="W375" s="12"/>
      <c r="X375" s="17"/>
      <c r="AX375" s="12"/>
      <c r="AY375" s="12"/>
      <c r="BY375" s="12"/>
      <c r="BZ375" s="12"/>
      <c r="DC375" s="12"/>
      <c r="DD375" s="12"/>
      <c r="DE375" s="114"/>
      <c r="DF375" s="12"/>
      <c r="DI375" s="12"/>
      <c r="DJ375" s="12"/>
      <c r="DK375" s="12"/>
      <c r="DM375" s="12"/>
      <c r="DN375" s="12"/>
      <c r="DO375" s="12"/>
      <c r="DP375" s="12"/>
      <c r="DQ375" s="12"/>
      <c r="DR375" s="12"/>
      <c r="DS375" s="12"/>
      <c r="DT375" s="12"/>
      <c r="DU375" s="12"/>
      <c r="DV375" s="12"/>
      <c r="DW375" s="12"/>
      <c r="DX375" s="12"/>
      <c r="DZ375" s="114"/>
    </row>
    <row r="376" spans="1:130" x14ac:dyDescent="0.2">
      <c r="A376" s="107"/>
      <c r="B376" s="12"/>
      <c r="C376" s="12"/>
      <c r="D376" s="12"/>
      <c r="E376" s="12"/>
      <c r="F376" s="12"/>
      <c r="G376" s="12"/>
      <c r="H376" s="12"/>
      <c r="I376" s="114"/>
      <c r="J376" s="13"/>
      <c r="K376" s="12"/>
      <c r="L376" s="12"/>
      <c r="M376" s="12"/>
      <c r="N376" s="12"/>
      <c r="O376" s="20"/>
      <c r="P376" s="12"/>
      <c r="S376" s="12"/>
      <c r="T376" s="12"/>
      <c r="V376" s="12"/>
      <c r="W376" s="12"/>
      <c r="X376" s="17"/>
      <c r="AX376" s="12"/>
      <c r="AY376" s="12"/>
      <c r="BY376" s="12"/>
      <c r="BZ376" s="12"/>
      <c r="DC376" s="12"/>
      <c r="DD376" s="12"/>
      <c r="DE376" s="114"/>
      <c r="DF376" s="12"/>
      <c r="DI376" s="12"/>
      <c r="DJ376" s="12"/>
      <c r="DK376" s="12"/>
      <c r="DM376" s="12"/>
      <c r="DN376" s="12"/>
      <c r="DO376" s="12"/>
      <c r="DP376" s="12"/>
      <c r="DQ376" s="12"/>
      <c r="DR376" s="12"/>
      <c r="DS376" s="12"/>
      <c r="DT376" s="12"/>
      <c r="DU376" s="12"/>
      <c r="DV376" s="12"/>
      <c r="DW376" s="12"/>
      <c r="DX376" s="12"/>
      <c r="DZ376" s="114"/>
    </row>
    <row r="377" spans="1:130" x14ac:dyDescent="0.2">
      <c r="A377" s="107"/>
      <c r="B377" s="12"/>
      <c r="C377" s="12"/>
      <c r="D377" s="12"/>
      <c r="E377" s="12"/>
      <c r="F377" s="12"/>
      <c r="G377" s="12"/>
      <c r="H377" s="12"/>
      <c r="I377" s="114"/>
      <c r="J377" s="13"/>
      <c r="K377" s="12"/>
      <c r="L377" s="12"/>
      <c r="M377" s="12"/>
      <c r="N377" s="12"/>
      <c r="O377" s="20"/>
      <c r="P377" s="12"/>
      <c r="S377" s="12"/>
      <c r="T377" s="12"/>
      <c r="V377" s="12"/>
      <c r="W377" s="12"/>
      <c r="X377" s="17"/>
      <c r="AX377" s="12"/>
      <c r="AY377" s="12"/>
      <c r="BY377" s="12"/>
      <c r="BZ377" s="12"/>
      <c r="DC377" s="12"/>
      <c r="DD377" s="12"/>
      <c r="DE377" s="114"/>
      <c r="DF377" s="12"/>
      <c r="DI377" s="12"/>
      <c r="DJ377" s="12"/>
      <c r="DK377" s="12"/>
      <c r="DM377" s="12"/>
      <c r="DN377" s="12"/>
      <c r="DO377" s="12"/>
      <c r="DP377" s="12"/>
      <c r="DQ377" s="12"/>
      <c r="DR377" s="12"/>
      <c r="DS377" s="12"/>
      <c r="DT377" s="12"/>
      <c r="DU377" s="12"/>
      <c r="DV377" s="12"/>
      <c r="DW377" s="12"/>
      <c r="DX377" s="12"/>
      <c r="DZ377" s="114"/>
    </row>
    <row r="378" spans="1:130" x14ac:dyDescent="0.2">
      <c r="A378" s="107"/>
      <c r="B378" s="12"/>
      <c r="C378" s="12"/>
      <c r="D378" s="12"/>
      <c r="E378" s="12"/>
      <c r="F378" s="12"/>
      <c r="G378" s="12"/>
      <c r="H378" s="12"/>
      <c r="I378" s="114"/>
      <c r="J378" s="13"/>
      <c r="K378" s="12"/>
      <c r="L378" s="12"/>
      <c r="M378" s="12"/>
      <c r="N378" s="12"/>
      <c r="O378" s="20"/>
      <c r="P378" s="12"/>
      <c r="S378" s="12"/>
      <c r="T378" s="12"/>
      <c r="V378" s="12"/>
      <c r="W378" s="12"/>
      <c r="X378" s="17"/>
      <c r="AX378" s="12"/>
      <c r="AY378" s="12"/>
      <c r="BY378" s="12"/>
      <c r="BZ378" s="12"/>
      <c r="DC378" s="12"/>
      <c r="DD378" s="12"/>
      <c r="DE378" s="114"/>
      <c r="DF378" s="12"/>
      <c r="DI378" s="12"/>
      <c r="DJ378" s="12"/>
      <c r="DK378" s="12"/>
      <c r="DM378" s="12"/>
      <c r="DN378" s="12"/>
      <c r="DO378" s="12"/>
      <c r="DP378" s="12"/>
      <c r="DQ378" s="12"/>
      <c r="DR378" s="12"/>
      <c r="DS378" s="12"/>
      <c r="DT378" s="12"/>
      <c r="DU378" s="12"/>
      <c r="DV378" s="12"/>
      <c r="DW378" s="12"/>
      <c r="DX378" s="12"/>
      <c r="DZ378" s="114"/>
    </row>
    <row r="379" spans="1:130" x14ac:dyDescent="0.2">
      <c r="A379" s="107"/>
      <c r="B379" s="12"/>
      <c r="C379" s="12"/>
      <c r="D379" s="12"/>
      <c r="E379" s="12"/>
      <c r="F379" s="12"/>
      <c r="G379" s="12"/>
      <c r="H379" s="12"/>
      <c r="I379" s="114"/>
      <c r="J379" s="13"/>
      <c r="K379" s="12"/>
      <c r="L379" s="12"/>
      <c r="M379" s="12"/>
      <c r="N379" s="12"/>
      <c r="O379" s="20"/>
      <c r="P379" s="12"/>
      <c r="S379" s="12"/>
      <c r="T379" s="12"/>
      <c r="V379" s="12"/>
      <c r="W379" s="12"/>
      <c r="X379" s="17"/>
      <c r="AX379" s="12"/>
      <c r="AY379" s="12"/>
      <c r="BY379" s="12"/>
      <c r="BZ379" s="12"/>
      <c r="DC379" s="12"/>
      <c r="DD379" s="12"/>
      <c r="DE379" s="114"/>
      <c r="DF379" s="12"/>
      <c r="DI379" s="12"/>
      <c r="DJ379" s="12"/>
      <c r="DK379" s="12"/>
      <c r="DM379" s="12"/>
      <c r="DN379" s="12"/>
      <c r="DO379" s="12"/>
      <c r="DP379" s="12"/>
      <c r="DQ379" s="12"/>
      <c r="DR379" s="12"/>
      <c r="DS379" s="12"/>
      <c r="DT379" s="12"/>
      <c r="DU379" s="12"/>
      <c r="DV379" s="12"/>
      <c r="DW379" s="12"/>
      <c r="DX379" s="12"/>
      <c r="DZ379" s="114"/>
    </row>
    <row r="380" spans="1:130" x14ac:dyDescent="0.2">
      <c r="A380" s="107"/>
      <c r="B380" s="12"/>
      <c r="C380" s="12"/>
      <c r="D380" s="12"/>
      <c r="E380" s="12"/>
      <c r="F380" s="12"/>
      <c r="G380" s="12"/>
      <c r="H380" s="12"/>
      <c r="I380" s="114"/>
      <c r="J380" s="13"/>
      <c r="K380" s="12"/>
      <c r="L380" s="12"/>
      <c r="M380" s="12"/>
      <c r="N380" s="12"/>
      <c r="O380" s="20"/>
      <c r="P380" s="12"/>
      <c r="S380" s="12"/>
      <c r="T380" s="12"/>
      <c r="V380" s="12"/>
      <c r="W380" s="12"/>
      <c r="X380" s="17"/>
      <c r="AX380" s="12"/>
      <c r="AY380" s="12"/>
      <c r="BY380" s="12"/>
      <c r="BZ380" s="12"/>
      <c r="DC380" s="12"/>
      <c r="DD380" s="12"/>
      <c r="DE380" s="114"/>
      <c r="DF380" s="12"/>
      <c r="DI380" s="12"/>
      <c r="DJ380" s="12"/>
      <c r="DK380" s="12"/>
      <c r="DM380" s="12"/>
      <c r="DN380" s="12"/>
      <c r="DO380" s="12"/>
      <c r="DP380" s="12"/>
      <c r="DQ380" s="12"/>
      <c r="DR380" s="12"/>
      <c r="DS380" s="12"/>
      <c r="DT380" s="12"/>
      <c r="DU380" s="12"/>
      <c r="DV380" s="12"/>
      <c r="DW380" s="12"/>
      <c r="DX380" s="12"/>
      <c r="DZ380" s="114"/>
    </row>
    <row r="381" spans="1:130" x14ac:dyDescent="0.2">
      <c r="A381" s="107"/>
      <c r="B381" s="12"/>
      <c r="C381" s="12"/>
      <c r="D381" s="12"/>
      <c r="E381" s="12"/>
      <c r="F381" s="12"/>
      <c r="G381" s="12"/>
      <c r="H381" s="12"/>
      <c r="I381" s="114"/>
      <c r="J381" s="13"/>
      <c r="K381" s="12"/>
      <c r="L381" s="12"/>
      <c r="M381" s="12"/>
      <c r="N381" s="12"/>
      <c r="O381" s="20"/>
      <c r="P381" s="12"/>
      <c r="S381" s="12"/>
      <c r="T381" s="12"/>
      <c r="V381" s="12"/>
      <c r="W381" s="12"/>
      <c r="X381" s="17"/>
      <c r="AX381" s="12"/>
      <c r="AY381" s="12"/>
      <c r="BY381" s="12"/>
      <c r="BZ381" s="12"/>
      <c r="DC381" s="12"/>
      <c r="DD381" s="12"/>
      <c r="DE381" s="114"/>
      <c r="DF381" s="12"/>
      <c r="DI381" s="12"/>
      <c r="DJ381" s="12"/>
      <c r="DK381" s="12"/>
      <c r="DM381" s="12"/>
      <c r="DN381" s="12"/>
      <c r="DO381" s="12"/>
      <c r="DP381" s="12"/>
      <c r="DQ381" s="12"/>
      <c r="DR381" s="12"/>
      <c r="DS381" s="12"/>
      <c r="DT381" s="12"/>
      <c r="DU381" s="12"/>
      <c r="DV381" s="12"/>
      <c r="DW381" s="12"/>
      <c r="DX381" s="12"/>
      <c r="DZ381" s="114"/>
    </row>
    <row r="382" spans="1:130" x14ac:dyDescent="0.2">
      <c r="A382" s="107"/>
      <c r="B382" s="12"/>
      <c r="C382" s="12"/>
      <c r="D382" s="12"/>
      <c r="E382" s="12"/>
      <c r="F382" s="12"/>
      <c r="G382" s="12"/>
      <c r="H382" s="12"/>
      <c r="I382" s="114"/>
      <c r="J382" s="13"/>
      <c r="K382" s="12"/>
      <c r="L382" s="12"/>
      <c r="M382" s="12"/>
      <c r="N382" s="12"/>
      <c r="O382" s="20"/>
      <c r="P382" s="12"/>
      <c r="S382" s="12"/>
      <c r="T382" s="12"/>
      <c r="V382" s="12"/>
      <c r="W382" s="12"/>
      <c r="X382" s="17"/>
      <c r="AX382" s="12"/>
      <c r="AY382" s="12"/>
      <c r="BY382" s="12"/>
      <c r="BZ382" s="12"/>
      <c r="DC382" s="12"/>
      <c r="DD382" s="12"/>
      <c r="DE382" s="114"/>
      <c r="DF382" s="12"/>
      <c r="DI382" s="12"/>
      <c r="DJ382" s="12"/>
      <c r="DK382" s="12"/>
      <c r="DM382" s="12"/>
      <c r="DN382" s="12"/>
      <c r="DO382" s="12"/>
      <c r="DP382" s="12"/>
      <c r="DQ382" s="12"/>
      <c r="DR382" s="12"/>
      <c r="DS382" s="12"/>
      <c r="DT382" s="12"/>
      <c r="DU382" s="12"/>
      <c r="DV382" s="12"/>
      <c r="DW382" s="12"/>
      <c r="DX382" s="12"/>
      <c r="DZ382" s="114"/>
    </row>
    <row r="383" spans="1:130" x14ac:dyDescent="0.2">
      <c r="A383" s="107"/>
      <c r="B383" s="12"/>
      <c r="C383" s="12"/>
      <c r="D383" s="12"/>
      <c r="E383" s="12"/>
      <c r="F383" s="12"/>
      <c r="G383" s="12"/>
      <c r="H383" s="12"/>
      <c r="I383" s="114"/>
      <c r="J383" s="13"/>
      <c r="K383" s="12"/>
      <c r="L383" s="12"/>
      <c r="M383" s="12"/>
      <c r="N383" s="12"/>
      <c r="O383" s="20"/>
      <c r="P383" s="12"/>
      <c r="S383" s="12"/>
      <c r="T383" s="12"/>
      <c r="V383" s="12"/>
      <c r="W383" s="12"/>
      <c r="X383" s="17"/>
      <c r="AX383" s="12"/>
      <c r="AY383" s="12"/>
      <c r="BY383" s="12"/>
      <c r="BZ383" s="12"/>
      <c r="DC383" s="12"/>
      <c r="DD383" s="12"/>
      <c r="DE383" s="114"/>
      <c r="DF383" s="12"/>
      <c r="DI383" s="12"/>
      <c r="DJ383" s="12"/>
      <c r="DK383" s="12"/>
      <c r="DM383" s="12"/>
      <c r="DN383" s="12"/>
      <c r="DO383" s="12"/>
      <c r="DP383" s="12"/>
      <c r="DQ383" s="12"/>
      <c r="DR383" s="12"/>
      <c r="DS383" s="12"/>
      <c r="DT383" s="12"/>
      <c r="DU383" s="12"/>
      <c r="DV383" s="12"/>
      <c r="DW383" s="12"/>
      <c r="DX383" s="12"/>
      <c r="DZ383" s="114"/>
    </row>
    <row r="384" spans="1:130" x14ac:dyDescent="0.2">
      <c r="A384" s="107"/>
      <c r="B384" s="12"/>
      <c r="C384" s="12"/>
      <c r="D384" s="12"/>
      <c r="E384" s="12"/>
      <c r="F384" s="12"/>
      <c r="G384" s="12"/>
      <c r="H384" s="12"/>
      <c r="I384" s="114"/>
      <c r="J384" s="13"/>
      <c r="K384" s="12"/>
      <c r="L384" s="12"/>
      <c r="M384" s="12"/>
      <c r="N384" s="12"/>
      <c r="O384" s="20"/>
      <c r="P384" s="12"/>
      <c r="S384" s="12"/>
      <c r="T384" s="12"/>
      <c r="V384" s="12"/>
      <c r="W384" s="12"/>
      <c r="X384" s="17"/>
      <c r="AX384" s="12"/>
      <c r="AY384" s="12"/>
      <c r="BY384" s="12"/>
      <c r="BZ384" s="12"/>
      <c r="DC384" s="12"/>
      <c r="DD384" s="12"/>
      <c r="DE384" s="114"/>
      <c r="DF384" s="12"/>
      <c r="DI384" s="12"/>
      <c r="DJ384" s="12"/>
      <c r="DK384" s="12"/>
      <c r="DM384" s="12"/>
      <c r="DN384" s="12"/>
      <c r="DO384" s="12"/>
      <c r="DP384" s="12"/>
      <c r="DQ384" s="12"/>
      <c r="DR384" s="12"/>
      <c r="DS384" s="12"/>
      <c r="DT384" s="12"/>
      <c r="DU384" s="12"/>
      <c r="DV384" s="12"/>
      <c r="DW384" s="12"/>
      <c r="DX384" s="12"/>
      <c r="DZ384" s="114"/>
    </row>
    <row r="385" spans="1:130" x14ac:dyDescent="0.2">
      <c r="A385" s="107"/>
      <c r="B385" s="12"/>
      <c r="C385" s="12"/>
      <c r="D385" s="12"/>
      <c r="E385" s="12"/>
      <c r="F385" s="12"/>
      <c r="G385" s="12"/>
      <c r="H385" s="12"/>
      <c r="I385" s="114"/>
      <c r="J385" s="13"/>
      <c r="K385" s="12"/>
      <c r="L385" s="12"/>
      <c r="M385" s="12"/>
      <c r="N385" s="12"/>
      <c r="O385" s="20"/>
      <c r="P385" s="12"/>
      <c r="S385" s="12"/>
      <c r="T385" s="12"/>
      <c r="V385" s="12"/>
      <c r="W385" s="12"/>
      <c r="X385" s="17"/>
      <c r="AX385" s="12"/>
      <c r="AY385" s="12"/>
      <c r="BY385" s="12"/>
      <c r="BZ385" s="12"/>
      <c r="DC385" s="12"/>
      <c r="DD385" s="12"/>
      <c r="DE385" s="114"/>
      <c r="DF385" s="12"/>
      <c r="DI385" s="12"/>
      <c r="DJ385" s="12"/>
      <c r="DK385" s="12"/>
      <c r="DM385" s="12"/>
      <c r="DN385" s="12"/>
      <c r="DO385" s="12"/>
      <c r="DP385" s="12"/>
      <c r="DQ385" s="12"/>
      <c r="DR385" s="12"/>
      <c r="DS385" s="12"/>
      <c r="DT385" s="12"/>
      <c r="DU385" s="12"/>
      <c r="DV385" s="12"/>
      <c r="DW385" s="12"/>
      <c r="DX385" s="12"/>
      <c r="DZ385" s="114"/>
    </row>
    <row r="386" spans="1:130" x14ac:dyDescent="0.2">
      <c r="A386" s="107"/>
      <c r="B386" s="12"/>
      <c r="C386" s="12"/>
      <c r="D386" s="12"/>
      <c r="E386" s="12"/>
      <c r="F386" s="12"/>
      <c r="G386" s="12"/>
      <c r="H386" s="12"/>
      <c r="I386" s="114"/>
      <c r="J386" s="13"/>
      <c r="K386" s="12"/>
      <c r="L386" s="12"/>
      <c r="M386" s="12"/>
      <c r="N386" s="12"/>
      <c r="O386" s="20"/>
      <c r="P386" s="12"/>
      <c r="S386" s="12"/>
      <c r="T386" s="12"/>
      <c r="V386" s="12"/>
      <c r="W386" s="12"/>
      <c r="X386" s="17"/>
      <c r="AX386" s="12"/>
      <c r="AY386" s="12"/>
      <c r="BY386" s="12"/>
      <c r="BZ386" s="12"/>
      <c r="DC386" s="12"/>
      <c r="DD386" s="12"/>
      <c r="DE386" s="114"/>
      <c r="DF386" s="12"/>
      <c r="DI386" s="12"/>
      <c r="DJ386" s="12"/>
      <c r="DK386" s="12"/>
      <c r="DM386" s="12"/>
      <c r="DN386" s="12"/>
      <c r="DO386" s="12"/>
      <c r="DP386" s="12"/>
      <c r="DQ386" s="12"/>
      <c r="DR386" s="12"/>
      <c r="DS386" s="12"/>
      <c r="DT386" s="12"/>
      <c r="DU386" s="12"/>
      <c r="DV386" s="12"/>
      <c r="DW386" s="12"/>
      <c r="DX386" s="12"/>
      <c r="DZ386" s="114"/>
    </row>
    <row r="387" spans="1:130" x14ac:dyDescent="0.2">
      <c r="A387" s="107"/>
      <c r="B387" s="12"/>
      <c r="C387" s="12"/>
      <c r="D387" s="12"/>
      <c r="E387" s="12"/>
      <c r="F387" s="12"/>
      <c r="G387" s="12"/>
      <c r="H387" s="12"/>
      <c r="I387" s="114"/>
      <c r="J387" s="13"/>
      <c r="K387" s="12"/>
      <c r="L387" s="12"/>
      <c r="M387" s="12"/>
      <c r="N387" s="12"/>
      <c r="O387" s="20"/>
      <c r="P387" s="12"/>
      <c r="S387" s="12"/>
      <c r="T387" s="12"/>
      <c r="V387" s="12"/>
      <c r="W387" s="12"/>
      <c r="X387" s="17"/>
      <c r="AX387" s="12"/>
      <c r="AY387" s="12"/>
      <c r="BY387" s="12"/>
      <c r="BZ387" s="12"/>
      <c r="DC387" s="12"/>
      <c r="DD387" s="12"/>
      <c r="DE387" s="114"/>
      <c r="DF387" s="12"/>
      <c r="DI387" s="12"/>
      <c r="DJ387" s="12"/>
      <c r="DK387" s="12"/>
      <c r="DM387" s="12"/>
      <c r="DN387" s="12"/>
      <c r="DO387" s="12"/>
      <c r="DP387" s="12"/>
      <c r="DQ387" s="12"/>
      <c r="DR387" s="12"/>
      <c r="DS387" s="12"/>
      <c r="DT387" s="12"/>
      <c r="DU387" s="12"/>
      <c r="DV387" s="12"/>
      <c r="DW387" s="12"/>
      <c r="DX387" s="12"/>
      <c r="DZ387" s="114"/>
    </row>
    <row r="388" spans="1:130" x14ac:dyDescent="0.2">
      <c r="A388" s="107"/>
      <c r="B388" s="12"/>
      <c r="C388" s="12"/>
      <c r="D388" s="12"/>
      <c r="E388" s="12"/>
      <c r="F388" s="12"/>
      <c r="G388" s="12"/>
      <c r="H388" s="12"/>
      <c r="I388" s="114"/>
      <c r="J388" s="13"/>
      <c r="K388" s="12"/>
      <c r="L388" s="12"/>
      <c r="M388" s="12"/>
      <c r="N388" s="12"/>
      <c r="O388" s="20"/>
      <c r="P388" s="12"/>
      <c r="S388" s="12"/>
      <c r="T388" s="12"/>
      <c r="V388" s="12"/>
      <c r="W388" s="12"/>
      <c r="X388" s="17"/>
      <c r="AX388" s="12"/>
      <c r="AY388" s="12"/>
      <c r="BY388" s="12"/>
      <c r="BZ388" s="12"/>
      <c r="DC388" s="12"/>
      <c r="DD388" s="12"/>
      <c r="DE388" s="114"/>
      <c r="DF388" s="12"/>
      <c r="DI388" s="12"/>
      <c r="DJ388" s="12"/>
      <c r="DK388" s="12"/>
      <c r="DM388" s="12"/>
      <c r="DN388" s="12"/>
      <c r="DO388" s="12"/>
      <c r="DP388" s="12"/>
      <c r="DQ388" s="12"/>
      <c r="DR388" s="12"/>
      <c r="DS388" s="12"/>
      <c r="DT388" s="12"/>
      <c r="DU388" s="12"/>
      <c r="DV388" s="12"/>
      <c r="DW388" s="12"/>
      <c r="DX388" s="12"/>
      <c r="DZ388" s="114"/>
    </row>
    <row r="389" spans="1:130" x14ac:dyDescent="0.2">
      <c r="A389" s="107"/>
      <c r="B389" s="12"/>
      <c r="C389" s="12"/>
      <c r="D389" s="12"/>
      <c r="E389" s="12"/>
      <c r="F389" s="12"/>
      <c r="G389" s="12"/>
      <c r="H389" s="12"/>
      <c r="I389" s="114"/>
      <c r="J389" s="13"/>
      <c r="K389" s="12"/>
      <c r="L389" s="12"/>
      <c r="M389" s="12"/>
      <c r="N389" s="12"/>
      <c r="O389" s="20"/>
      <c r="P389" s="12"/>
      <c r="S389" s="12"/>
      <c r="T389" s="12"/>
      <c r="V389" s="12"/>
      <c r="W389" s="12"/>
      <c r="X389" s="17"/>
      <c r="AX389" s="12"/>
      <c r="AY389" s="12"/>
      <c r="BY389" s="12"/>
      <c r="BZ389" s="12"/>
      <c r="DC389" s="12"/>
      <c r="DD389" s="12"/>
      <c r="DE389" s="114"/>
      <c r="DF389" s="12"/>
      <c r="DI389" s="12"/>
      <c r="DJ389" s="12"/>
      <c r="DK389" s="12"/>
      <c r="DM389" s="12"/>
      <c r="DN389" s="12"/>
      <c r="DO389" s="12"/>
      <c r="DP389" s="12"/>
      <c r="DQ389" s="12"/>
      <c r="DR389" s="12"/>
      <c r="DS389" s="12"/>
      <c r="DT389" s="12"/>
      <c r="DU389" s="12"/>
      <c r="DV389" s="12"/>
      <c r="DW389" s="12"/>
      <c r="DX389" s="12"/>
      <c r="DZ389" s="114"/>
    </row>
    <row r="390" spans="1:130" x14ac:dyDescent="0.2">
      <c r="A390" s="107"/>
      <c r="B390" s="12"/>
      <c r="C390" s="12"/>
      <c r="D390" s="12"/>
      <c r="E390" s="12"/>
      <c r="F390" s="12"/>
      <c r="G390" s="12"/>
      <c r="H390" s="12"/>
      <c r="I390" s="114"/>
      <c r="J390" s="13"/>
      <c r="K390" s="12"/>
      <c r="L390" s="12"/>
      <c r="M390" s="12"/>
      <c r="N390" s="12"/>
      <c r="O390" s="20"/>
      <c r="P390" s="12"/>
      <c r="S390" s="12"/>
      <c r="T390" s="12"/>
      <c r="V390" s="12"/>
      <c r="W390" s="12"/>
      <c r="X390" s="17"/>
      <c r="AX390" s="12"/>
      <c r="AY390" s="12"/>
      <c r="BY390" s="12"/>
      <c r="BZ390" s="12"/>
      <c r="DC390" s="12"/>
      <c r="DD390" s="12"/>
      <c r="DE390" s="114"/>
      <c r="DF390" s="12"/>
      <c r="DI390" s="12"/>
      <c r="DJ390" s="12"/>
      <c r="DK390" s="12"/>
      <c r="DM390" s="12"/>
      <c r="DN390" s="12"/>
      <c r="DO390" s="12"/>
      <c r="DP390" s="12"/>
      <c r="DQ390" s="12"/>
      <c r="DR390" s="12"/>
      <c r="DS390" s="12"/>
      <c r="DT390" s="12"/>
      <c r="DU390" s="12"/>
      <c r="DV390" s="12"/>
      <c r="DW390" s="12"/>
      <c r="DX390" s="12"/>
      <c r="DZ390" s="114"/>
    </row>
    <row r="391" spans="1:130" x14ac:dyDescent="0.2">
      <c r="A391" s="107"/>
      <c r="B391" s="12"/>
      <c r="C391" s="12"/>
      <c r="D391" s="12"/>
      <c r="E391" s="12"/>
      <c r="F391" s="12"/>
      <c r="G391" s="12"/>
      <c r="H391" s="12"/>
      <c r="I391" s="114"/>
      <c r="J391" s="13"/>
      <c r="K391" s="12"/>
      <c r="L391" s="12"/>
      <c r="M391" s="12"/>
      <c r="N391" s="12"/>
      <c r="O391" s="20"/>
      <c r="P391" s="12"/>
      <c r="S391" s="12"/>
      <c r="T391" s="12"/>
      <c r="V391" s="12"/>
      <c r="W391" s="12"/>
      <c r="X391" s="17"/>
      <c r="AX391" s="12"/>
      <c r="AY391" s="12"/>
      <c r="BY391" s="12"/>
      <c r="BZ391" s="12"/>
      <c r="DC391" s="12"/>
      <c r="DD391" s="12"/>
      <c r="DE391" s="114"/>
      <c r="DF391" s="12"/>
      <c r="DI391" s="12"/>
      <c r="DJ391" s="12"/>
      <c r="DK391" s="12"/>
      <c r="DM391" s="12"/>
      <c r="DN391" s="12"/>
      <c r="DO391" s="12"/>
      <c r="DP391" s="12"/>
      <c r="DQ391" s="12"/>
      <c r="DR391" s="12"/>
      <c r="DS391" s="12"/>
      <c r="DT391" s="12"/>
      <c r="DU391" s="12"/>
      <c r="DV391" s="12"/>
      <c r="DW391" s="12"/>
      <c r="DX391" s="12"/>
      <c r="DZ391" s="114"/>
    </row>
    <row r="392" spans="1:130" x14ac:dyDescent="0.2">
      <c r="A392" s="107"/>
      <c r="B392" s="12"/>
      <c r="C392" s="12"/>
      <c r="D392" s="12"/>
      <c r="E392" s="12"/>
      <c r="F392" s="12"/>
      <c r="G392" s="12"/>
      <c r="H392" s="12"/>
      <c r="I392" s="114"/>
      <c r="J392" s="13"/>
      <c r="K392" s="12"/>
      <c r="L392" s="12"/>
      <c r="M392" s="12"/>
      <c r="N392" s="12"/>
      <c r="O392" s="20"/>
      <c r="P392" s="12"/>
      <c r="S392" s="12"/>
      <c r="T392" s="12"/>
      <c r="V392" s="12"/>
      <c r="W392" s="12"/>
      <c r="X392" s="17"/>
      <c r="AX392" s="12"/>
      <c r="AY392" s="12"/>
      <c r="BY392" s="12"/>
      <c r="BZ392" s="12"/>
      <c r="DC392" s="12"/>
      <c r="DD392" s="12"/>
      <c r="DE392" s="114"/>
      <c r="DF392" s="12"/>
      <c r="DI392" s="12"/>
      <c r="DJ392" s="12"/>
      <c r="DK392" s="12"/>
      <c r="DM392" s="12"/>
      <c r="DN392" s="12"/>
      <c r="DO392" s="12"/>
      <c r="DP392" s="12"/>
      <c r="DQ392" s="12"/>
      <c r="DR392" s="12"/>
      <c r="DS392" s="12"/>
      <c r="DT392" s="12"/>
      <c r="DU392" s="12"/>
      <c r="DV392" s="12"/>
      <c r="DW392" s="12"/>
      <c r="DX392" s="12"/>
      <c r="DZ392" s="114"/>
    </row>
    <row r="393" spans="1:130" x14ac:dyDescent="0.2">
      <c r="A393" s="107"/>
      <c r="B393" s="12"/>
      <c r="C393" s="12"/>
      <c r="D393" s="12"/>
      <c r="E393" s="12"/>
      <c r="F393" s="12"/>
      <c r="G393" s="12"/>
      <c r="H393" s="12"/>
      <c r="I393" s="114"/>
      <c r="J393" s="13"/>
      <c r="K393" s="12"/>
      <c r="L393" s="12"/>
      <c r="M393" s="12"/>
      <c r="N393" s="12"/>
      <c r="O393" s="20"/>
      <c r="P393" s="12"/>
      <c r="S393" s="12"/>
      <c r="T393" s="12"/>
      <c r="V393" s="12"/>
      <c r="W393" s="12"/>
      <c r="X393" s="17"/>
      <c r="AX393" s="12"/>
      <c r="AY393" s="12"/>
      <c r="BY393" s="12"/>
      <c r="BZ393" s="12"/>
      <c r="DC393" s="12"/>
      <c r="DD393" s="12"/>
      <c r="DE393" s="114"/>
      <c r="DF393" s="12"/>
      <c r="DI393" s="12"/>
      <c r="DJ393" s="12"/>
      <c r="DK393" s="12"/>
      <c r="DM393" s="12"/>
      <c r="DN393" s="12"/>
      <c r="DO393" s="12"/>
      <c r="DP393" s="12"/>
      <c r="DQ393" s="12"/>
      <c r="DR393" s="12"/>
      <c r="DS393" s="12"/>
      <c r="DT393" s="12"/>
      <c r="DU393" s="12"/>
      <c r="DV393" s="12"/>
      <c r="DW393" s="12"/>
      <c r="DX393" s="12"/>
      <c r="DZ393" s="114"/>
    </row>
    <row r="394" spans="1:130" x14ac:dyDescent="0.2">
      <c r="A394" s="107"/>
      <c r="B394" s="12"/>
      <c r="C394" s="12"/>
      <c r="D394" s="12"/>
      <c r="E394" s="12"/>
      <c r="F394" s="12"/>
      <c r="G394" s="12"/>
      <c r="H394" s="12"/>
      <c r="I394" s="114"/>
      <c r="J394" s="13"/>
      <c r="K394" s="12"/>
      <c r="L394" s="12"/>
      <c r="M394" s="12"/>
      <c r="N394" s="12"/>
      <c r="O394" s="20"/>
      <c r="P394" s="12"/>
      <c r="S394" s="12"/>
      <c r="T394" s="12"/>
      <c r="V394" s="12"/>
      <c r="W394" s="12"/>
      <c r="X394" s="17"/>
      <c r="AX394" s="12"/>
      <c r="AY394" s="12"/>
      <c r="BY394" s="12"/>
      <c r="BZ394" s="12"/>
      <c r="DC394" s="12"/>
      <c r="DD394" s="12"/>
      <c r="DE394" s="114"/>
      <c r="DF394" s="12"/>
      <c r="DI394" s="12"/>
      <c r="DJ394" s="12"/>
      <c r="DK394" s="12"/>
      <c r="DM394" s="12"/>
      <c r="DN394" s="12"/>
      <c r="DO394" s="12"/>
      <c r="DP394" s="12"/>
      <c r="DQ394" s="12"/>
      <c r="DR394" s="12"/>
      <c r="DS394" s="12"/>
      <c r="DT394" s="12"/>
      <c r="DU394" s="12"/>
      <c r="DV394" s="12"/>
      <c r="DW394" s="12"/>
      <c r="DX394" s="12"/>
      <c r="DZ394" s="114"/>
    </row>
    <row r="395" spans="1:130" x14ac:dyDescent="0.2">
      <c r="A395" s="107"/>
      <c r="B395" s="12"/>
      <c r="C395" s="12"/>
      <c r="D395" s="12"/>
      <c r="E395" s="12"/>
      <c r="F395" s="12"/>
      <c r="G395" s="12"/>
      <c r="H395" s="12"/>
      <c r="I395" s="114"/>
      <c r="J395" s="13"/>
      <c r="K395" s="12"/>
      <c r="L395" s="12"/>
      <c r="M395" s="12"/>
      <c r="N395" s="12"/>
      <c r="O395" s="20"/>
      <c r="P395" s="12"/>
      <c r="S395" s="12"/>
      <c r="T395" s="12"/>
      <c r="V395" s="12"/>
      <c r="W395" s="12"/>
      <c r="X395" s="17"/>
      <c r="AX395" s="12"/>
      <c r="AY395" s="12"/>
      <c r="BY395" s="12"/>
      <c r="BZ395" s="12"/>
      <c r="DC395" s="12"/>
      <c r="DD395" s="12"/>
      <c r="DE395" s="114"/>
      <c r="DF395" s="12"/>
      <c r="DI395" s="12"/>
      <c r="DJ395" s="12"/>
      <c r="DK395" s="12"/>
      <c r="DM395" s="12"/>
      <c r="DN395" s="12"/>
      <c r="DO395" s="12"/>
      <c r="DP395" s="12"/>
      <c r="DQ395" s="12"/>
      <c r="DR395" s="12"/>
      <c r="DS395" s="12"/>
      <c r="DT395" s="12"/>
      <c r="DU395" s="12"/>
      <c r="DV395" s="12"/>
      <c r="DW395" s="12"/>
      <c r="DX395" s="12"/>
      <c r="DZ395" s="114"/>
    </row>
    <row r="396" spans="1:130" x14ac:dyDescent="0.2">
      <c r="A396" s="107"/>
      <c r="B396" s="12"/>
      <c r="C396" s="12"/>
      <c r="D396" s="12"/>
      <c r="E396" s="12"/>
      <c r="F396" s="12"/>
      <c r="G396" s="12"/>
      <c r="H396" s="12"/>
      <c r="I396" s="114"/>
      <c r="J396" s="13"/>
      <c r="K396" s="12"/>
      <c r="L396" s="12"/>
      <c r="M396" s="12"/>
      <c r="N396" s="12"/>
      <c r="O396" s="20"/>
      <c r="P396" s="12"/>
      <c r="S396" s="12"/>
      <c r="T396" s="12"/>
      <c r="V396" s="12"/>
      <c r="W396" s="12"/>
      <c r="X396" s="17"/>
      <c r="AX396" s="12"/>
      <c r="AY396" s="12"/>
      <c r="BY396" s="12"/>
      <c r="BZ396" s="12"/>
      <c r="DC396" s="12"/>
      <c r="DD396" s="12"/>
      <c r="DE396" s="114"/>
      <c r="DF396" s="12"/>
      <c r="DI396" s="12"/>
      <c r="DJ396" s="12"/>
      <c r="DK396" s="12"/>
      <c r="DM396" s="12"/>
      <c r="DN396" s="12"/>
      <c r="DO396" s="12"/>
      <c r="DP396" s="12"/>
      <c r="DQ396" s="12"/>
      <c r="DR396" s="12"/>
      <c r="DS396" s="12"/>
      <c r="DT396" s="12"/>
      <c r="DU396" s="12"/>
      <c r="DV396" s="12"/>
      <c r="DW396" s="12"/>
      <c r="DX396" s="12"/>
      <c r="DZ396" s="114"/>
    </row>
    <row r="397" spans="1:130" x14ac:dyDescent="0.2">
      <c r="A397" s="107"/>
      <c r="B397" s="12"/>
      <c r="C397" s="12"/>
      <c r="D397" s="12"/>
      <c r="E397" s="12"/>
      <c r="F397" s="12"/>
      <c r="G397" s="12"/>
      <c r="H397" s="12"/>
      <c r="I397" s="114"/>
      <c r="J397" s="13"/>
      <c r="K397" s="12"/>
      <c r="L397" s="12"/>
      <c r="M397" s="12"/>
      <c r="N397" s="12"/>
      <c r="O397" s="20"/>
      <c r="P397" s="12"/>
      <c r="S397" s="12"/>
      <c r="T397" s="12"/>
      <c r="V397" s="12"/>
      <c r="W397" s="12"/>
      <c r="X397" s="17"/>
      <c r="AX397" s="12"/>
      <c r="AY397" s="12"/>
      <c r="BY397" s="12"/>
      <c r="BZ397" s="12"/>
      <c r="DC397" s="12"/>
      <c r="DD397" s="12"/>
      <c r="DE397" s="114"/>
      <c r="DF397" s="12"/>
      <c r="DI397" s="12"/>
      <c r="DJ397" s="12"/>
      <c r="DK397" s="12"/>
      <c r="DM397" s="12"/>
      <c r="DN397" s="12"/>
      <c r="DO397" s="12"/>
      <c r="DP397" s="12"/>
      <c r="DQ397" s="12"/>
      <c r="DR397" s="12"/>
      <c r="DS397" s="12"/>
      <c r="DT397" s="12"/>
      <c r="DU397" s="12"/>
      <c r="DV397" s="12"/>
      <c r="DW397" s="12"/>
      <c r="DX397" s="12"/>
      <c r="DZ397" s="114"/>
    </row>
    <row r="398" spans="1:130" x14ac:dyDescent="0.2">
      <c r="A398" s="107"/>
      <c r="B398" s="12"/>
      <c r="C398" s="12"/>
      <c r="D398" s="12"/>
      <c r="E398" s="12"/>
      <c r="F398" s="12"/>
      <c r="G398" s="12"/>
      <c r="H398" s="12"/>
      <c r="I398" s="114"/>
      <c r="J398" s="13"/>
      <c r="K398" s="12"/>
      <c r="L398" s="12"/>
      <c r="M398" s="12"/>
      <c r="N398" s="12"/>
      <c r="O398" s="20"/>
      <c r="P398" s="12"/>
      <c r="S398" s="12"/>
      <c r="T398" s="12"/>
      <c r="V398" s="12"/>
      <c r="W398" s="12"/>
      <c r="X398" s="17"/>
      <c r="AX398" s="12"/>
      <c r="AY398" s="12"/>
      <c r="BY398" s="12"/>
      <c r="BZ398" s="12"/>
      <c r="DC398" s="12"/>
      <c r="DD398" s="12"/>
      <c r="DE398" s="114"/>
      <c r="DF398" s="12"/>
      <c r="DI398" s="12"/>
      <c r="DJ398" s="12"/>
      <c r="DK398" s="12"/>
      <c r="DM398" s="12"/>
      <c r="DN398" s="12"/>
      <c r="DO398" s="12"/>
      <c r="DP398" s="12"/>
      <c r="DQ398" s="12"/>
      <c r="DR398" s="12"/>
      <c r="DS398" s="12"/>
      <c r="DT398" s="12"/>
      <c r="DU398" s="12"/>
      <c r="DV398" s="12"/>
      <c r="DW398" s="12"/>
      <c r="DX398" s="12"/>
      <c r="DZ398" s="114"/>
    </row>
    <row r="399" spans="1:130" x14ac:dyDescent="0.2">
      <c r="A399" s="107"/>
      <c r="B399" s="12"/>
      <c r="C399" s="12"/>
      <c r="D399" s="12"/>
      <c r="E399" s="12"/>
      <c r="F399" s="12"/>
      <c r="G399" s="12"/>
      <c r="H399" s="12"/>
      <c r="I399" s="114"/>
      <c r="J399" s="13"/>
      <c r="K399" s="12"/>
      <c r="L399" s="12"/>
      <c r="M399" s="12"/>
      <c r="N399" s="12"/>
      <c r="O399" s="20"/>
      <c r="P399" s="12"/>
      <c r="S399" s="12"/>
      <c r="T399" s="12"/>
      <c r="V399" s="12"/>
      <c r="W399" s="12"/>
      <c r="X399" s="17"/>
      <c r="AX399" s="12"/>
      <c r="AY399" s="12"/>
      <c r="BY399" s="12"/>
      <c r="BZ399" s="12"/>
      <c r="DC399" s="12"/>
      <c r="DD399" s="12"/>
      <c r="DE399" s="114"/>
      <c r="DF399" s="12"/>
      <c r="DI399" s="12"/>
      <c r="DJ399" s="12"/>
      <c r="DK399" s="12"/>
      <c r="DM399" s="12"/>
      <c r="DN399" s="12"/>
      <c r="DO399" s="12"/>
      <c r="DP399" s="12"/>
      <c r="DQ399" s="12"/>
      <c r="DR399" s="12"/>
      <c r="DS399" s="12"/>
      <c r="DT399" s="12"/>
      <c r="DU399" s="12"/>
      <c r="DV399" s="12"/>
      <c r="DW399" s="12"/>
      <c r="DX399" s="12"/>
      <c r="DZ399" s="114"/>
    </row>
    <row r="400" spans="1:130" x14ac:dyDescent="0.2">
      <c r="A400" s="107"/>
      <c r="B400" s="12"/>
      <c r="C400" s="12"/>
      <c r="D400" s="12"/>
      <c r="E400" s="12"/>
      <c r="F400" s="12"/>
      <c r="G400" s="12"/>
      <c r="H400" s="12"/>
      <c r="I400" s="114"/>
      <c r="J400" s="13"/>
      <c r="K400" s="12"/>
      <c r="L400" s="12"/>
      <c r="M400" s="12"/>
      <c r="N400" s="12"/>
      <c r="O400" s="20"/>
      <c r="P400" s="12"/>
      <c r="S400" s="12"/>
      <c r="T400" s="12"/>
      <c r="V400" s="12"/>
      <c r="W400" s="12"/>
      <c r="X400" s="17"/>
      <c r="AX400" s="12"/>
      <c r="AY400" s="12"/>
      <c r="BY400" s="12"/>
      <c r="BZ400" s="12"/>
      <c r="DC400" s="12"/>
      <c r="DD400" s="12"/>
      <c r="DE400" s="114"/>
      <c r="DF400" s="12"/>
      <c r="DI400" s="12"/>
      <c r="DJ400" s="12"/>
      <c r="DK400" s="12"/>
      <c r="DM400" s="12"/>
      <c r="DN400" s="12"/>
      <c r="DO400" s="12"/>
      <c r="DP400" s="12"/>
      <c r="DQ400" s="12"/>
      <c r="DR400" s="12"/>
      <c r="DS400" s="12"/>
      <c r="DT400" s="12"/>
      <c r="DU400" s="12"/>
      <c r="DV400" s="12"/>
      <c r="DW400" s="12"/>
      <c r="DX400" s="12"/>
      <c r="DZ400" s="114"/>
    </row>
    <row r="401" spans="1:130" x14ac:dyDescent="0.2">
      <c r="A401" s="107"/>
      <c r="B401" s="12"/>
      <c r="C401" s="12"/>
      <c r="D401" s="12"/>
      <c r="E401" s="12"/>
      <c r="F401" s="12"/>
      <c r="G401" s="12"/>
      <c r="H401" s="12"/>
      <c r="I401" s="114"/>
      <c r="J401" s="13"/>
      <c r="K401" s="12"/>
      <c r="L401" s="12"/>
      <c r="M401" s="12"/>
      <c r="N401" s="12"/>
      <c r="O401" s="20"/>
      <c r="P401" s="12"/>
      <c r="S401" s="12"/>
      <c r="T401" s="12"/>
      <c r="V401" s="12"/>
      <c r="W401" s="12"/>
      <c r="X401" s="17"/>
      <c r="AX401" s="12"/>
      <c r="AY401" s="12"/>
      <c r="BY401" s="12"/>
      <c r="BZ401" s="12"/>
      <c r="DC401" s="12"/>
      <c r="DD401" s="12"/>
      <c r="DE401" s="114"/>
      <c r="DF401" s="12"/>
      <c r="DI401" s="12"/>
      <c r="DJ401" s="12"/>
      <c r="DK401" s="12"/>
      <c r="DM401" s="12"/>
      <c r="DN401" s="12"/>
      <c r="DO401" s="12"/>
      <c r="DP401" s="12"/>
      <c r="DQ401" s="12"/>
      <c r="DR401" s="12"/>
      <c r="DS401" s="12"/>
      <c r="DT401" s="12"/>
      <c r="DU401" s="12"/>
      <c r="DV401" s="12"/>
      <c r="DW401" s="12"/>
      <c r="DX401" s="12"/>
      <c r="DZ401" s="114"/>
    </row>
    <row r="402" spans="1:130" x14ac:dyDescent="0.2">
      <c r="A402" s="107"/>
      <c r="B402" s="12"/>
      <c r="C402" s="12"/>
      <c r="D402" s="12"/>
      <c r="E402" s="12"/>
      <c r="F402" s="12"/>
      <c r="G402" s="12"/>
      <c r="H402" s="12"/>
      <c r="I402" s="114"/>
      <c r="J402" s="13"/>
      <c r="K402" s="12"/>
      <c r="L402" s="12"/>
      <c r="M402" s="12"/>
      <c r="N402" s="12"/>
      <c r="O402" s="20"/>
      <c r="P402" s="12"/>
      <c r="S402" s="12"/>
      <c r="T402" s="12"/>
      <c r="V402" s="12"/>
      <c r="W402" s="12"/>
      <c r="X402" s="17"/>
      <c r="AX402" s="12"/>
      <c r="AY402" s="12"/>
      <c r="BY402" s="12"/>
      <c r="BZ402" s="12"/>
      <c r="DC402" s="12"/>
      <c r="DD402" s="12"/>
      <c r="DE402" s="114"/>
      <c r="DF402" s="12"/>
      <c r="DI402" s="12"/>
      <c r="DJ402" s="12"/>
      <c r="DK402" s="12"/>
      <c r="DM402" s="12"/>
      <c r="DN402" s="12"/>
      <c r="DO402" s="12"/>
      <c r="DP402" s="12"/>
      <c r="DQ402" s="12"/>
      <c r="DR402" s="12"/>
      <c r="DS402" s="12"/>
      <c r="DT402" s="12"/>
      <c r="DU402" s="12"/>
      <c r="DV402" s="12"/>
      <c r="DW402" s="12"/>
      <c r="DX402" s="12"/>
      <c r="DZ402" s="114"/>
    </row>
    <row r="403" spans="1:130" x14ac:dyDescent="0.2">
      <c r="A403" s="107"/>
      <c r="B403" s="12"/>
      <c r="C403" s="12"/>
      <c r="D403" s="12"/>
      <c r="E403" s="12"/>
      <c r="F403" s="12"/>
      <c r="G403" s="12"/>
      <c r="H403" s="12"/>
      <c r="I403" s="114"/>
      <c r="J403" s="13"/>
      <c r="K403" s="12"/>
      <c r="L403" s="12"/>
      <c r="M403" s="12"/>
      <c r="N403" s="12"/>
      <c r="O403" s="20"/>
      <c r="P403" s="12"/>
      <c r="S403" s="12"/>
      <c r="T403" s="12"/>
      <c r="V403" s="12"/>
      <c r="W403" s="12"/>
      <c r="X403" s="17"/>
      <c r="AX403" s="12"/>
      <c r="AY403" s="12"/>
      <c r="BY403" s="12"/>
      <c r="BZ403" s="12"/>
      <c r="DC403" s="12"/>
      <c r="DD403" s="12"/>
      <c r="DE403" s="114"/>
      <c r="DF403" s="12"/>
      <c r="DI403" s="12"/>
      <c r="DJ403" s="12"/>
      <c r="DK403" s="12"/>
      <c r="DM403" s="12"/>
      <c r="DN403" s="12"/>
      <c r="DO403" s="12"/>
      <c r="DP403" s="12"/>
      <c r="DQ403" s="12"/>
      <c r="DR403" s="12"/>
      <c r="DS403" s="12"/>
      <c r="DT403" s="12"/>
      <c r="DU403" s="12"/>
      <c r="DV403" s="12"/>
      <c r="DW403" s="12"/>
      <c r="DX403" s="12"/>
      <c r="DZ403" s="114"/>
    </row>
    <row r="404" spans="1:130" x14ac:dyDescent="0.2">
      <c r="A404" s="107"/>
      <c r="B404" s="12"/>
      <c r="C404" s="12"/>
      <c r="D404" s="12"/>
      <c r="E404" s="12"/>
      <c r="F404" s="12"/>
      <c r="G404" s="12"/>
      <c r="H404" s="12"/>
      <c r="I404" s="114"/>
      <c r="J404" s="13"/>
      <c r="K404" s="12"/>
      <c r="L404" s="12"/>
      <c r="M404" s="12"/>
      <c r="N404" s="12"/>
      <c r="O404" s="20"/>
      <c r="P404" s="12"/>
      <c r="S404" s="12"/>
      <c r="T404" s="12"/>
      <c r="V404" s="12"/>
      <c r="W404" s="12"/>
      <c r="X404" s="17"/>
      <c r="AX404" s="12"/>
      <c r="AY404" s="12"/>
      <c r="BY404" s="12"/>
      <c r="BZ404" s="12"/>
      <c r="DC404" s="12"/>
      <c r="DD404" s="12"/>
      <c r="DE404" s="114"/>
      <c r="DF404" s="12"/>
      <c r="DI404" s="12"/>
      <c r="DJ404" s="12"/>
      <c r="DK404" s="12"/>
      <c r="DM404" s="12"/>
      <c r="DN404" s="12"/>
      <c r="DO404" s="12"/>
      <c r="DP404" s="12"/>
      <c r="DQ404" s="12"/>
      <c r="DR404" s="12"/>
      <c r="DS404" s="12"/>
      <c r="DT404" s="12"/>
      <c r="DU404" s="12"/>
      <c r="DV404" s="12"/>
      <c r="DW404" s="12"/>
      <c r="DX404" s="12"/>
      <c r="DZ404" s="114"/>
    </row>
    <row r="405" spans="1:130" x14ac:dyDescent="0.2">
      <c r="A405" s="107"/>
      <c r="B405" s="12"/>
      <c r="C405" s="12"/>
      <c r="D405" s="12"/>
      <c r="E405" s="12"/>
      <c r="F405" s="12"/>
      <c r="G405" s="12"/>
      <c r="H405" s="12"/>
      <c r="I405" s="114"/>
      <c r="J405" s="13"/>
      <c r="K405" s="12"/>
      <c r="L405" s="12"/>
      <c r="M405" s="12"/>
      <c r="N405" s="12"/>
      <c r="O405" s="20"/>
      <c r="P405" s="12"/>
      <c r="S405" s="12"/>
      <c r="T405" s="12"/>
      <c r="V405" s="12"/>
      <c r="W405" s="12"/>
      <c r="X405" s="17"/>
      <c r="AX405" s="12"/>
      <c r="AY405" s="12"/>
      <c r="BY405" s="12"/>
      <c r="BZ405" s="12"/>
      <c r="DC405" s="12"/>
      <c r="DD405" s="12"/>
      <c r="DE405" s="114"/>
      <c r="DF405" s="12"/>
      <c r="DI405" s="12"/>
      <c r="DJ405" s="12"/>
      <c r="DK405" s="12"/>
      <c r="DM405" s="12"/>
      <c r="DN405" s="12"/>
      <c r="DO405" s="12"/>
      <c r="DP405" s="12"/>
      <c r="DQ405" s="12"/>
      <c r="DR405" s="12"/>
      <c r="DS405" s="12"/>
      <c r="DT405" s="12"/>
      <c r="DU405" s="12"/>
      <c r="DV405" s="12"/>
      <c r="DW405" s="12"/>
      <c r="DX405" s="12"/>
      <c r="DZ405" s="114"/>
    </row>
    <row r="406" spans="1:130" x14ac:dyDescent="0.2">
      <c r="A406" s="107"/>
      <c r="B406" s="12"/>
      <c r="C406" s="12"/>
      <c r="D406" s="12"/>
      <c r="E406" s="12"/>
      <c r="F406" s="12"/>
      <c r="G406" s="12"/>
      <c r="H406" s="12"/>
      <c r="I406" s="114"/>
      <c r="J406" s="13"/>
      <c r="K406" s="12"/>
      <c r="L406" s="12"/>
      <c r="M406" s="12"/>
      <c r="N406" s="12"/>
      <c r="O406" s="20"/>
      <c r="P406" s="12"/>
      <c r="S406" s="12"/>
      <c r="T406" s="12"/>
      <c r="V406" s="12"/>
      <c r="W406" s="12"/>
      <c r="X406" s="17"/>
      <c r="AX406" s="12"/>
      <c r="AY406" s="12"/>
      <c r="BY406" s="12"/>
      <c r="BZ406" s="12"/>
      <c r="DC406" s="12"/>
      <c r="DD406" s="12"/>
      <c r="DE406" s="114"/>
      <c r="DF406" s="12"/>
      <c r="DI406" s="12"/>
      <c r="DJ406" s="12"/>
      <c r="DK406" s="12"/>
      <c r="DM406" s="12"/>
      <c r="DN406" s="12"/>
      <c r="DO406" s="12"/>
      <c r="DP406" s="12"/>
      <c r="DQ406" s="12"/>
      <c r="DR406" s="12"/>
      <c r="DS406" s="12"/>
      <c r="DT406" s="12"/>
      <c r="DU406" s="12"/>
      <c r="DV406" s="12"/>
      <c r="DW406" s="12"/>
      <c r="DX406" s="12"/>
      <c r="DZ406" s="114"/>
    </row>
    <row r="407" spans="1:130" x14ac:dyDescent="0.2">
      <c r="A407" s="107"/>
      <c r="B407" s="12"/>
      <c r="C407" s="12"/>
      <c r="D407" s="12"/>
      <c r="E407" s="12"/>
      <c r="F407" s="12"/>
      <c r="G407" s="12"/>
      <c r="H407" s="12"/>
      <c r="I407" s="114"/>
      <c r="J407" s="13"/>
      <c r="K407" s="12"/>
      <c r="L407" s="12"/>
      <c r="M407" s="12"/>
      <c r="N407" s="12"/>
      <c r="O407" s="20"/>
      <c r="P407" s="12"/>
      <c r="S407" s="12"/>
      <c r="T407" s="12"/>
      <c r="V407" s="12"/>
      <c r="W407" s="12"/>
      <c r="X407" s="17"/>
      <c r="AX407" s="12"/>
      <c r="AY407" s="12"/>
      <c r="BY407" s="12"/>
      <c r="BZ407" s="12"/>
      <c r="DC407" s="12"/>
      <c r="DD407" s="12"/>
      <c r="DE407" s="114"/>
      <c r="DF407" s="12"/>
      <c r="DI407" s="12"/>
      <c r="DJ407" s="12"/>
      <c r="DK407" s="12"/>
      <c r="DM407" s="12"/>
      <c r="DN407" s="12"/>
      <c r="DO407" s="12"/>
      <c r="DP407" s="12"/>
      <c r="DQ407" s="12"/>
      <c r="DR407" s="12"/>
      <c r="DS407" s="12"/>
      <c r="DT407" s="12"/>
      <c r="DU407" s="12"/>
      <c r="DV407" s="12"/>
      <c r="DW407" s="12"/>
      <c r="DX407" s="12"/>
      <c r="DZ407" s="114"/>
    </row>
    <row r="408" spans="1:130" x14ac:dyDescent="0.2">
      <c r="A408" s="107"/>
      <c r="B408" s="12"/>
      <c r="C408" s="12"/>
      <c r="D408" s="12"/>
      <c r="E408" s="12"/>
      <c r="F408" s="12"/>
      <c r="G408" s="12"/>
      <c r="H408" s="12"/>
      <c r="I408" s="114"/>
      <c r="J408" s="13"/>
      <c r="K408" s="12"/>
      <c r="L408" s="12"/>
      <c r="M408" s="12"/>
      <c r="N408" s="12"/>
      <c r="O408" s="20"/>
      <c r="P408" s="12"/>
      <c r="S408" s="12"/>
      <c r="T408" s="12"/>
      <c r="V408" s="12"/>
      <c r="W408" s="12"/>
      <c r="X408" s="17"/>
      <c r="AX408" s="12"/>
      <c r="AY408" s="12"/>
      <c r="BY408" s="12"/>
      <c r="BZ408" s="12"/>
      <c r="DC408" s="12"/>
      <c r="DD408" s="12"/>
      <c r="DE408" s="114"/>
      <c r="DF408" s="12"/>
      <c r="DI408" s="12"/>
      <c r="DJ408" s="12"/>
      <c r="DK408" s="12"/>
      <c r="DM408" s="12"/>
      <c r="DN408" s="12"/>
      <c r="DO408" s="12"/>
      <c r="DP408" s="12"/>
      <c r="DQ408" s="12"/>
      <c r="DR408" s="12"/>
      <c r="DS408" s="12"/>
      <c r="DT408" s="12"/>
      <c r="DU408" s="12"/>
      <c r="DV408" s="12"/>
      <c r="DW408" s="12"/>
      <c r="DX408" s="12"/>
      <c r="DZ408" s="114"/>
    </row>
    <row r="409" spans="1:130" x14ac:dyDescent="0.2">
      <c r="A409" s="107"/>
      <c r="B409" s="12"/>
      <c r="C409" s="12"/>
      <c r="D409" s="12"/>
      <c r="E409" s="12"/>
      <c r="F409" s="12"/>
      <c r="G409" s="12"/>
      <c r="H409" s="12"/>
      <c r="I409" s="114"/>
      <c r="J409" s="13"/>
      <c r="K409" s="12"/>
      <c r="L409" s="12"/>
      <c r="M409" s="12"/>
      <c r="N409" s="12"/>
      <c r="O409" s="20"/>
      <c r="P409" s="12"/>
      <c r="S409" s="12"/>
      <c r="T409" s="12"/>
      <c r="V409" s="12"/>
      <c r="W409" s="12"/>
      <c r="X409" s="17"/>
      <c r="AX409" s="12"/>
      <c r="AY409" s="12"/>
      <c r="BY409" s="12"/>
      <c r="BZ409" s="12"/>
      <c r="DC409" s="12"/>
      <c r="DD409" s="12"/>
      <c r="DE409" s="114"/>
      <c r="DF409" s="12"/>
      <c r="DI409" s="12"/>
      <c r="DJ409" s="12"/>
      <c r="DK409" s="12"/>
      <c r="DM409" s="12"/>
      <c r="DN409" s="12"/>
      <c r="DO409" s="12"/>
      <c r="DP409" s="12"/>
      <c r="DQ409" s="12"/>
      <c r="DR409" s="12"/>
      <c r="DS409" s="12"/>
      <c r="DT409" s="12"/>
      <c r="DU409" s="12"/>
      <c r="DV409" s="12"/>
      <c r="DW409" s="12"/>
      <c r="DX409" s="12"/>
      <c r="DZ409" s="114"/>
    </row>
    <row r="410" spans="1:130" x14ac:dyDescent="0.2">
      <c r="A410" s="107"/>
      <c r="B410" s="12"/>
      <c r="C410" s="12"/>
      <c r="D410" s="12"/>
      <c r="E410" s="12"/>
      <c r="F410" s="12"/>
      <c r="G410" s="12"/>
      <c r="H410" s="12"/>
      <c r="I410" s="114"/>
      <c r="J410" s="13"/>
      <c r="K410" s="12"/>
      <c r="L410" s="12"/>
      <c r="M410" s="12"/>
      <c r="N410" s="12"/>
      <c r="O410" s="20"/>
      <c r="P410" s="12"/>
      <c r="S410" s="12"/>
      <c r="T410" s="12"/>
      <c r="V410" s="12"/>
      <c r="W410" s="12"/>
      <c r="X410" s="17"/>
      <c r="AX410" s="12"/>
      <c r="AY410" s="12"/>
      <c r="BY410" s="12"/>
      <c r="BZ410" s="12"/>
      <c r="DC410" s="12"/>
      <c r="DD410" s="12"/>
      <c r="DE410" s="114"/>
      <c r="DF410" s="12"/>
      <c r="DI410" s="12"/>
      <c r="DJ410" s="12"/>
      <c r="DK410" s="12"/>
      <c r="DM410" s="12"/>
      <c r="DN410" s="12"/>
      <c r="DO410" s="12"/>
      <c r="DP410" s="12"/>
      <c r="DQ410" s="12"/>
      <c r="DR410" s="12"/>
      <c r="DS410" s="12"/>
      <c r="DT410" s="12"/>
      <c r="DU410" s="12"/>
      <c r="DV410" s="12"/>
      <c r="DW410" s="12"/>
      <c r="DX410" s="12"/>
      <c r="DZ410" s="114"/>
    </row>
    <row r="411" spans="1:130" x14ac:dyDescent="0.2">
      <c r="A411" s="107"/>
      <c r="B411" s="12"/>
      <c r="C411" s="12"/>
      <c r="D411" s="12"/>
      <c r="E411" s="12"/>
      <c r="F411" s="12"/>
      <c r="G411" s="12"/>
      <c r="H411" s="12"/>
      <c r="I411" s="114"/>
      <c r="J411" s="13"/>
      <c r="K411" s="12"/>
      <c r="L411" s="12"/>
      <c r="M411" s="12"/>
      <c r="N411" s="12"/>
      <c r="O411" s="20"/>
      <c r="P411" s="12"/>
      <c r="S411" s="12"/>
      <c r="T411" s="12"/>
      <c r="V411" s="12"/>
      <c r="W411" s="12"/>
      <c r="X411" s="17"/>
      <c r="AX411" s="12"/>
      <c r="AY411" s="12"/>
      <c r="BY411" s="12"/>
      <c r="BZ411" s="12"/>
      <c r="DC411" s="12"/>
      <c r="DD411" s="12"/>
      <c r="DE411" s="114"/>
      <c r="DF411" s="12"/>
      <c r="DI411" s="12"/>
      <c r="DJ411" s="12"/>
      <c r="DK411" s="12"/>
      <c r="DM411" s="12"/>
      <c r="DN411" s="12"/>
      <c r="DO411" s="12"/>
      <c r="DP411" s="12"/>
      <c r="DQ411" s="12"/>
      <c r="DR411" s="12"/>
      <c r="DS411" s="12"/>
      <c r="DT411" s="12"/>
      <c r="DU411" s="12"/>
      <c r="DV411" s="12"/>
      <c r="DW411" s="12"/>
      <c r="DX411" s="12"/>
      <c r="DZ411" s="114"/>
    </row>
    <row r="412" spans="1:130" x14ac:dyDescent="0.2">
      <c r="A412" s="107"/>
      <c r="B412" s="12"/>
      <c r="C412" s="12"/>
      <c r="D412" s="12"/>
      <c r="E412" s="12"/>
      <c r="F412" s="12"/>
      <c r="G412" s="12"/>
      <c r="H412" s="12"/>
      <c r="I412" s="114"/>
      <c r="J412" s="13"/>
      <c r="K412" s="12"/>
      <c r="L412" s="12"/>
      <c r="M412" s="12"/>
      <c r="N412" s="12"/>
      <c r="O412" s="20"/>
      <c r="P412" s="12"/>
      <c r="S412" s="12"/>
      <c r="T412" s="12"/>
      <c r="V412" s="12"/>
      <c r="W412" s="12"/>
      <c r="X412" s="17"/>
      <c r="AX412" s="12"/>
      <c r="AY412" s="12"/>
      <c r="BY412" s="12"/>
      <c r="BZ412" s="12"/>
      <c r="DC412" s="12"/>
      <c r="DD412" s="12"/>
      <c r="DE412" s="114"/>
      <c r="DF412" s="12"/>
      <c r="DI412" s="12"/>
      <c r="DJ412" s="12"/>
      <c r="DK412" s="12"/>
      <c r="DM412" s="12"/>
      <c r="DN412" s="12"/>
      <c r="DO412" s="12"/>
      <c r="DP412" s="12"/>
      <c r="DQ412" s="12"/>
      <c r="DR412" s="12"/>
      <c r="DS412" s="12"/>
      <c r="DT412" s="12"/>
      <c r="DU412" s="12"/>
      <c r="DV412" s="12"/>
      <c r="DW412" s="12"/>
      <c r="DX412" s="12"/>
      <c r="DZ412" s="114"/>
    </row>
    <row r="413" spans="1:130" x14ac:dyDescent="0.2">
      <c r="A413" s="107"/>
      <c r="B413" s="12"/>
      <c r="C413" s="12"/>
      <c r="D413" s="12"/>
      <c r="E413" s="12"/>
      <c r="F413" s="12"/>
      <c r="G413" s="12"/>
      <c r="H413" s="12"/>
      <c r="I413" s="114"/>
      <c r="J413" s="13"/>
      <c r="K413" s="12"/>
      <c r="L413" s="12"/>
      <c r="M413" s="12"/>
      <c r="N413" s="12"/>
      <c r="O413" s="20"/>
      <c r="P413" s="12"/>
      <c r="S413" s="12"/>
      <c r="T413" s="12"/>
      <c r="V413" s="12"/>
      <c r="W413" s="12"/>
      <c r="X413" s="17"/>
      <c r="AX413" s="12"/>
      <c r="AY413" s="12"/>
      <c r="BY413" s="12"/>
      <c r="BZ413" s="12"/>
      <c r="DC413" s="12"/>
      <c r="DD413" s="12"/>
      <c r="DE413" s="114"/>
      <c r="DF413" s="12"/>
      <c r="DI413" s="12"/>
      <c r="DJ413" s="12"/>
      <c r="DK413" s="12"/>
      <c r="DM413" s="12"/>
      <c r="DN413" s="12"/>
      <c r="DO413" s="12"/>
      <c r="DP413" s="12"/>
      <c r="DQ413" s="12"/>
      <c r="DR413" s="12"/>
      <c r="DS413" s="12"/>
      <c r="DT413" s="12"/>
      <c r="DU413" s="12"/>
      <c r="DV413" s="12"/>
      <c r="DW413" s="12"/>
      <c r="DX413" s="12"/>
      <c r="DZ413" s="114"/>
    </row>
    <row r="414" spans="1:130" x14ac:dyDescent="0.2">
      <c r="A414" s="107"/>
      <c r="B414" s="12"/>
      <c r="C414" s="12"/>
      <c r="D414" s="12"/>
      <c r="E414" s="12"/>
      <c r="F414" s="12"/>
      <c r="G414" s="12"/>
      <c r="H414" s="12"/>
      <c r="I414" s="114"/>
      <c r="J414" s="13"/>
      <c r="K414" s="12"/>
      <c r="L414" s="12"/>
      <c r="M414" s="12"/>
      <c r="N414" s="12"/>
      <c r="O414" s="20"/>
      <c r="P414" s="12"/>
      <c r="S414" s="12"/>
      <c r="T414" s="12"/>
      <c r="V414" s="12"/>
      <c r="W414" s="12"/>
      <c r="X414" s="17"/>
      <c r="AX414" s="12"/>
      <c r="AY414" s="12"/>
      <c r="BY414" s="12"/>
      <c r="BZ414" s="12"/>
      <c r="DC414" s="12"/>
      <c r="DD414" s="12"/>
      <c r="DE414" s="114"/>
      <c r="DF414" s="12"/>
      <c r="DI414" s="12"/>
      <c r="DJ414" s="12"/>
      <c r="DK414" s="12"/>
      <c r="DM414" s="12"/>
      <c r="DN414" s="12"/>
      <c r="DO414" s="12"/>
      <c r="DP414" s="12"/>
      <c r="DQ414" s="12"/>
      <c r="DR414" s="12"/>
      <c r="DS414" s="12"/>
      <c r="DT414" s="12"/>
      <c r="DU414" s="12"/>
      <c r="DV414" s="12"/>
      <c r="DW414" s="12"/>
      <c r="DX414" s="12"/>
      <c r="DZ414" s="114"/>
    </row>
    <row r="415" spans="1:130" x14ac:dyDescent="0.2">
      <c r="A415" s="107"/>
      <c r="B415" s="12"/>
      <c r="C415" s="12"/>
      <c r="D415" s="12"/>
      <c r="E415" s="12"/>
      <c r="F415" s="12"/>
      <c r="G415" s="12"/>
      <c r="H415" s="12"/>
      <c r="I415" s="114"/>
      <c r="J415" s="13"/>
      <c r="K415" s="12"/>
      <c r="L415" s="12"/>
      <c r="M415" s="12"/>
      <c r="N415" s="12"/>
      <c r="O415" s="20"/>
      <c r="P415" s="12"/>
      <c r="S415" s="12"/>
      <c r="T415" s="12"/>
      <c r="V415" s="12"/>
      <c r="W415" s="12"/>
      <c r="X415" s="17"/>
      <c r="AX415" s="12"/>
      <c r="AY415" s="12"/>
      <c r="BY415" s="12"/>
      <c r="BZ415" s="12"/>
      <c r="DC415" s="12"/>
      <c r="DD415" s="12"/>
      <c r="DE415" s="114"/>
      <c r="DF415" s="12"/>
      <c r="DI415" s="12"/>
      <c r="DJ415" s="12"/>
      <c r="DK415" s="12"/>
      <c r="DM415" s="12"/>
      <c r="DN415" s="12"/>
      <c r="DO415" s="12"/>
      <c r="DP415" s="12"/>
      <c r="DQ415" s="12"/>
      <c r="DR415" s="12"/>
      <c r="DS415" s="12"/>
      <c r="DT415" s="12"/>
      <c r="DU415" s="12"/>
      <c r="DV415" s="12"/>
      <c r="DW415" s="12"/>
      <c r="DX415" s="12"/>
      <c r="DZ415" s="114"/>
    </row>
    <row r="416" spans="1:130" x14ac:dyDescent="0.2">
      <c r="A416" s="107"/>
      <c r="B416" s="12"/>
      <c r="C416" s="12"/>
      <c r="D416" s="12"/>
      <c r="E416" s="12"/>
      <c r="F416" s="12"/>
      <c r="G416" s="12"/>
      <c r="H416" s="12"/>
      <c r="I416" s="114"/>
      <c r="J416" s="13"/>
      <c r="K416" s="12"/>
      <c r="L416" s="12"/>
      <c r="M416" s="12"/>
      <c r="N416" s="12"/>
      <c r="O416" s="20"/>
      <c r="P416" s="12"/>
      <c r="S416" s="12"/>
      <c r="T416" s="12"/>
      <c r="V416" s="12"/>
      <c r="W416" s="12"/>
      <c r="X416" s="17"/>
      <c r="AX416" s="12"/>
      <c r="AY416" s="12"/>
      <c r="BY416" s="12"/>
      <c r="BZ416" s="12"/>
      <c r="DC416" s="12"/>
      <c r="DD416" s="12"/>
      <c r="DE416" s="114"/>
      <c r="DF416" s="12"/>
      <c r="DI416" s="12"/>
      <c r="DJ416" s="12"/>
      <c r="DK416" s="12"/>
      <c r="DM416" s="12"/>
      <c r="DN416" s="12"/>
      <c r="DO416" s="12"/>
      <c r="DP416" s="12"/>
      <c r="DQ416" s="12"/>
      <c r="DR416" s="12"/>
      <c r="DS416" s="12"/>
      <c r="DT416" s="12"/>
      <c r="DU416" s="12"/>
      <c r="DV416" s="12"/>
      <c r="DW416" s="12"/>
      <c r="DX416" s="12"/>
      <c r="DZ416" s="114"/>
    </row>
    <row r="417" spans="1:130" x14ac:dyDescent="0.2">
      <c r="A417" s="107"/>
      <c r="B417" s="12"/>
      <c r="C417" s="12"/>
      <c r="D417" s="12"/>
      <c r="E417" s="12"/>
      <c r="F417" s="12"/>
      <c r="G417" s="12"/>
      <c r="H417" s="12"/>
      <c r="I417" s="114"/>
      <c r="J417" s="13"/>
      <c r="K417" s="12"/>
      <c r="L417" s="12"/>
      <c r="M417" s="12"/>
      <c r="N417" s="12"/>
      <c r="O417" s="20"/>
      <c r="P417" s="12"/>
      <c r="S417" s="12"/>
      <c r="T417" s="12"/>
      <c r="V417" s="12"/>
      <c r="W417" s="12"/>
      <c r="X417" s="17"/>
      <c r="AX417" s="12"/>
      <c r="AY417" s="12"/>
      <c r="BY417" s="12"/>
      <c r="BZ417" s="12"/>
      <c r="DC417" s="12"/>
      <c r="DD417" s="12"/>
      <c r="DE417" s="114"/>
      <c r="DF417" s="12"/>
      <c r="DI417" s="12"/>
      <c r="DJ417" s="12"/>
      <c r="DK417" s="12"/>
      <c r="DM417" s="12"/>
      <c r="DN417" s="12"/>
      <c r="DO417" s="12"/>
      <c r="DP417" s="12"/>
      <c r="DQ417" s="12"/>
      <c r="DR417" s="12"/>
      <c r="DS417" s="12"/>
      <c r="DT417" s="12"/>
      <c r="DU417" s="12"/>
      <c r="DV417" s="12"/>
      <c r="DW417" s="12"/>
      <c r="DX417" s="12"/>
      <c r="DZ417" s="114"/>
    </row>
    <row r="418" spans="1:130" x14ac:dyDescent="0.2">
      <c r="A418" s="107"/>
      <c r="B418" s="12"/>
      <c r="C418" s="12"/>
      <c r="D418" s="12"/>
      <c r="E418" s="12"/>
      <c r="F418" s="12"/>
      <c r="G418" s="12"/>
      <c r="H418" s="12"/>
      <c r="I418" s="114"/>
      <c r="J418" s="13"/>
      <c r="K418" s="12"/>
      <c r="L418" s="12"/>
      <c r="M418" s="12"/>
      <c r="N418" s="12"/>
      <c r="O418" s="20"/>
      <c r="P418" s="12"/>
      <c r="S418" s="12"/>
      <c r="T418" s="12"/>
      <c r="V418" s="12"/>
      <c r="W418" s="12"/>
      <c r="X418" s="17"/>
      <c r="AX418" s="12"/>
      <c r="AY418" s="12"/>
      <c r="BY418" s="12"/>
      <c r="BZ418" s="12"/>
      <c r="DC418" s="12"/>
      <c r="DD418" s="12"/>
      <c r="DE418" s="114"/>
      <c r="DF418" s="12"/>
      <c r="DI418" s="12"/>
      <c r="DJ418" s="12"/>
      <c r="DK418" s="12"/>
      <c r="DM418" s="12"/>
      <c r="DN418" s="12"/>
      <c r="DO418" s="12"/>
      <c r="DP418" s="12"/>
      <c r="DQ418" s="12"/>
      <c r="DR418" s="12"/>
      <c r="DS418" s="12"/>
      <c r="DT418" s="12"/>
      <c r="DU418" s="12"/>
      <c r="DV418" s="12"/>
      <c r="DW418" s="12"/>
      <c r="DX418" s="12"/>
      <c r="DZ418" s="114"/>
    </row>
    <row r="419" spans="1:130" x14ac:dyDescent="0.2">
      <c r="A419" s="107"/>
      <c r="B419" s="12"/>
      <c r="C419" s="12"/>
      <c r="D419" s="12"/>
      <c r="E419" s="12"/>
      <c r="F419" s="12"/>
      <c r="G419" s="12"/>
      <c r="H419" s="12"/>
      <c r="I419" s="114"/>
      <c r="J419" s="13"/>
      <c r="K419" s="12"/>
      <c r="L419" s="12"/>
      <c r="M419" s="12"/>
      <c r="N419" s="12"/>
      <c r="O419" s="20"/>
      <c r="P419" s="12"/>
      <c r="S419" s="12"/>
      <c r="T419" s="12"/>
      <c r="V419" s="12"/>
      <c r="W419" s="12"/>
      <c r="X419" s="17"/>
      <c r="AX419" s="12"/>
      <c r="AY419" s="12"/>
      <c r="BY419" s="12"/>
      <c r="BZ419" s="12"/>
      <c r="DC419" s="12"/>
      <c r="DD419" s="12"/>
      <c r="DE419" s="114"/>
      <c r="DF419" s="12"/>
      <c r="DI419" s="12"/>
      <c r="DJ419" s="12"/>
      <c r="DK419" s="12"/>
      <c r="DM419" s="12"/>
      <c r="DN419" s="12"/>
      <c r="DO419" s="12"/>
      <c r="DP419" s="12"/>
      <c r="DQ419" s="12"/>
      <c r="DR419" s="12"/>
      <c r="DS419" s="12"/>
      <c r="DT419" s="12"/>
      <c r="DU419" s="12"/>
      <c r="DV419" s="12"/>
      <c r="DW419" s="12"/>
      <c r="DX419" s="12"/>
      <c r="DZ419" s="114"/>
    </row>
    <row r="420" spans="1:130" x14ac:dyDescent="0.2">
      <c r="A420" s="107"/>
      <c r="B420" s="12"/>
      <c r="C420" s="12"/>
      <c r="D420" s="12"/>
      <c r="E420" s="12"/>
      <c r="F420" s="12"/>
      <c r="G420" s="12"/>
      <c r="H420" s="12"/>
      <c r="I420" s="114"/>
      <c r="J420" s="13"/>
      <c r="K420" s="12"/>
      <c r="L420" s="12"/>
      <c r="M420" s="12"/>
      <c r="N420" s="12"/>
      <c r="O420" s="20"/>
      <c r="P420" s="12"/>
      <c r="S420" s="12"/>
      <c r="T420" s="12"/>
      <c r="V420" s="12"/>
      <c r="W420" s="12"/>
      <c r="X420" s="17"/>
      <c r="AX420" s="12"/>
      <c r="AY420" s="12"/>
      <c r="BY420" s="12"/>
      <c r="BZ420" s="12"/>
      <c r="DC420" s="12"/>
      <c r="DD420" s="12"/>
      <c r="DE420" s="114"/>
      <c r="DF420" s="12"/>
      <c r="DI420" s="12"/>
      <c r="DJ420" s="12"/>
      <c r="DK420" s="12"/>
      <c r="DM420" s="12"/>
      <c r="DN420" s="12"/>
      <c r="DO420" s="12"/>
      <c r="DP420" s="12"/>
      <c r="DQ420" s="12"/>
      <c r="DR420" s="12"/>
      <c r="DS420" s="12"/>
      <c r="DT420" s="12"/>
      <c r="DU420" s="12"/>
      <c r="DV420" s="12"/>
      <c r="DW420" s="12"/>
      <c r="DX420" s="12"/>
      <c r="DZ420" s="114"/>
    </row>
    <row r="421" spans="1:130" x14ac:dyDescent="0.2">
      <c r="A421" s="107"/>
      <c r="B421" s="12"/>
      <c r="C421" s="12"/>
      <c r="D421" s="12"/>
      <c r="E421" s="12"/>
      <c r="F421" s="12"/>
      <c r="G421" s="12"/>
      <c r="H421" s="12"/>
      <c r="I421" s="114"/>
      <c r="J421" s="13"/>
      <c r="K421" s="12"/>
      <c r="L421" s="12"/>
      <c r="M421" s="12"/>
      <c r="N421" s="12"/>
      <c r="O421" s="20"/>
      <c r="P421" s="12"/>
      <c r="S421" s="12"/>
      <c r="T421" s="12"/>
      <c r="V421" s="12"/>
      <c r="W421" s="12"/>
      <c r="X421" s="17"/>
      <c r="AX421" s="12"/>
      <c r="AY421" s="12"/>
      <c r="BY421" s="12"/>
      <c r="BZ421" s="12"/>
      <c r="DC421" s="12"/>
      <c r="DD421" s="12"/>
      <c r="DE421" s="114"/>
      <c r="DF421" s="12"/>
      <c r="DI421" s="12"/>
      <c r="DJ421" s="12"/>
      <c r="DK421" s="12"/>
      <c r="DM421" s="12"/>
      <c r="DN421" s="12"/>
      <c r="DO421" s="12"/>
      <c r="DP421" s="12"/>
      <c r="DQ421" s="12"/>
      <c r="DR421" s="12"/>
      <c r="DS421" s="12"/>
      <c r="DT421" s="12"/>
      <c r="DU421" s="12"/>
      <c r="DV421" s="12"/>
      <c r="DW421" s="12"/>
      <c r="DX421" s="12"/>
      <c r="DZ421" s="114"/>
    </row>
    <row r="422" spans="1:130" x14ac:dyDescent="0.2">
      <c r="A422" s="107"/>
      <c r="B422" s="12"/>
      <c r="C422" s="12"/>
      <c r="D422" s="12"/>
      <c r="E422" s="12"/>
      <c r="F422" s="12"/>
      <c r="G422" s="12"/>
      <c r="H422" s="12"/>
      <c r="I422" s="114"/>
      <c r="J422" s="13"/>
      <c r="K422" s="12"/>
      <c r="L422" s="12"/>
      <c r="M422" s="12"/>
      <c r="N422" s="12"/>
      <c r="O422" s="20"/>
      <c r="P422" s="12"/>
      <c r="S422" s="12"/>
      <c r="T422" s="12"/>
      <c r="V422" s="12"/>
      <c r="W422" s="12"/>
      <c r="X422" s="17"/>
      <c r="AX422" s="12"/>
      <c r="AY422" s="12"/>
      <c r="BY422" s="12"/>
      <c r="BZ422" s="12"/>
      <c r="DC422" s="12"/>
      <c r="DD422" s="12"/>
      <c r="DE422" s="114"/>
      <c r="DF422" s="12"/>
      <c r="DI422" s="12"/>
      <c r="DJ422" s="12"/>
      <c r="DK422" s="12"/>
      <c r="DM422" s="12"/>
      <c r="DN422" s="12"/>
      <c r="DO422" s="12"/>
      <c r="DP422" s="12"/>
      <c r="DQ422" s="12"/>
      <c r="DR422" s="12"/>
      <c r="DS422" s="12"/>
      <c r="DT422" s="12"/>
      <c r="DU422" s="12"/>
      <c r="DV422" s="12"/>
      <c r="DW422" s="12"/>
      <c r="DX422" s="12"/>
      <c r="DZ422" s="114"/>
    </row>
    <row r="423" spans="1:130" x14ac:dyDescent="0.2">
      <c r="A423" s="107"/>
      <c r="B423" s="12"/>
      <c r="C423" s="12"/>
      <c r="D423" s="12"/>
      <c r="E423" s="12"/>
      <c r="F423" s="12"/>
      <c r="G423" s="12"/>
      <c r="H423" s="12"/>
      <c r="I423" s="114"/>
      <c r="J423" s="13"/>
      <c r="K423" s="12"/>
      <c r="L423" s="12"/>
      <c r="M423" s="12"/>
      <c r="N423" s="12"/>
      <c r="O423" s="20"/>
      <c r="P423" s="12"/>
      <c r="S423" s="12"/>
      <c r="T423" s="12"/>
      <c r="V423" s="12"/>
      <c r="W423" s="12"/>
      <c r="X423" s="17"/>
      <c r="AX423" s="12"/>
      <c r="AY423" s="12"/>
      <c r="BY423" s="12"/>
      <c r="BZ423" s="12"/>
      <c r="DC423" s="12"/>
      <c r="DD423" s="12"/>
      <c r="DE423" s="114"/>
      <c r="DF423" s="12"/>
      <c r="DI423" s="12"/>
      <c r="DJ423" s="12"/>
      <c r="DK423" s="12"/>
      <c r="DM423" s="12"/>
      <c r="DN423" s="12"/>
      <c r="DO423" s="12"/>
      <c r="DP423" s="12"/>
      <c r="DQ423" s="12"/>
      <c r="DR423" s="12"/>
      <c r="DS423" s="12"/>
      <c r="DT423" s="12"/>
      <c r="DU423" s="12"/>
      <c r="DV423" s="12"/>
      <c r="DW423" s="12"/>
      <c r="DX423" s="12"/>
      <c r="DZ423" s="114"/>
    </row>
    <row r="424" spans="1:130" x14ac:dyDescent="0.2">
      <c r="A424" s="107"/>
      <c r="B424" s="12"/>
      <c r="C424" s="12"/>
      <c r="D424" s="12"/>
      <c r="E424" s="12"/>
      <c r="F424" s="12"/>
      <c r="G424" s="12"/>
      <c r="H424" s="12"/>
      <c r="I424" s="114"/>
      <c r="J424" s="13"/>
      <c r="K424" s="12"/>
      <c r="L424" s="12"/>
      <c r="M424" s="12"/>
      <c r="N424" s="12"/>
      <c r="O424" s="20"/>
      <c r="P424" s="12"/>
      <c r="S424" s="12"/>
      <c r="T424" s="12"/>
      <c r="V424" s="12"/>
      <c r="W424" s="12"/>
      <c r="X424" s="17"/>
      <c r="AX424" s="12"/>
      <c r="AY424" s="12"/>
      <c r="BY424" s="12"/>
      <c r="BZ424" s="12"/>
      <c r="DC424" s="12"/>
      <c r="DD424" s="12"/>
      <c r="DE424" s="114"/>
      <c r="DF424" s="12"/>
      <c r="DI424" s="12"/>
      <c r="DJ424" s="12"/>
      <c r="DK424" s="12"/>
      <c r="DM424" s="12"/>
      <c r="DN424" s="12"/>
      <c r="DO424" s="12"/>
      <c r="DP424" s="12"/>
      <c r="DQ424" s="12"/>
      <c r="DR424" s="12"/>
      <c r="DS424" s="12"/>
      <c r="DT424" s="12"/>
      <c r="DU424" s="12"/>
      <c r="DV424" s="12"/>
      <c r="DW424" s="12"/>
      <c r="DX424" s="12"/>
      <c r="DZ424" s="114"/>
    </row>
    <row r="425" spans="1:130" x14ac:dyDescent="0.2">
      <c r="A425" s="107"/>
      <c r="B425" s="12"/>
      <c r="C425" s="12"/>
      <c r="D425" s="12"/>
      <c r="E425" s="12"/>
      <c r="F425" s="12"/>
      <c r="G425" s="12"/>
      <c r="H425" s="12"/>
      <c r="I425" s="114"/>
      <c r="J425" s="13"/>
      <c r="K425" s="12"/>
      <c r="L425" s="12"/>
      <c r="M425" s="12"/>
      <c r="N425" s="12"/>
      <c r="O425" s="20"/>
      <c r="P425" s="12"/>
      <c r="S425" s="12"/>
      <c r="T425" s="12"/>
      <c r="V425" s="12"/>
      <c r="W425" s="12"/>
      <c r="X425" s="17"/>
      <c r="AX425" s="12"/>
      <c r="AY425" s="12"/>
      <c r="BY425" s="12"/>
      <c r="BZ425" s="12"/>
      <c r="DC425" s="12"/>
      <c r="DD425" s="12"/>
      <c r="DE425" s="114"/>
      <c r="DF425" s="12"/>
      <c r="DI425" s="12"/>
      <c r="DJ425" s="12"/>
      <c r="DK425" s="12"/>
      <c r="DM425" s="12"/>
      <c r="DN425" s="12"/>
      <c r="DO425" s="12"/>
      <c r="DP425" s="12"/>
      <c r="DQ425" s="12"/>
      <c r="DR425" s="12"/>
      <c r="DS425" s="12"/>
      <c r="DT425" s="12"/>
      <c r="DU425" s="12"/>
      <c r="DV425" s="12"/>
      <c r="DW425" s="12"/>
      <c r="DX425" s="12"/>
      <c r="DZ425" s="114"/>
    </row>
    <row r="426" spans="1:130" x14ac:dyDescent="0.2">
      <c r="A426" s="107"/>
      <c r="B426" s="12"/>
      <c r="C426" s="12"/>
      <c r="D426" s="12"/>
      <c r="E426" s="12"/>
      <c r="F426" s="12"/>
      <c r="G426" s="12"/>
      <c r="H426" s="12"/>
      <c r="I426" s="114"/>
      <c r="J426" s="13"/>
      <c r="K426" s="12"/>
      <c r="L426" s="12"/>
      <c r="M426" s="12"/>
      <c r="N426" s="12"/>
      <c r="O426" s="20"/>
      <c r="P426" s="12"/>
      <c r="S426" s="12"/>
      <c r="T426" s="12"/>
      <c r="V426" s="12"/>
      <c r="W426" s="12"/>
      <c r="X426" s="17"/>
      <c r="AX426" s="12"/>
      <c r="AY426" s="12"/>
      <c r="BY426" s="12"/>
      <c r="BZ426" s="12"/>
      <c r="DC426" s="12"/>
      <c r="DD426" s="12"/>
      <c r="DE426" s="114"/>
      <c r="DF426" s="12"/>
      <c r="DI426" s="12"/>
      <c r="DJ426" s="12"/>
      <c r="DK426" s="12"/>
      <c r="DM426" s="12"/>
      <c r="DN426" s="12"/>
      <c r="DO426" s="12"/>
      <c r="DP426" s="12"/>
      <c r="DQ426" s="12"/>
      <c r="DR426" s="12"/>
      <c r="DS426" s="12"/>
      <c r="DT426" s="12"/>
      <c r="DU426" s="12"/>
      <c r="DV426" s="12"/>
      <c r="DW426" s="12"/>
      <c r="DX426" s="12"/>
      <c r="DZ426" s="114"/>
    </row>
    <row r="427" spans="1:130" x14ac:dyDescent="0.2">
      <c r="A427" s="107"/>
      <c r="B427" s="12"/>
      <c r="C427" s="12"/>
      <c r="D427" s="12"/>
      <c r="E427" s="12"/>
      <c r="F427" s="12"/>
      <c r="G427" s="12"/>
      <c r="H427" s="12"/>
      <c r="I427" s="114"/>
      <c r="J427" s="13"/>
      <c r="K427" s="12"/>
      <c r="L427" s="12"/>
      <c r="M427" s="12"/>
      <c r="N427" s="12"/>
      <c r="O427" s="20"/>
      <c r="P427" s="12"/>
      <c r="S427" s="12"/>
      <c r="T427" s="12"/>
      <c r="V427" s="12"/>
      <c r="W427" s="12"/>
      <c r="X427" s="17"/>
      <c r="AX427" s="12"/>
      <c r="AY427" s="12"/>
      <c r="BY427" s="12"/>
      <c r="BZ427" s="12"/>
      <c r="DC427" s="12"/>
      <c r="DD427" s="12"/>
      <c r="DE427" s="114"/>
      <c r="DF427" s="12"/>
      <c r="DI427" s="12"/>
      <c r="DJ427" s="12"/>
      <c r="DK427" s="12"/>
      <c r="DM427" s="12"/>
      <c r="DN427" s="12"/>
      <c r="DO427" s="12"/>
      <c r="DP427" s="12"/>
      <c r="DQ427" s="12"/>
      <c r="DR427" s="12"/>
      <c r="DS427" s="12"/>
      <c r="DT427" s="12"/>
      <c r="DU427" s="12"/>
      <c r="DV427" s="12"/>
      <c r="DW427" s="12"/>
      <c r="DX427" s="12"/>
      <c r="DZ427" s="114"/>
    </row>
    <row r="428" spans="1:130" x14ac:dyDescent="0.2">
      <c r="A428" s="107"/>
      <c r="B428" s="12"/>
      <c r="C428" s="12"/>
      <c r="D428" s="12"/>
      <c r="E428" s="12"/>
      <c r="F428" s="12"/>
      <c r="G428" s="12"/>
      <c r="H428" s="12"/>
      <c r="I428" s="114"/>
      <c r="J428" s="13"/>
      <c r="K428" s="12"/>
      <c r="L428" s="12"/>
      <c r="M428" s="12"/>
      <c r="N428" s="12"/>
      <c r="O428" s="20"/>
      <c r="P428" s="12"/>
      <c r="S428" s="12"/>
      <c r="T428" s="12"/>
      <c r="V428" s="12"/>
      <c r="W428" s="12"/>
      <c r="X428" s="17"/>
      <c r="AX428" s="12"/>
      <c r="AY428" s="12"/>
      <c r="BY428" s="12"/>
      <c r="BZ428" s="12"/>
      <c r="DC428" s="12"/>
      <c r="DD428" s="12"/>
      <c r="DE428" s="114"/>
      <c r="DF428" s="12"/>
      <c r="DI428" s="12"/>
      <c r="DJ428" s="12"/>
      <c r="DK428" s="12"/>
      <c r="DM428" s="12"/>
      <c r="DN428" s="12"/>
      <c r="DO428" s="12"/>
      <c r="DP428" s="12"/>
      <c r="DQ428" s="12"/>
      <c r="DR428" s="12"/>
      <c r="DS428" s="12"/>
      <c r="DT428" s="12"/>
      <c r="DU428" s="12"/>
      <c r="DV428" s="12"/>
      <c r="DW428" s="12"/>
      <c r="DX428" s="12"/>
      <c r="DZ428" s="114"/>
    </row>
    <row r="429" spans="1:130" x14ac:dyDescent="0.2">
      <c r="A429" s="107"/>
      <c r="B429" s="12"/>
      <c r="C429" s="12"/>
      <c r="D429" s="12"/>
      <c r="E429" s="12"/>
      <c r="F429" s="12"/>
      <c r="G429" s="12"/>
      <c r="H429" s="12"/>
      <c r="I429" s="114"/>
      <c r="J429" s="13"/>
      <c r="K429" s="12"/>
      <c r="L429" s="12"/>
      <c r="M429" s="12"/>
      <c r="N429" s="12"/>
      <c r="O429" s="20"/>
      <c r="P429" s="12"/>
      <c r="S429" s="12"/>
      <c r="T429" s="12"/>
      <c r="V429" s="12"/>
      <c r="W429" s="12"/>
      <c r="X429" s="17"/>
      <c r="AX429" s="12"/>
      <c r="AY429" s="12"/>
      <c r="BY429" s="12"/>
      <c r="BZ429" s="12"/>
      <c r="DC429" s="12"/>
      <c r="DD429" s="12"/>
      <c r="DE429" s="114"/>
      <c r="DF429" s="12"/>
      <c r="DI429" s="12"/>
      <c r="DJ429" s="12"/>
      <c r="DK429" s="12"/>
      <c r="DM429" s="12"/>
      <c r="DN429" s="12"/>
      <c r="DO429" s="12"/>
      <c r="DP429" s="12"/>
      <c r="DQ429" s="12"/>
      <c r="DR429" s="12"/>
      <c r="DS429" s="12"/>
      <c r="DT429" s="12"/>
      <c r="DU429" s="12"/>
      <c r="DV429" s="12"/>
      <c r="DW429" s="12"/>
      <c r="DX429" s="12"/>
      <c r="DZ429" s="114"/>
    </row>
    <row r="430" spans="1:130" x14ac:dyDescent="0.2">
      <c r="A430" s="107"/>
      <c r="B430" s="12"/>
      <c r="C430" s="12"/>
      <c r="D430" s="12"/>
      <c r="E430" s="12"/>
      <c r="F430" s="12"/>
      <c r="G430" s="12"/>
      <c r="H430" s="12"/>
      <c r="I430" s="114"/>
      <c r="J430" s="13"/>
      <c r="K430" s="12"/>
      <c r="L430" s="12"/>
      <c r="M430" s="12"/>
      <c r="N430" s="12"/>
      <c r="O430" s="20"/>
      <c r="P430" s="12"/>
      <c r="S430" s="12"/>
      <c r="T430" s="12"/>
      <c r="V430" s="12"/>
      <c r="W430" s="12"/>
      <c r="X430" s="17"/>
      <c r="AX430" s="12"/>
      <c r="AY430" s="12"/>
      <c r="BY430" s="12"/>
      <c r="BZ430" s="12"/>
      <c r="DC430" s="12"/>
      <c r="DD430" s="12"/>
      <c r="DE430" s="114"/>
      <c r="DF430" s="12"/>
      <c r="DI430" s="12"/>
      <c r="DJ430" s="12"/>
      <c r="DK430" s="12"/>
      <c r="DM430" s="12"/>
      <c r="DN430" s="12"/>
      <c r="DO430" s="12"/>
      <c r="DP430" s="12"/>
      <c r="DQ430" s="12"/>
      <c r="DR430" s="12"/>
      <c r="DS430" s="12"/>
      <c r="DT430" s="12"/>
      <c r="DU430" s="12"/>
      <c r="DV430" s="12"/>
      <c r="DW430" s="12"/>
      <c r="DX430" s="12"/>
      <c r="DZ430" s="114"/>
    </row>
    <row r="431" spans="1:130" x14ac:dyDescent="0.2">
      <c r="A431" s="107"/>
      <c r="B431" s="12"/>
      <c r="C431" s="12"/>
      <c r="D431" s="12"/>
      <c r="E431" s="12"/>
      <c r="F431" s="12"/>
      <c r="G431" s="12"/>
      <c r="H431" s="12"/>
      <c r="I431" s="114"/>
      <c r="J431" s="13"/>
      <c r="K431" s="12"/>
      <c r="L431" s="12"/>
      <c r="M431" s="12"/>
      <c r="N431" s="12"/>
      <c r="O431" s="20"/>
      <c r="P431" s="12"/>
      <c r="S431" s="12"/>
      <c r="T431" s="12"/>
      <c r="V431" s="12"/>
      <c r="W431" s="12"/>
      <c r="X431" s="17"/>
      <c r="AX431" s="12"/>
      <c r="AY431" s="12"/>
      <c r="BY431" s="12"/>
      <c r="BZ431" s="12"/>
      <c r="DC431" s="12"/>
      <c r="DD431" s="12"/>
      <c r="DE431" s="114"/>
      <c r="DF431" s="12"/>
      <c r="DI431" s="12"/>
      <c r="DJ431" s="12"/>
      <c r="DK431" s="12"/>
      <c r="DM431" s="12"/>
      <c r="DN431" s="12"/>
      <c r="DO431" s="12"/>
      <c r="DP431" s="12"/>
      <c r="DQ431" s="12"/>
      <c r="DR431" s="12"/>
      <c r="DS431" s="12"/>
      <c r="DT431" s="12"/>
      <c r="DU431" s="12"/>
      <c r="DV431" s="12"/>
      <c r="DW431" s="12"/>
      <c r="DX431" s="12"/>
      <c r="DZ431" s="114"/>
    </row>
    <row r="432" spans="1:130" x14ac:dyDescent="0.2">
      <c r="A432" s="107"/>
      <c r="B432" s="12"/>
      <c r="C432" s="12"/>
      <c r="D432" s="12"/>
      <c r="E432" s="12"/>
      <c r="F432" s="12"/>
      <c r="G432" s="12"/>
      <c r="H432" s="12"/>
      <c r="I432" s="114"/>
      <c r="J432" s="13"/>
      <c r="K432" s="12"/>
      <c r="L432" s="12"/>
      <c r="M432" s="12"/>
      <c r="N432" s="12"/>
      <c r="O432" s="20"/>
      <c r="P432" s="12"/>
      <c r="S432" s="12"/>
      <c r="T432" s="12"/>
      <c r="V432" s="12"/>
      <c r="W432" s="12"/>
      <c r="X432" s="17"/>
      <c r="AX432" s="12"/>
      <c r="AY432" s="12"/>
      <c r="BY432" s="12"/>
      <c r="BZ432" s="12"/>
      <c r="DC432" s="12"/>
      <c r="DD432" s="12"/>
      <c r="DE432" s="114"/>
      <c r="DF432" s="12"/>
      <c r="DI432" s="12"/>
      <c r="DJ432" s="12"/>
      <c r="DK432" s="12"/>
      <c r="DM432" s="12"/>
      <c r="DN432" s="12"/>
      <c r="DO432" s="12"/>
      <c r="DP432" s="12"/>
      <c r="DQ432" s="12"/>
      <c r="DR432" s="12"/>
      <c r="DS432" s="12"/>
      <c r="DT432" s="12"/>
      <c r="DU432" s="12"/>
      <c r="DV432" s="12"/>
      <c r="DW432" s="12"/>
      <c r="DX432" s="12"/>
      <c r="DZ432" s="114"/>
    </row>
    <row r="433" spans="1:130" x14ac:dyDescent="0.2">
      <c r="A433" s="107"/>
      <c r="B433" s="12"/>
      <c r="C433" s="12"/>
      <c r="D433" s="12"/>
      <c r="E433" s="12"/>
      <c r="F433" s="12"/>
      <c r="G433" s="12"/>
      <c r="H433" s="12"/>
      <c r="I433" s="114"/>
      <c r="J433" s="13"/>
      <c r="K433" s="12"/>
      <c r="L433" s="12"/>
      <c r="M433" s="12"/>
      <c r="N433" s="12"/>
      <c r="O433" s="20"/>
      <c r="P433" s="12"/>
      <c r="S433" s="12"/>
      <c r="T433" s="12"/>
      <c r="V433" s="12"/>
      <c r="W433" s="12"/>
      <c r="X433" s="17"/>
      <c r="AX433" s="12"/>
      <c r="AY433" s="12"/>
      <c r="BY433" s="12"/>
      <c r="BZ433" s="12"/>
      <c r="DC433" s="12"/>
      <c r="DD433" s="12"/>
      <c r="DE433" s="114"/>
      <c r="DF433" s="12"/>
      <c r="DI433" s="12"/>
      <c r="DJ433" s="12"/>
      <c r="DK433" s="12"/>
      <c r="DM433" s="12"/>
      <c r="DN433" s="12"/>
      <c r="DO433" s="12"/>
      <c r="DP433" s="12"/>
      <c r="DQ433" s="12"/>
      <c r="DR433" s="12"/>
      <c r="DS433" s="12"/>
      <c r="DT433" s="12"/>
      <c r="DU433" s="12"/>
      <c r="DV433" s="12"/>
      <c r="DW433" s="12"/>
      <c r="DX433" s="12"/>
      <c r="DZ433" s="114"/>
    </row>
    <row r="434" spans="1:130" x14ac:dyDescent="0.2">
      <c r="A434" s="107"/>
      <c r="B434" s="12"/>
      <c r="C434" s="12"/>
      <c r="D434" s="12"/>
      <c r="E434" s="12"/>
      <c r="F434" s="12"/>
      <c r="G434" s="12"/>
      <c r="H434" s="12"/>
      <c r="I434" s="114"/>
      <c r="J434" s="13"/>
      <c r="K434" s="12"/>
      <c r="L434" s="12"/>
      <c r="M434" s="12"/>
      <c r="N434" s="12"/>
      <c r="O434" s="20"/>
      <c r="P434" s="12"/>
      <c r="S434" s="12"/>
      <c r="T434" s="12"/>
      <c r="V434" s="12"/>
      <c r="W434" s="12"/>
      <c r="X434" s="17"/>
      <c r="AX434" s="12"/>
      <c r="AY434" s="12"/>
      <c r="BY434" s="12"/>
      <c r="BZ434" s="12"/>
      <c r="DC434" s="12"/>
      <c r="DD434" s="12"/>
      <c r="DE434" s="114"/>
      <c r="DF434" s="12"/>
      <c r="DI434" s="12"/>
      <c r="DJ434" s="12"/>
      <c r="DK434" s="12"/>
      <c r="DM434" s="12"/>
      <c r="DN434" s="12"/>
      <c r="DO434" s="12"/>
      <c r="DP434" s="12"/>
      <c r="DQ434" s="12"/>
      <c r="DR434" s="12"/>
      <c r="DS434" s="12"/>
      <c r="DT434" s="12"/>
      <c r="DU434" s="12"/>
      <c r="DV434" s="12"/>
      <c r="DW434" s="12"/>
      <c r="DX434" s="12"/>
      <c r="DZ434" s="114"/>
    </row>
    <row r="435" spans="1:130" x14ac:dyDescent="0.2">
      <c r="A435" s="107"/>
      <c r="B435" s="12"/>
      <c r="C435" s="12"/>
      <c r="D435" s="12"/>
      <c r="E435" s="12"/>
      <c r="F435" s="12"/>
      <c r="G435" s="12"/>
      <c r="H435" s="12"/>
      <c r="I435" s="114"/>
      <c r="J435" s="13"/>
      <c r="K435" s="12"/>
      <c r="L435" s="12"/>
      <c r="M435" s="12"/>
      <c r="N435" s="12"/>
      <c r="O435" s="20"/>
      <c r="P435" s="12"/>
      <c r="S435" s="12"/>
      <c r="T435" s="12"/>
      <c r="V435" s="12"/>
      <c r="W435" s="12"/>
      <c r="X435" s="17"/>
      <c r="AX435" s="12"/>
      <c r="AY435" s="12"/>
      <c r="BY435" s="12"/>
      <c r="BZ435" s="12"/>
      <c r="DC435" s="12"/>
      <c r="DD435" s="12"/>
      <c r="DE435" s="114"/>
      <c r="DF435" s="12"/>
      <c r="DI435" s="12"/>
      <c r="DJ435" s="12"/>
      <c r="DK435" s="12"/>
      <c r="DM435" s="12"/>
      <c r="DN435" s="12"/>
      <c r="DO435" s="12"/>
      <c r="DP435" s="12"/>
      <c r="DQ435" s="12"/>
      <c r="DR435" s="12"/>
      <c r="DS435" s="12"/>
      <c r="DT435" s="12"/>
      <c r="DU435" s="12"/>
      <c r="DV435" s="12"/>
      <c r="DW435" s="12"/>
      <c r="DX435" s="12"/>
      <c r="DZ435" s="114"/>
    </row>
    <row r="436" spans="1:130" x14ac:dyDescent="0.2">
      <c r="A436" s="107"/>
      <c r="B436" s="12"/>
      <c r="C436" s="12"/>
      <c r="D436" s="12"/>
      <c r="E436" s="12"/>
      <c r="F436" s="12"/>
      <c r="G436" s="12"/>
      <c r="H436" s="12"/>
      <c r="I436" s="114"/>
      <c r="J436" s="13"/>
      <c r="K436" s="12"/>
      <c r="L436" s="12"/>
      <c r="M436" s="12"/>
      <c r="N436" s="12"/>
      <c r="O436" s="20"/>
      <c r="P436" s="12"/>
      <c r="S436" s="12"/>
      <c r="T436" s="12"/>
      <c r="V436" s="12"/>
      <c r="W436" s="12"/>
      <c r="X436" s="17"/>
      <c r="AX436" s="12"/>
      <c r="AY436" s="12"/>
      <c r="BY436" s="12"/>
      <c r="BZ436" s="12"/>
      <c r="DC436" s="12"/>
      <c r="DD436" s="12"/>
      <c r="DE436" s="114"/>
      <c r="DF436" s="12"/>
      <c r="DI436" s="12"/>
      <c r="DJ436" s="12"/>
      <c r="DK436" s="12"/>
      <c r="DM436" s="12"/>
      <c r="DN436" s="12"/>
      <c r="DO436" s="12"/>
      <c r="DP436" s="12"/>
      <c r="DQ436" s="12"/>
      <c r="DR436" s="12"/>
      <c r="DS436" s="12"/>
      <c r="DT436" s="12"/>
      <c r="DU436" s="12"/>
      <c r="DV436" s="12"/>
      <c r="DW436" s="12"/>
      <c r="DX436" s="12"/>
      <c r="DZ436" s="114"/>
    </row>
    <row r="437" spans="1:130" x14ac:dyDescent="0.2">
      <c r="A437" s="107"/>
      <c r="B437" s="12"/>
      <c r="C437" s="12"/>
      <c r="D437" s="12"/>
      <c r="E437" s="12"/>
      <c r="F437" s="12"/>
      <c r="G437" s="12"/>
      <c r="H437" s="12"/>
      <c r="I437" s="114"/>
      <c r="J437" s="13"/>
      <c r="K437" s="12"/>
      <c r="L437" s="12"/>
      <c r="M437" s="12"/>
      <c r="N437" s="12"/>
      <c r="O437" s="20"/>
      <c r="P437" s="12"/>
      <c r="S437" s="12"/>
      <c r="T437" s="12"/>
      <c r="V437" s="12"/>
      <c r="W437" s="12"/>
      <c r="X437" s="17"/>
      <c r="AX437" s="12"/>
      <c r="AY437" s="12"/>
      <c r="BY437" s="12"/>
      <c r="BZ437" s="12"/>
      <c r="DC437" s="12"/>
      <c r="DD437" s="12"/>
      <c r="DE437" s="114"/>
      <c r="DF437" s="12"/>
      <c r="DI437" s="12"/>
      <c r="DJ437" s="12"/>
      <c r="DK437" s="12"/>
      <c r="DM437" s="12"/>
      <c r="DN437" s="12"/>
      <c r="DO437" s="12"/>
      <c r="DP437" s="12"/>
      <c r="DQ437" s="12"/>
      <c r="DR437" s="12"/>
      <c r="DS437" s="12"/>
      <c r="DT437" s="12"/>
      <c r="DU437" s="12"/>
      <c r="DV437" s="12"/>
      <c r="DW437" s="12"/>
      <c r="DX437" s="12"/>
      <c r="DZ437" s="114"/>
    </row>
    <row r="438" spans="1:130" x14ac:dyDescent="0.2">
      <c r="A438" s="107"/>
      <c r="B438" s="12"/>
      <c r="C438" s="12"/>
      <c r="D438" s="12"/>
      <c r="E438" s="12"/>
      <c r="F438" s="12"/>
      <c r="G438" s="12"/>
      <c r="H438" s="12"/>
      <c r="I438" s="114"/>
      <c r="J438" s="13"/>
      <c r="K438" s="12"/>
      <c r="L438" s="12"/>
      <c r="M438" s="12"/>
      <c r="N438" s="12"/>
      <c r="O438" s="20"/>
      <c r="P438" s="12"/>
      <c r="S438" s="12"/>
      <c r="T438" s="12"/>
      <c r="V438" s="12"/>
      <c r="W438" s="12"/>
      <c r="X438" s="17"/>
      <c r="AX438" s="12"/>
      <c r="AY438" s="12"/>
      <c r="BY438" s="12"/>
      <c r="BZ438" s="12"/>
      <c r="DC438" s="12"/>
      <c r="DD438" s="12"/>
      <c r="DE438" s="114"/>
      <c r="DF438" s="12"/>
      <c r="DI438" s="12"/>
      <c r="DJ438" s="12"/>
      <c r="DK438" s="12"/>
      <c r="DM438" s="12"/>
      <c r="DN438" s="12"/>
      <c r="DO438" s="12"/>
      <c r="DP438" s="12"/>
      <c r="DQ438" s="12"/>
      <c r="DR438" s="12"/>
      <c r="DS438" s="12"/>
      <c r="DT438" s="12"/>
      <c r="DU438" s="12"/>
      <c r="DV438" s="12"/>
      <c r="DW438" s="12"/>
      <c r="DX438" s="12"/>
      <c r="DZ438" s="114"/>
    </row>
    <row r="439" spans="1:130" x14ac:dyDescent="0.2">
      <c r="A439" s="107"/>
      <c r="B439" s="12"/>
      <c r="C439" s="12"/>
      <c r="D439" s="12"/>
      <c r="E439" s="12"/>
      <c r="F439" s="12"/>
      <c r="G439" s="12"/>
      <c r="H439" s="12"/>
      <c r="I439" s="114"/>
      <c r="J439" s="13"/>
      <c r="K439" s="12"/>
      <c r="L439" s="12"/>
      <c r="M439" s="12"/>
      <c r="N439" s="12"/>
      <c r="O439" s="20"/>
      <c r="P439" s="12"/>
      <c r="S439" s="12"/>
      <c r="T439" s="12"/>
      <c r="V439" s="12"/>
      <c r="W439" s="12"/>
      <c r="X439" s="17"/>
      <c r="AX439" s="12"/>
      <c r="AY439" s="12"/>
      <c r="BY439" s="12"/>
      <c r="BZ439" s="12"/>
      <c r="DC439" s="12"/>
      <c r="DD439" s="12"/>
      <c r="DE439" s="114"/>
      <c r="DF439" s="12"/>
      <c r="DI439" s="12"/>
      <c r="DJ439" s="12"/>
      <c r="DK439" s="12"/>
      <c r="DM439" s="12"/>
      <c r="DN439" s="12"/>
      <c r="DO439" s="12"/>
      <c r="DP439" s="12"/>
      <c r="DQ439" s="12"/>
      <c r="DR439" s="12"/>
      <c r="DS439" s="12"/>
      <c r="DT439" s="12"/>
      <c r="DU439" s="12"/>
      <c r="DV439" s="12"/>
      <c r="DW439" s="12"/>
      <c r="DX439" s="12"/>
      <c r="DZ439" s="114"/>
    </row>
    <row r="440" spans="1:130" x14ac:dyDescent="0.2">
      <c r="A440" s="107"/>
      <c r="B440" s="12"/>
      <c r="C440" s="12"/>
      <c r="D440" s="12"/>
      <c r="E440" s="12"/>
      <c r="F440" s="12"/>
      <c r="G440" s="12"/>
      <c r="H440" s="12"/>
      <c r="I440" s="114"/>
      <c r="J440" s="13"/>
      <c r="K440" s="12"/>
      <c r="L440" s="12"/>
      <c r="M440" s="12"/>
      <c r="N440" s="12"/>
      <c r="O440" s="20"/>
      <c r="P440" s="12"/>
      <c r="S440" s="12"/>
      <c r="T440" s="12"/>
      <c r="V440" s="12"/>
      <c r="W440" s="12"/>
      <c r="X440" s="17"/>
      <c r="AX440" s="12"/>
      <c r="AY440" s="12"/>
      <c r="BY440" s="12"/>
      <c r="BZ440" s="12"/>
      <c r="DC440" s="12"/>
      <c r="DD440" s="12"/>
      <c r="DE440" s="114"/>
      <c r="DF440" s="12"/>
      <c r="DI440" s="12"/>
      <c r="DJ440" s="12"/>
      <c r="DK440" s="12"/>
      <c r="DM440" s="12"/>
      <c r="DN440" s="12"/>
      <c r="DO440" s="12"/>
      <c r="DP440" s="12"/>
      <c r="DQ440" s="12"/>
      <c r="DR440" s="12"/>
      <c r="DS440" s="12"/>
      <c r="DT440" s="12"/>
      <c r="DU440" s="12"/>
      <c r="DV440" s="12"/>
      <c r="DW440" s="12"/>
      <c r="DX440" s="12"/>
      <c r="DZ440" s="114"/>
    </row>
    <row r="441" spans="1:130" x14ac:dyDescent="0.2">
      <c r="A441" s="107"/>
      <c r="B441" s="12"/>
      <c r="C441" s="12"/>
      <c r="D441" s="12"/>
      <c r="E441" s="12"/>
      <c r="F441" s="12"/>
      <c r="G441" s="12"/>
      <c r="H441" s="12"/>
      <c r="I441" s="114"/>
      <c r="J441" s="13"/>
      <c r="K441" s="12"/>
      <c r="L441" s="12"/>
      <c r="M441" s="12"/>
      <c r="N441" s="12"/>
      <c r="O441" s="20"/>
      <c r="P441" s="12"/>
      <c r="S441" s="12"/>
      <c r="T441" s="12"/>
      <c r="V441" s="12"/>
      <c r="W441" s="12"/>
      <c r="X441" s="17"/>
      <c r="AX441" s="12"/>
      <c r="AY441" s="12"/>
      <c r="BY441" s="12"/>
      <c r="BZ441" s="12"/>
      <c r="DC441" s="12"/>
      <c r="DD441" s="12"/>
      <c r="DE441" s="114"/>
      <c r="DF441" s="12"/>
      <c r="DI441" s="12"/>
      <c r="DJ441" s="12"/>
      <c r="DK441" s="12"/>
      <c r="DM441" s="12"/>
      <c r="DN441" s="12"/>
      <c r="DO441" s="12"/>
      <c r="DP441" s="12"/>
      <c r="DQ441" s="12"/>
      <c r="DR441" s="12"/>
      <c r="DS441" s="12"/>
      <c r="DT441" s="12"/>
      <c r="DU441" s="12"/>
      <c r="DV441" s="12"/>
      <c r="DW441" s="12"/>
      <c r="DX441" s="12"/>
      <c r="DZ441" s="114"/>
    </row>
    <row r="442" spans="1:130" x14ac:dyDescent="0.2">
      <c r="A442" s="107"/>
      <c r="B442" s="12"/>
      <c r="C442" s="12"/>
      <c r="D442" s="12"/>
      <c r="E442" s="12"/>
      <c r="F442" s="12"/>
      <c r="G442" s="12"/>
      <c r="H442" s="12"/>
      <c r="I442" s="114"/>
      <c r="J442" s="13"/>
      <c r="K442" s="12"/>
      <c r="L442" s="12"/>
      <c r="M442" s="12"/>
      <c r="N442" s="12"/>
      <c r="O442" s="20"/>
      <c r="P442" s="12"/>
      <c r="S442" s="12"/>
      <c r="T442" s="12"/>
      <c r="V442" s="12"/>
      <c r="W442" s="12"/>
      <c r="X442" s="17"/>
      <c r="AX442" s="12"/>
      <c r="AY442" s="12"/>
      <c r="BY442" s="12"/>
      <c r="BZ442" s="12"/>
      <c r="DC442" s="12"/>
      <c r="DD442" s="12"/>
      <c r="DE442" s="114"/>
      <c r="DF442" s="12"/>
      <c r="DI442" s="12"/>
      <c r="DJ442" s="12"/>
      <c r="DK442" s="12"/>
      <c r="DM442" s="12"/>
      <c r="DN442" s="12"/>
      <c r="DO442" s="12"/>
      <c r="DP442" s="12"/>
      <c r="DQ442" s="12"/>
      <c r="DR442" s="12"/>
      <c r="DS442" s="12"/>
      <c r="DT442" s="12"/>
      <c r="DU442" s="12"/>
      <c r="DV442" s="12"/>
      <c r="DW442" s="12"/>
      <c r="DX442" s="12"/>
      <c r="DZ442" s="114"/>
    </row>
    <row r="443" spans="1:130" x14ac:dyDescent="0.2">
      <c r="A443" s="107"/>
      <c r="B443" s="12"/>
      <c r="C443" s="12"/>
      <c r="D443" s="12"/>
      <c r="E443" s="12"/>
      <c r="F443" s="12"/>
      <c r="G443" s="12"/>
      <c r="H443" s="12"/>
      <c r="I443" s="114"/>
      <c r="J443" s="13"/>
      <c r="K443" s="12"/>
      <c r="L443" s="12"/>
      <c r="M443" s="12"/>
      <c r="N443" s="12"/>
      <c r="O443" s="20"/>
      <c r="P443" s="12"/>
      <c r="S443" s="12"/>
      <c r="T443" s="12"/>
      <c r="V443" s="12"/>
      <c r="W443" s="12"/>
      <c r="X443" s="17"/>
      <c r="AX443" s="12"/>
      <c r="AY443" s="12"/>
      <c r="BY443" s="12"/>
      <c r="BZ443" s="12"/>
      <c r="DC443" s="12"/>
      <c r="DD443" s="12"/>
      <c r="DE443" s="114"/>
      <c r="DF443" s="12"/>
      <c r="DI443" s="12"/>
      <c r="DJ443" s="12"/>
      <c r="DK443" s="12"/>
      <c r="DM443" s="12"/>
      <c r="DN443" s="12"/>
      <c r="DO443" s="12"/>
      <c r="DP443" s="12"/>
      <c r="DQ443" s="12"/>
      <c r="DR443" s="12"/>
      <c r="DS443" s="12"/>
      <c r="DT443" s="12"/>
      <c r="DU443" s="12"/>
      <c r="DV443" s="12"/>
      <c r="DW443" s="12"/>
      <c r="DX443" s="12"/>
      <c r="DZ443" s="114"/>
    </row>
    <row r="444" spans="1:130" x14ac:dyDescent="0.2">
      <c r="A444" s="107"/>
      <c r="B444" s="12"/>
      <c r="C444" s="12"/>
      <c r="D444" s="12"/>
      <c r="E444" s="12"/>
      <c r="F444" s="12"/>
      <c r="G444" s="12"/>
      <c r="H444" s="12"/>
      <c r="I444" s="114"/>
      <c r="J444" s="13"/>
      <c r="K444" s="12"/>
      <c r="L444" s="12"/>
      <c r="M444" s="12"/>
      <c r="N444" s="12"/>
      <c r="O444" s="20"/>
      <c r="P444" s="12"/>
      <c r="S444" s="12"/>
      <c r="T444" s="12"/>
      <c r="V444" s="12"/>
      <c r="W444" s="12"/>
      <c r="X444" s="17"/>
      <c r="AX444" s="12"/>
      <c r="AY444" s="12"/>
      <c r="BY444" s="12"/>
      <c r="BZ444" s="12"/>
      <c r="DC444" s="12"/>
      <c r="DD444" s="12"/>
      <c r="DE444" s="114"/>
      <c r="DF444" s="12"/>
      <c r="DI444" s="12"/>
      <c r="DJ444" s="12"/>
      <c r="DK444" s="12"/>
      <c r="DM444" s="12"/>
      <c r="DN444" s="12"/>
      <c r="DO444" s="12"/>
      <c r="DP444" s="12"/>
      <c r="DQ444" s="12"/>
      <c r="DR444" s="12"/>
      <c r="DS444" s="12"/>
      <c r="DT444" s="12"/>
      <c r="DU444" s="12"/>
      <c r="DV444" s="12"/>
      <c r="DW444" s="12"/>
      <c r="DX444" s="12"/>
      <c r="DZ444" s="114"/>
    </row>
    <row r="445" spans="1:130" x14ac:dyDescent="0.2">
      <c r="A445" s="107"/>
      <c r="B445" s="12"/>
      <c r="C445" s="12"/>
      <c r="D445" s="12"/>
      <c r="E445" s="12"/>
      <c r="F445" s="12"/>
      <c r="G445" s="12"/>
      <c r="H445" s="12"/>
      <c r="I445" s="114"/>
      <c r="J445" s="13"/>
      <c r="K445" s="12"/>
      <c r="L445" s="12"/>
      <c r="M445" s="12"/>
      <c r="N445" s="12"/>
      <c r="O445" s="20"/>
      <c r="P445" s="12"/>
      <c r="S445" s="12"/>
      <c r="T445" s="12"/>
      <c r="V445" s="12"/>
      <c r="W445" s="12"/>
      <c r="X445" s="17"/>
      <c r="AX445" s="12"/>
      <c r="AY445" s="12"/>
      <c r="BY445" s="12"/>
      <c r="BZ445" s="12"/>
      <c r="DC445" s="12"/>
      <c r="DD445" s="12"/>
      <c r="DE445" s="114"/>
      <c r="DF445" s="12"/>
      <c r="DI445" s="12"/>
      <c r="DJ445" s="12"/>
      <c r="DK445" s="12"/>
      <c r="DM445" s="12"/>
      <c r="DN445" s="12"/>
      <c r="DO445" s="12"/>
      <c r="DP445" s="12"/>
      <c r="DQ445" s="12"/>
      <c r="DR445" s="12"/>
      <c r="DS445" s="12"/>
      <c r="DT445" s="12"/>
      <c r="DU445" s="12"/>
      <c r="DV445" s="12"/>
      <c r="DW445" s="12"/>
      <c r="DX445" s="12"/>
      <c r="DZ445" s="114"/>
    </row>
    <row r="446" spans="1:130" x14ac:dyDescent="0.2">
      <c r="A446" s="107"/>
      <c r="B446" s="12"/>
      <c r="C446" s="12"/>
      <c r="D446" s="12"/>
      <c r="E446" s="12"/>
      <c r="F446" s="12"/>
      <c r="G446" s="12"/>
      <c r="H446" s="12"/>
      <c r="I446" s="114"/>
      <c r="J446" s="13"/>
      <c r="K446" s="12"/>
      <c r="L446" s="12"/>
      <c r="M446" s="12"/>
      <c r="N446" s="12"/>
      <c r="O446" s="20"/>
      <c r="P446" s="12"/>
      <c r="S446" s="12"/>
      <c r="T446" s="12"/>
      <c r="V446" s="12"/>
      <c r="W446" s="12"/>
      <c r="X446" s="17"/>
      <c r="AX446" s="12"/>
      <c r="AY446" s="12"/>
      <c r="BY446" s="12"/>
      <c r="BZ446" s="12"/>
      <c r="DC446" s="12"/>
      <c r="DD446" s="12"/>
      <c r="DE446" s="114"/>
      <c r="DF446" s="12"/>
      <c r="DI446" s="12"/>
      <c r="DJ446" s="12"/>
      <c r="DK446" s="12"/>
      <c r="DM446" s="12"/>
      <c r="DN446" s="12"/>
      <c r="DO446" s="12"/>
      <c r="DP446" s="12"/>
      <c r="DQ446" s="12"/>
      <c r="DR446" s="12"/>
      <c r="DS446" s="12"/>
      <c r="DT446" s="12"/>
      <c r="DU446" s="12"/>
      <c r="DV446" s="12"/>
      <c r="DW446" s="12"/>
      <c r="DX446" s="12"/>
      <c r="DZ446" s="114"/>
    </row>
    <row r="447" spans="1:130" x14ac:dyDescent="0.2">
      <c r="A447" s="107"/>
      <c r="B447" s="12"/>
      <c r="C447" s="12"/>
      <c r="D447" s="12"/>
      <c r="E447" s="12"/>
      <c r="F447" s="12"/>
      <c r="G447" s="12"/>
      <c r="H447" s="12"/>
      <c r="I447" s="114"/>
      <c r="J447" s="13"/>
      <c r="K447" s="12"/>
      <c r="L447" s="12"/>
      <c r="M447" s="12"/>
      <c r="N447" s="12"/>
      <c r="O447" s="20"/>
      <c r="P447" s="12"/>
      <c r="S447" s="12"/>
      <c r="T447" s="12"/>
      <c r="V447" s="12"/>
      <c r="W447" s="12"/>
      <c r="X447" s="17"/>
      <c r="AX447" s="12"/>
      <c r="AY447" s="12"/>
      <c r="BY447" s="12"/>
      <c r="BZ447" s="12"/>
      <c r="DC447" s="12"/>
      <c r="DD447" s="12"/>
      <c r="DE447" s="114"/>
      <c r="DF447" s="12"/>
      <c r="DI447" s="12"/>
      <c r="DJ447" s="12"/>
      <c r="DK447" s="12"/>
      <c r="DM447" s="12"/>
      <c r="DN447" s="12"/>
      <c r="DO447" s="12"/>
      <c r="DP447" s="12"/>
      <c r="DQ447" s="12"/>
      <c r="DR447" s="12"/>
      <c r="DS447" s="12"/>
      <c r="DT447" s="12"/>
      <c r="DU447" s="12"/>
      <c r="DV447" s="12"/>
      <c r="DW447" s="12"/>
      <c r="DX447" s="12"/>
      <c r="DZ447" s="114"/>
    </row>
    <row r="448" spans="1:130" x14ac:dyDescent="0.2">
      <c r="A448" s="107"/>
      <c r="B448" s="12"/>
      <c r="C448" s="12"/>
      <c r="D448" s="12"/>
      <c r="E448" s="12"/>
      <c r="F448" s="12"/>
      <c r="G448" s="12"/>
      <c r="H448" s="12"/>
      <c r="I448" s="114"/>
      <c r="J448" s="13"/>
      <c r="K448" s="12"/>
      <c r="L448" s="12"/>
      <c r="M448" s="12"/>
      <c r="N448" s="12"/>
      <c r="O448" s="20"/>
      <c r="P448" s="12"/>
      <c r="S448" s="12"/>
      <c r="T448" s="12"/>
      <c r="V448" s="12"/>
      <c r="W448" s="12"/>
      <c r="X448" s="17"/>
      <c r="AX448" s="12"/>
      <c r="AY448" s="12"/>
      <c r="BY448" s="12"/>
      <c r="BZ448" s="12"/>
      <c r="DC448" s="12"/>
      <c r="DD448" s="12"/>
      <c r="DE448" s="114"/>
      <c r="DF448" s="12"/>
      <c r="DI448" s="12"/>
      <c r="DJ448" s="12"/>
      <c r="DK448" s="12"/>
      <c r="DM448" s="12"/>
      <c r="DN448" s="12"/>
      <c r="DO448" s="12"/>
      <c r="DP448" s="12"/>
      <c r="DQ448" s="12"/>
      <c r="DR448" s="12"/>
      <c r="DS448" s="12"/>
      <c r="DT448" s="12"/>
      <c r="DU448" s="12"/>
      <c r="DV448" s="12"/>
      <c r="DW448" s="12"/>
      <c r="DX448" s="12"/>
      <c r="DZ448" s="114"/>
    </row>
    <row r="449" spans="1:130" x14ac:dyDescent="0.2">
      <c r="A449" s="107"/>
      <c r="B449" s="12"/>
      <c r="C449" s="12"/>
      <c r="D449" s="12"/>
      <c r="E449" s="12"/>
      <c r="F449" s="12"/>
      <c r="G449" s="12"/>
      <c r="H449" s="12"/>
      <c r="I449" s="114"/>
      <c r="J449" s="13"/>
      <c r="K449" s="12"/>
      <c r="L449" s="12"/>
      <c r="M449" s="12"/>
      <c r="N449" s="12"/>
      <c r="O449" s="20"/>
      <c r="P449" s="12"/>
      <c r="S449" s="12"/>
      <c r="T449" s="12"/>
      <c r="V449" s="12"/>
      <c r="W449" s="12"/>
      <c r="X449" s="17"/>
      <c r="AX449" s="12"/>
      <c r="AY449" s="12"/>
      <c r="BY449" s="12"/>
      <c r="BZ449" s="12"/>
      <c r="DC449" s="12"/>
      <c r="DD449" s="12"/>
      <c r="DE449" s="114"/>
      <c r="DF449" s="12"/>
      <c r="DI449" s="12"/>
      <c r="DJ449" s="12"/>
      <c r="DK449" s="12"/>
      <c r="DM449" s="12"/>
      <c r="DN449" s="12"/>
      <c r="DO449" s="12"/>
      <c r="DP449" s="12"/>
      <c r="DQ449" s="12"/>
      <c r="DR449" s="12"/>
      <c r="DS449" s="12"/>
      <c r="DT449" s="12"/>
      <c r="DU449" s="12"/>
      <c r="DV449" s="12"/>
      <c r="DW449" s="12"/>
      <c r="DX449" s="12"/>
      <c r="DZ449" s="114"/>
    </row>
    <row r="450" spans="1:130" x14ac:dyDescent="0.2">
      <c r="A450" s="107"/>
      <c r="B450" s="12"/>
      <c r="C450" s="12"/>
      <c r="D450" s="12"/>
      <c r="E450" s="12"/>
      <c r="F450" s="12"/>
      <c r="G450" s="12"/>
      <c r="H450" s="12"/>
      <c r="I450" s="114"/>
      <c r="J450" s="13"/>
      <c r="K450" s="12"/>
      <c r="L450" s="12"/>
      <c r="M450" s="12"/>
      <c r="N450" s="12"/>
      <c r="O450" s="20"/>
      <c r="P450" s="12"/>
      <c r="S450" s="12"/>
      <c r="T450" s="12"/>
      <c r="V450" s="12"/>
      <c r="W450" s="12"/>
      <c r="X450" s="17"/>
      <c r="AX450" s="12"/>
      <c r="AY450" s="12"/>
      <c r="BY450" s="12"/>
      <c r="BZ450" s="12"/>
      <c r="DC450" s="12"/>
      <c r="DD450" s="12"/>
      <c r="DE450" s="114"/>
      <c r="DF450" s="12"/>
      <c r="DI450" s="12"/>
      <c r="DJ450" s="12"/>
      <c r="DK450" s="12"/>
      <c r="DM450" s="12"/>
      <c r="DN450" s="12"/>
      <c r="DO450" s="12"/>
      <c r="DP450" s="12"/>
      <c r="DQ450" s="12"/>
      <c r="DR450" s="12"/>
      <c r="DS450" s="12"/>
      <c r="DT450" s="12"/>
      <c r="DU450" s="12"/>
      <c r="DV450" s="12"/>
      <c r="DW450" s="12"/>
      <c r="DX450" s="12"/>
      <c r="DZ450" s="114"/>
    </row>
    <row r="451" spans="1:130" x14ac:dyDescent="0.2">
      <c r="A451" s="107"/>
      <c r="B451" s="12"/>
      <c r="C451" s="12"/>
      <c r="D451" s="12"/>
      <c r="E451" s="12"/>
      <c r="F451" s="12"/>
      <c r="G451" s="12"/>
      <c r="H451" s="12"/>
      <c r="I451" s="114"/>
      <c r="J451" s="13"/>
      <c r="K451" s="12"/>
      <c r="L451" s="12"/>
      <c r="M451" s="12"/>
      <c r="N451" s="12"/>
      <c r="O451" s="20"/>
      <c r="P451" s="12"/>
      <c r="S451" s="12"/>
      <c r="T451" s="12"/>
      <c r="V451" s="12"/>
      <c r="W451" s="12"/>
      <c r="X451" s="17"/>
      <c r="AX451" s="12"/>
      <c r="AY451" s="12"/>
      <c r="BY451" s="12"/>
      <c r="BZ451" s="12"/>
      <c r="DC451" s="12"/>
      <c r="DD451" s="12"/>
      <c r="DE451" s="114"/>
      <c r="DF451" s="12"/>
      <c r="DI451" s="12"/>
      <c r="DJ451" s="12"/>
      <c r="DK451" s="12"/>
      <c r="DM451" s="12"/>
      <c r="DN451" s="12"/>
      <c r="DO451" s="12"/>
      <c r="DP451" s="12"/>
      <c r="DQ451" s="12"/>
      <c r="DR451" s="12"/>
      <c r="DS451" s="12"/>
      <c r="DT451" s="12"/>
      <c r="DU451" s="12"/>
      <c r="DV451" s="12"/>
      <c r="DW451" s="12"/>
      <c r="DX451" s="12"/>
      <c r="DZ451" s="114"/>
    </row>
    <row r="452" spans="1:130" x14ac:dyDescent="0.2">
      <c r="A452" s="107"/>
      <c r="B452" s="12"/>
      <c r="C452" s="12"/>
      <c r="D452" s="12"/>
      <c r="E452" s="12"/>
      <c r="F452" s="12"/>
      <c r="G452" s="12"/>
      <c r="H452" s="12"/>
      <c r="I452" s="114"/>
      <c r="J452" s="13"/>
      <c r="K452" s="12"/>
      <c r="L452" s="12"/>
      <c r="M452" s="12"/>
      <c r="N452" s="12"/>
      <c r="O452" s="20"/>
      <c r="P452" s="12"/>
      <c r="S452" s="12"/>
      <c r="T452" s="12"/>
      <c r="V452" s="12"/>
      <c r="W452" s="12"/>
      <c r="X452" s="17"/>
      <c r="AX452" s="12"/>
      <c r="AY452" s="12"/>
      <c r="BY452" s="12"/>
      <c r="BZ452" s="12"/>
      <c r="DC452" s="12"/>
      <c r="DD452" s="12"/>
      <c r="DE452" s="114"/>
      <c r="DF452" s="12"/>
      <c r="DI452" s="12"/>
      <c r="DJ452" s="12"/>
      <c r="DK452" s="12"/>
      <c r="DM452" s="12"/>
      <c r="DN452" s="12"/>
      <c r="DO452" s="12"/>
      <c r="DP452" s="12"/>
      <c r="DQ452" s="12"/>
      <c r="DR452" s="12"/>
      <c r="DS452" s="12"/>
      <c r="DT452" s="12"/>
      <c r="DU452" s="12"/>
      <c r="DV452" s="12"/>
      <c r="DW452" s="12"/>
      <c r="DX452" s="12"/>
      <c r="DZ452" s="114"/>
    </row>
    <row r="453" spans="1:130" x14ac:dyDescent="0.2">
      <c r="A453" s="107"/>
      <c r="B453" s="12"/>
      <c r="C453" s="12"/>
      <c r="D453" s="12"/>
      <c r="E453" s="12"/>
      <c r="F453" s="12"/>
      <c r="G453" s="12"/>
      <c r="H453" s="12"/>
      <c r="I453" s="114"/>
      <c r="J453" s="13"/>
      <c r="K453" s="12"/>
      <c r="L453" s="12"/>
      <c r="M453" s="12"/>
      <c r="N453" s="12"/>
      <c r="O453" s="20"/>
      <c r="P453" s="12"/>
      <c r="S453" s="12"/>
      <c r="T453" s="12"/>
      <c r="V453" s="12"/>
      <c r="W453" s="12"/>
      <c r="X453" s="17"/>
      <c r="AX453" s="12"/>
      <c r="AY453" s="12"/>
      <c r="BY453" s="12"/>
      <c r="BZ453" s="12"/>
      <c r="DC453" s="12"/>
      <c r="DD453" s="12"/>
      <c r="DE453" s="114"/>
      <c r="DF453" s="12"/>
      <c r="DI453" s="12"/>
      <c r="DJ453" s="12"/>
      <c r="DK453" s="12"/>
      <c r="DM453" s="12"/>
      <c r="DN453" s="12"/>
      <c r="DO453" s="12"/>
      <c r="DP453" s="12"/>
      <c r="DQ453" s="12"/>
      <c r="DR453" s="12"/>
      <c r="DS453" s="12"/>
      <c r="DT453" s="12"/>
      <c r="DU453" s="12"/>
      <c r="DV453" s="12"/>
      <c r="DW453" s="12"/>
      <c r="DX453" s="12"/>
      <c r="DZ453" s="114"/>
    </row>
    <row r="454" spans="1:130" x14ac:dyDescent="0.2">
      <c r="A454" s="107"/>
      <c r="B454" s="12"/>
      <c r="C454" s="12"/>
      <c r="D454" s="12"/>
      <c r="E454" s="12"/>
      <c r="F454" s="12"/>
      <c r="G454" s="12"/>
      <c r="H454" s="12"/>
      <c r="I454" s="114"/>
      <c r="J454" s="13"/>
      <c r="K454" s="12"/>
      <c r="L454" s="12"/>
      <c r="M454" s="12"/>
      <c r="N454" s="12"/>
      <c r="O454" s="20"/>
      <c r="P454" s="12"/>
      <c r="S454" s="12"/>
      <c r="T454" s="12"/>
      <c r="V454" s="12"/>
      <c r="W454" s="12"/>
      <c r="X454" s="17"/>
      <c r="AX454" s="12"/>
      <c r="AY454" s="12"/>
      <c r="BY454" s="12"/>
      <c r="BZ454" s="12"/>
      <c r="DC454" s="12"/>
      <c r="DD454" s="12"/>
      <c r="DE454" s="114"/>
      <c r="DF454" s="12"/>
      <c r="DI454" s="12"/>
      <c r="DJ454" s="12"/>
      <c r="DK454" s="12"/>
      <c r="DM454" s="12"/>
      <c r="DN454" s="12"/>
      <c r="DO454" s="12"/>
      <c r="DP454" s="12"/>
      <c r="DQ454" s="12"/>
      <c r="DR454" s="12"/>
      <c r="DS454" s="12"/>
      <c r="DT454" s="12"/>
      <c r="DU454" s="12"/>
      <c r="DV454" s="12"/>
      <c r="DW454" s="12"/>
      <c r="DX454" s="12"/>
      <c r="DZ454" s="114"/>
    </row>
    <row r="455" spans="1:130" x14ac:dyDescent="0.2">
      <c r="A455" s="107"/>
      <c r="B455" s="12"/>
      <c r="C455" s="12"/>
      <c r="D455" s="12"/>
      <c r="E455" s="12"/>
      <c r="F455" s="12"/>
      <c r="G455" s="12"/>
      <c r="H455" s="12"/>
      <c r="I455" s="114"/>
      <c r="J455" s="13"/>
      <c r="K455" s="12"/>
      <c r="L455" s="12"/>
      <c r="M455" s="12"/>
      <c r="N455" s="12"/>
      <c r="O455" s="20"/>
      <c r="P455" s="12"/>
      <c r="S455" s="12"/>
      <c r="T455" s="12"/>
      <c r="V455" s="12"/>
      <c r="W455" s="12"/>
      <c r="X455" s="17"/>
      <c r="AX455" s="12"/>
      <c r="AY455" s="12"/>
      <c r="BY455" s="12"/>
      <c r="BZ455" s="12"/>
      <c r="DC455" s="12"/>
      <c r="DD455" s="12"/>
      <c r="DE455" s="114"/>
      <c r="DF455" s="12"/>
      <c r="DI455" s="12"/>
      <c r="DJ455" s="12"/>
      <c r="DK455" s="12"/>
      <c r="DM455" s="12"/>
      <c r="DN455" s="12"/>
      <c r="DO455" s="12"/>
      <c r="DP455" s="12"/>
      <c r="DQ455" s="12"/>
      <c r="DR455" s="12"/>
      <c r="DS455" s="12"/>
      <c r="DT455" s="12"/>
      <c r="DU455" s="12"/>
      <c r="DV455" s="12"/>
      <c r="DW455" s="12"/>
      <c r="DX455" s="12"/>
      <c r="DZ455" s="114"/>
    </row>
    <row r="456" spans="1:130" x14ac:dyDescent="0.2">
      <c r="A456" s="107"/>
      <c r="B456" s="12"/>
      <c r="C456" s="12"/>
      <c r="D456" s="12"/>
      <c r="E456" s="12"/>
      <c r="F456" s="12"/>
      <c r="G456" s="12"/>
      <c r="H456" s="12"/>
      <c r="I456" s="114"/>
      <c r="J456" s="13"/>
      <c r="K456" s="12"/>
      <c r="L456" s="12"/>
      <c r="M456" s="12"/>
      <c r="N456" s="12"/>
      <c r="O456" s="20"/>
      <c r="P456" s="12"/>
      <c r="S456" s="12"/>
      <c r="T456" s="12"/>
      <c r="V456" s="12"/>
      <c r="W456" s="12"/>
      <c r="X456" s="17"/>
      <c r="AX456" s="12"/>
      <c r="AY456" s="12"/>
      <c r="BY456" s="12"/>
      <c r="BZ456" s="12"/>
      <c r="DC456" s="12"/>
      <c r="DD456" s="12"/>
      <c r="DE456" s="114"/>
      <c r="DF456" s="12"/>
      <c r="DI456" s="12"/>
      <c r="DJ456" s="12"/>
      <c r="DK456" s="12"/>
      <c r="DM456" s="12"/>
      <c r="DN456" s="12"/>
      <c r="DO456" s="12"/>
      <c r="DP456" s="12"/>
      <c r="DQ456" s="12"/>
      <c r="DR456" s="12"/>
      <c r="DS456" s="12"/>
      <c r="DT456" s="12"/>
      <c r="DU456" s="12"/>
      <c r="DV456" s="12"/>
      <c r="DW456" s="12"/>
      <c r="DX456" s="12"/>
      <c r="DZ456" s="114"/>
    </row>
    <row r="457" spans="1:130" x14ac:dyDescent="0.2">
      <c r="A457" s="107"/>
      <c r="B457" s="12"/>
      <c r="C457" s="12"/>
      <c r="D457" s="12"/>
      <c r="E457" s="12"/>
      <c r="F457" s="12"/>
      <c r="G457" s="12"/>
      <c r="H457" s="12"/>
      <c r="I457" s="114"/>
      <c r="J457" s="13"/>
      <c r="K457" s="12"/>
      <c r="L457" s="12"/>
      <c r="M457" s="12"/>
      <c r="N457" s="12"/>
      <c r="O457" s="20"/>
      <c r="P457" s="12"/>
      <c r="S457" s="12"/>
      <c r="T457" s="12"/>
      <c r="V457" s="12"/>
      <c r="W457" s="12"/>
      <c r="X457" s="17"/>
      <c r="AX457" s="12"/>
      <c r="AY457" s="12"/>
      <c r="BY457" s="12"/>
      <c r="BZ457" s="12"/>
      <c r="DC457" s="12"/>
      <c r="DD457" s="12"/>
      <c r="DE457" s="114"/>
      <c r="DF457" s="12"/>
      <c r="DI457" s="12"/>
      <c r="DJ457" s="12"/>
      <c r="DK457" s="12"/>
      <c r="DM457" s="12"/>
      <c r="DN457" s="12"/>
      <c r="DO457" s="12"/>
      <c r="DP457" s="12"/>
      <c r="DQ457" s="12"/>
      <c r="DR457" s="12"/>
      <c r="DS457" s="12"/>
      <c r="DT457" s="12"/>
      <c r="DU457" s="12"/>
      <c r="DV457" s="12"/>
      <c r="DW457" s="12"/>
      <c r="DX457" s="12"/>
      <c r="DZ457" s="114"/>
    </row>
    <row r="458" spans="1:130" x14ac:dyDescent="0.2">
      <c r="A458" s="107"/>
      <c r="B458" s="12"/>
      <c r="C458" s="12"/>
      <c r="D458" s="12"/>
      <c r="E458" s="12"/>
      <c r="F458" s="12"/>
      <c r="G458" s="12"/>
      <c r="H458" s="12"/>
      <c r="I458" s="114"/>
      <c r="J458" s="13"/>
      <c r="K458" s="12"/>
      <c r="L458" s="12"/>
      <c r="M458" s="12"/>
      <c r="N458" s="12"/>
      <c r="O458" s="20"/>
      <c r="P458" s="12"/>
      <c r="S458" s="12"/>
      <c r="T458" s="12"/>
      <c r="V458" s="12"/>
      <c r="W458" s="12"/>
      <c r="X458" s="17"/>
      <c r="AX458" s="12"/>
      <c r="AY458" s="12"/>
      <c r="BY458" s="12"/>
      <c r="BZ458" s="12"/>
      <c r="DC458" s="12"/>
      <c r="DD458" s="12"/>
      <c r="DE458" s="114"/>
      <c r="DF458" s="12"/>
      <c r="DI458" s="12"/>
      <c r="DJ458" s="12"/>
      <c r="DK458" s="12"/>
      <c r="DM458" s="12"/>
      <c r="DN458" s="12"/>
      <c r="DO458" s="12"/>
      <c r="DP458" s="12"/>
      <c r="DQ458" s="12"/>
      <c r="DR458" s="12"/>
      <c r="DS458" s="12"/>
      <c r="DT458" s="12"/>
      <c r="DU458" s="12"/>
      <c r="DV458" s="12"/>
      <c r="DW458" s="12"/>
      <c r="DX458" s="12"/>
      <c r="DZ458" s="114"/>
    </row>
    <row r="459" spans="1:130" x14ac:dyDescent="0.2">
      <c r="A459" s="107"/>
      <c r="B459" s="12"/>
      <c r="C459" s="12"/>
      <c r="D459" s="12"/>
      <c r="E459" s="12"/>
      <c r="F459" s="12"/>
      <c r="G459" s="12"/>
      <c r="H459" s="12"/>
      <c r="I459" s="114"/>
      <c r="J459" s="13"/>
      <c r="K459" s="12"/>
      <c r="L459" s="12"/>
      <c r="M459" s="12"/>
      <c r="N459" s="12"/>
      <c r="O459" s="20"/>
      <c r="P459" s="12"/>
      <c r="S459" s="12"/>
      <c r="T459" s="12"/>
      <c r="V459" s="12"/>
      <c r="W459" s="12"/>
      <c r="X459" s="17"/>
      <c r="AX459" s="12"/>
      <c r="AY459" s="12"/>
      <c r="BY459" s="12"/>
      <c r="BZ459" s="12"/>
      <c r="DC459" s="12"/>
      <c r="DD459" s="12"/>
      <c r="DE459" s="114"/>
      <c r="DF459" s="12"/>
      <c r="DI459" s="12"/>
      <c r="DJ459" s="12"/>
      <c r="DK459" s="12"/>
      <c r="DM459" s="12"/>
      <c r="DN459" s="12"/>
      <c r="DO459" s="12"/>
      <c r="DP459" s="12"/>
      <c r="DQ459" s="12"/>
      <c r="DR459" s="12"/>
      <c r="DS459" s="12"/>
      <c r="DT459" s="12"/>
      <c r="DU459" s="12"/>
      <c r="DV459" s="12"/>
      <c r="DW459" s="12"/>
      <c r="DX459" s="12"/>
      <c r="DZ459" s="114"/>
    </row>
    <row r="460" spans="1:130" x14ac:dyDescent="0.2">
      <c r="A460" s="107"/>
      <c r="B460" s="12"/>
      <c r="C460" s="12"/>
      <c r="D460" s="12"/>
      <c r="E460" s="12"/>
      <c r="F460" s="12"/>
      <c r="G460" s="12"/>
      <c r="H460" s="12"/>
      <c r="I460" s="114"/>
      <c r="J460" s="13"/>
      <c r="K460" s="12"/>
      <c r="L460" s="12"/>
      <c r="M460" s="12"/>
      <c r="N460" s="12"/>
      <c r="O460" s="20"/>
      <c r="P460" s="12"/>
      <c r="S460" s="12"/>
      <c r="T460" s="12"/>
      <c r="V460" s="12"/>
      <c r="W460" s="12"/>
      <c r="X460" s="17"/>
      <c r="AX460" s="12"/>
      <c r="AY460" s="12"/>
      <c r="BY460" s="12"/>
      <c r="BZ460" s="12"/>
      <c r="DC460" s="12"/>
      <c r="DD460" s="12"/>
      <c r="DE460" s="114"/>
      <c r="DF460" s="12"/>
      <c r="DI460" s="12"/>
      <c r="DJ460" s="12"/>
      <c r="DK460" s="12"/>
      <c r="DM460" s="12"/>
      <c r="DN460" s="12"/>
      <c r="DO460" s="12"/>
      <c r="DP460" s="12"/>
      <c r="DQ460" s="12"/>
      <c r="DR460" s="12"/>
      <c r="DS460" s="12"/>
      <c r="DT460" s="12"/>
      <c r="DU460" s="12"/>
      <c r="DV460" s="12"/>
      <c r="DW460" s="12"/>
      <c r="DX460" s="12"/>
      <c r="DZ460" s="114"/>
    </row>
    <row r="461" spans="1:130" x14ac:dyDescent="0.2">
      <c r="A461" s="107"/>
      <c r="B461" s="12"/>
      <c r="C461" s="12"/>
      <c r="D461" s="12"/>
      <c r="E461" s="12"/>
      <c r="F461" s="12"/>
      <c r="G461" s="12"/>
      <c r="H461" s="12"/>
      <c r="I461" s="114"/>
      <c r="J461" s="13"/>
      <c r="K461" s="12"/>
      <c r="L461" s="12"/>
      <c r="M461" s="12"/>
      <c r="N461" s="12"/>
      <c r="O461" s="20"/>
      <c r="P461" s="12"/>
      <c r="S461" s="12"/>
      <c r="T461" s="12"/>
      <c r="V461" s="12"/>
      <c r="W461" s="12"/>
      <c r="X461" s="17"/>
      <c r="AX461" s="12"/>
      <c r="AY461" s="12"/>
      <c r="BY461" s="12"/>
      <c r="BZ461" s="12"/>
      <c r="DC461" s="12"/>
      <c r="DD461" s="12"/>
      <c r="DE461" s="114"/>
      <c r="DF461" s="12"/>
      <c r="DI461" s="12"/>
      <c r="DJ461" s="12"/>
      <c r="DK461" s="12"/>
      <c r="DM461" s="12"/>
      <c r="DN461" s="12"/>
      <c r="DO461" s="12"/>
      <c r="DP461" s="12"/>
      <c r="DQ461" s="12"/>
      <c r="DR461" s="12"/>
      <c r="DS461" s="12"/>
      <c r="DT461" s="12"/>
      <c r="DU461" s="12"/>
      <c r="DV461" s="12"/>
      <c r="DW461" s="12"/>
      <c r="DX461" s="12"/>
      <c r="DZ461" s="114"/>
    </row>
    <row r="462" spans="1:130" x14ac:dyDescent="0.2">
      <c r="A462" s="107"/>
      <c r="B462" s="12"/>
      <c r="C462" s="12"/>
      <c r="D462" s="12"/>
      <c r="E462" s="12"/>
      <c r="F462" s="12"/>
      <c r="G462" s="12"/>
      <c r="H462" s="12"/>
      <c r="I462" s="114"/>
      <c r="J462" s="13"/>
      <c r="K462" s="12"/>
      <c r="L462" s="12"/>
      <c r="M462" s="12"/>
      <c r="N462" s="12"/>
      <c r="O462" s="20"/>
      <c r="P462" s="12"/>
      <c r="S462" s="12"/>
      <c r="T462" s="12"/>
      <c r="V462" s="12"/>
      <c r="W462" s="12"/>
      <c r="X462" s="17"/>
      <c r="AX462" s="12"/>
      <c r="AY462" s="12"/>
      <c r="BY462" s="12"/>
      <c r="BZ462" s="12"/>
      <c r="DC462" s="12"/>
      <c r="DD462" s="12"/>
      <c r="DE462" s="114"/>
      <c r="DF462" s="12"/>
      <c r="DI462" s="12"/>
      <c r="DJ462" s="12"/>
      <c r="DK462" s="12"/>
      <c r="DM462" s="12"/>
      <c r="DN462" s="12"/>
      <c r="DO462" s="12"/>
      <c r="DP462" s="12"/>
      <c r="DQ462" s="12"/>
      <c r="DR462" s="12"/>
      <c r="DS462" s="12"/>
      <c r="DT462" s="12"/>
      <c r="DU462" s="12"/>
      <c r="DV462" s="12"/>
      <c r="DW462" s="12"/>
      <c r="DX462" s="12"/>
      <c r="DZ462" s="114"/>
    </row>
    <row r="463" spans="1:130" x14ac:dyDescent="0.2">
      <c r="A463" s="107"/>
      <c r="B463" s="12"/>
      <c r="C463" s="12"/>
      <c r="D463" s="12"/>
      <c r="E463" s="12"/>
      <c r="F463" s="12"/>
      <c r="G463" s="12"/>
      <c r="H463" s="12"/>
      <c r="I463" s="114"/>
      <c r="J463" s="13"/>
      <c r="K463" s="12"/>
      <c r="L463" s="12"/>
      <c r="M463" s="12"/>
      <c r="N463" s="12"/>
      <c r="O463" s="20"/>
      <c r="P463" s="12"/>
      <c r="S463" s="12"/>
      <c r="T463" s="12"/>
      <c r="V463" s="12"/>
      <c r="W463" s="12"/>
      <c r="X463" s="17"/>
      <c r="AX463" s="12"/>
      <c r="AY463" s="12"/>
      <c r="BY463" s="12"/>
      <c r="BZ463" s="12"/>
      <c r="DC463" s="12"/>
      <c r="DD463" s="12"/>
      <c r="DE463" s="114"/>
      <c r="DF463" s="12"/>
      <c r="DI463" s="12"/>
      <c r="DJ463" s="12"/>
      <c r="DK463" s="12"/>
      <c r="DM463" s="12"/>
      <c r="DN463" s="12"/>
      <c r="DO463" s="12"/>
      <c r="DP463" s="12"/>
      <c r="DQ463" s="12"/>
      <c r="DR463" s="12"/>
      <c r="DS463" s="12"/>
      <c r="DT463" s="12"/>
      <c r="DU463" s="12"/>
      <c r="DV463" s="12"/>
      <c r="DW463" s="12"/>
      <c r="DX463" s="12"/>
      <c r="DZ463" s="114"/>
    </row>
    <row r="464" spans="1:130" x14ac:dyDescent="0.2">
      <c r="A464" s="107"/>
      <c r="B464" s="12"/>
      <c r="C464" s="12"/>
      <c r="D464" s="12"/>
      <c r="E464" s="12"/>
      <c r="F464" s="12"/>
      <c r="G464" s="12"/>
      <c r="H464" s="12"/>
      <c r="I464" s="114"/>
      <c r="J464" s="13"/>
      <c r="K464" s="12"/>
      <c r="L464" s="12"/>
      <c r="M464" s="12"/>
      <c r="N464" s="12"/>
      <c r="O464" s="20"/>
      <c r="P464" s="12"/>
      <c r="S464" s="12"/>
      <c r="T464" s="12"/>
      <c r="V464" s="12"/>
      <c r="W464" s="12"/>
      <c r="X464" s="17"/>
      <c r="AX464" s="12"/>
      <c r="AY464" s="12"/>
      <c r="BY464" s="12"/>
      <c r="BZ464" s="12"/>
      <c r="DC464" s="12"/>
      <c r="DD464" s="12"/>
      <c r="DE464" s="114"/>
      <c r="DF464" s="12"/>
      <c r="DI464" s="12"/>
      <c r="DJ464" s="12"/>
      <c r="DK464" s="12"/>
      <c r="DM464" s="12"/>
      <c r="DN464" s="12"/>
      <c r="DO464" s="12"/>
      <c r="DP464" s="12"/>
      <c r="DQ464" s="12"/>
      <c r="DR464" s="12"/>
      <c r="DS464" s="12"/>
      <c r="DT464" s="12"/>
      <c r="DU464" s="12"/>
      <c r="DV464" s="12"/>
      <c r="DW464" s="12"/>
      <c r="DX464" s="12"/>
      <c r="DZ464" s="114"/>
    </row>
    <row r="465" spans="1:130" x14ac:dyDescent="0.2">
      <c r="A465" s="107"/>
      <c r="B465" s="12"/>
      <c r="C465" s="12"/>
      <c r="D465" s="12"/>
      <c r="E465" s="12"/>
      <c r="F465" s="12"/>
      <c r="G465" s="12"/>
      <c r="H465" s="12"/>
      <c r="I465" s="114"/>
      <c r="J465" s="13"/>
      <c r="K465" s="12"/>
      <c r="L465" s="12"/>
      <c r="M465" s="12"/>
      <c r="N465" s="12"/>
      <c r="O465" s="20"/>
      <c r="P465" s="12"/>
      <c r="S465" s="12"/>
      <c r="T465" s="12"/>
      <c r="V465" s="12"/>
      <c r="W465" s="12"/>
      <c r="X465" s="17"/>
      <c r="AX465" s="12"/>
      <c r="AY465" s="12"/>
      <c r="BY465" s="12"/>
      <c r="BZ465" s="12"/>
      <c r="DC465" s="12"/>
      <c r="DD465" s="12"/>
      <c r="DE465" s="114"/>
      <c r="DF465" s="12"/>
      <c r="DI465" s="12"/>
      <c r="DJ465" s="12"/>
      <c r="DK465" s="12"/>
      <c r="DM465" s="12"/>
      <c r="DN465" s="12"/>
      <c r="DO465" s="12"/>
      <c r="DP465" s="12"/>
      <c r="DQ465" s="12"/>
      <c r="DR465" s="12"/>
      <c r="DS465" s="12"/>
      <c r="DT465" s="12"/>
      <c r="DU465" s="12"/>
      <c r="DV465" s="12"/>
      <c r="DW465" s="12"/>
      <c r="DX465" s="12"/>
      <c r="DZ465" s="114"/>
    </row>
    <row r="466" spans="1:130" x14ac:dyDescent="0.2">
      <c r="A466" s="107"/>
      <c r="B466" s="12"/>
      <c r="C466" s="12"/>
      <c r="D466" s="12"/>
      <c r="E466" s="12"/>
      <c r="F466" s="12"/>
      <c r="G466" s="12"/>
      <c r="H466" s="12"/>
      <c r="I466" s="114"/>
      <c r="J466" s="13"/>
      <c r="K466" s="12"/>
      <c r="L466" s="12"/>
      <c r="M466" s="12"/>
      <c r="N466" s="12"/>
      <c r="O466" s="20"/>
      <c r="P466" s="12"/>
      <c r="S466" s="12"/>
      <c r="T466" s="12"/>
      <c r="V466" s="12"/>
      <c r="W466" s="12"/>
      <c r="X466" s="17"/>
      <c r="AX466" s="12"/>
      <c r="AY466" s="12"/>
      <c r="BY466" s="12"/>
      <c r="BZ466" s="12"/>
      <c r="DC466" s="12"/>
      <c r="DD466" s="12"/>
      <c r="DE466" s="114"/>
      <c r="DF466" s="12"/>
      <c r="DI466" s="12"/>
      <c r="DJ466" s="12"/>
      <c r="DK466" s="12"/>
      <c r="DM466" s="12"/>
      <c r="DN466" s="12"/>
      <c r="DO466" s="12"/>
      <c r="DP466" s="12"/>
      <c r="DQ466" s="12"/>
      <c r="DR466" s="12"/>
      <c r="DS466" s="12"/>
      <c r="DT466" s="12"/>
      <c r="DU466" s="12"/>
      <c r="DV466" s="12"/>
      <c r="DW466" s="12"/>
      <c r="DX466" s="12"/>
      <c r="DZ466" s="114"/>
    </row>
    <row r="467" spans="1:130" x14ac:dyDescent="0.2">
      <c r="A467" s="107"/>
      <c r="B467" s="12"/>
      <c r="C467" s="12"/>
      <c r="D467" s="12"/>
      <c r="E467" s="12"/>
      <c r="F467" s="12"/>
      <c r="G467" s="12"/>
      <c r="H467" s="12"/>
      <c r="I467" s="114"/>
      <c r="J467" s="13"/>
      <c r="K467" s="12"/>
      <c r="L467" s="12"/>
      <c r="M467" s="12"/>
      <c r="N467" s="12"/>
      <c r="O467" s="20"/>
      <c r="P467" s="12"/>
      <c r="S467" s="12"/>
      <c r="T467" s="12"/>
      <c r="V467" s="12"/>
      <c r="W467" s="12"/>
      <c r="X467" s="17"/>
      <c r="AX467" s="12"/>
      <c r="AY467" s="12"/>
      <c r="BY467" s="12"/>
      <c r="BZ467" s="12"/>
      <c r="DC467" s="12"/>
      <c r="DD467" s="12"/>
      <c r="DE467" s="114"/>
      <c r="DF467" s="12"/>
      <c r="DI467" s="12"/>
      <c r="DJ467" s="12"/>
      <c r="DK467" s="12"/>
      <c r="DM467" s="12"/>
      <c r="DN467" s="12"/>
      <c r="DO467" s="12"/>
      <c r="DP467" s="12"/>
      <c r="DQ467" s="12"/>
      <c r="DR467" s="12"/>
      <c r="DS467" s="12"/>
      <c r="DT467" s="12"/>
      <c r="DU467" s="12"/>
      <c r="DV467" s="12"/>
      <c r="DW467" s="12"/>
      <c r="DX467" s="12"/>
      <c r="DZ467" s="114"/>
    </row>
    <row r="468" spans="1:130" x14ac:dyDescent="0.2">
      <c r="A468" s="107"/>
      <c r="B468" s="12"/>
      <c r="C468" s="12"/>
      <c r="D468" s="12"/>
      <c r="E468" s="12"/>
      <c r="F468" s="12"/>
      <c r="G468" s="12"/>
      <c r="H468" s="12"/>
      <c r="I468" s="114"/>
      <c r="J468" s="13"/>
      <c r="K468" s="12"/>
      <c r="L468" s="12"/>
      <c r="M468" s="12"/>
      <c r="N468" s="12"/>
      <c r="O468" s="20"/>
      <c r="P468" s="12"/>
      <c r="S468" s="12"/>
      <c r="T468" s="12"/>
      <c r="V468" s="12"/>
      <c r="W468" s="12"/>
      <c r="X468" s="17"/>
      <c r="AX468" s="12"/>
      <c r="AY468" s="12"/>
      <c r="BY468" s="12"/>
      <c r="BZ468" s="12"/>
      <c r="DC468" s="12"/>
      <c r="DD468" s="12"/>
      <c r="DE468" s="114"/>
      <c r="DF468" s="12"/>
      <c r="DI468" s="12"/>
      <c r="DJ468" s="12"/>
      <c r="DK468" s="12"/>
      <c r="DM468" s="12"/>
      <c r="DN468" s="12"/>
      <c r="DO468" s="12"/>
      <c r="DP468" s="12"/>
      <c r="DQ468" s="12"/>
      <c r="DR468" s="12"/>
      <c r="DS468" s="12"/>
      <c r="DT468" s="12"/>
      <c r="DU468" s="12"/>
      <c r="DV468" s="12"/>
      <c r="DW468" s="12"/>
      <c r="DX468" s="12"/>
      <c r="DZ468" s="114"/>
    </row>
    <row r="469" spans="1:130" x14ac:dyDescent="0.2">
      <c r="A469" s="107"/>
      <c r="B469" s="12"/>
      <c r="C469" s="12"/>
      <c r="D469" s="12"/>
      <c r="E469" s="12"/>
      <c r="F469" s="12"/>
      <c r="G469" s="12"/>
      <c r="H469" s="12"/>
      <c r="I469" s="114"/>
      <c r="J469" s="13"/>
      <c r="K469" s="12"/>
      <c r="L469" s="12"/>
      <c r="M469" s="12"/>
      <c r="N469" s="12"/>
      <c r="O469" s="20"/>
      <c r="P469" s="12"/>
      <c r="S469" s="12"/>
      <c r="T469" s="12"/>
      <c r="V469" s="12"/>
      <c r="W469" s="12"/>
      <c r="X469" s="17"/>
      <c r="AX469" s="12"/>
      <c r="AY469" s="12"/>
      <c r="BY469" s="12"/>
      <c r="BZ469" s="12"/>
      <c r="DC469" s="12"/>
      <c r="DD469" s="12"/>
      <c r="DE469" s="114"/>
      <c r="DF469" s="12"/>
      <c r="DI469" s="12"/>
      <c r="DJ469" s="12"/>
      <c r="DK469" s="12"/>
      <c r="DM469" s="12"/>
      <c r="DN469" s="12"/>
      <c r="DO469" s="12"/>
      <c r="DP469" s="12"/>
      <c r="DQ469" s="12"/>
      <c r="DR469" s="12"/>
      <c r="DS469" s="12"/>
      <c r="DT469" s="12"/>
      <c r="DU469" s="12"/>
      <c r="DV469" s="12"/>
      <c r="DW469" s="12"/>
      <c r="DX469" s="12"/>
      <c r="DZ469" s="114"/>
    </row>
    <row r="470" spans="1:130" x14ac:dyDescent="0.2">
      <c r="A470" s="107"/>
      <c r="B470" s="12"/>
      <c r="C470" s="12"/>
      <c r="D470" s="12"/>
      <c r="E470" s="12"/>
      <c r="F470" s="12"/>
      <c r="G470" s="12"/>
      <c r="H470" s="12"/>
      <c r="I470" s="114"/>
      <c r="J470" s="13"/>
      <c r="K470" s="12"/>
      <c r="L470" s="12"/>
      <c r="M470" s="12"/>
      <c r="N470" s="12"/>
      <c r="O470" s="20"/>
      <c r="P470" s="12"/>
      <c r="S470" s="12"/>
      <c r="T470" s="12"/>
      <c r="V470" s="12"/>
      <c r="W470" s="12"/>
      <c r="X470" s="17"/>
      <c r="AX470" s="12"/>
      <c r="AY470" s="12"/>
      <c r="BY470" s="12"/>
      <c r="BZ470" s="12"/>
      <c r="DC470" s="12"/>
      <c r="DD470" s="12"/>
      <c r="DE470" s="114"/>
      <c r="DF470" s="12"/>
      <c r="DI470" s="12"/>
      <c r="DJ470" s="12"/>
      <c r="DK470" s="12"/>
      <c r="DM470" s="12"/>
      <c r="DN470" s="12"/>
      <c r="DO470" s="12"/>
      <c r="DP470" s="12"/>
      <c r="DQ470" s="12"/>
      <c r="DR470" s="12"/>
      <c r="DS470" s="12"/>
      <c r="DT470" s="12"/>
      <c r="DU470" s="12"/>
      <c r="DV470" s="12"/>
      <c r="DW470" s="12"/>
      <c r="DX470" s="12"/>
      <c r="DZ470" s="114"/>
    </row>
    <row r="471" spans="1:130" x14ac:dyDescent="0.2">
      <c r="A471" s="107"/>
      <c r="B471" s="12"/>
      <c r="C471" s="12"/>
      <c r="D471" s="12"/>
      <c r="E471" s="12"/>
      <c r="F471" s="12"/>
      <c r="G471" s="12"/>
      <c r="H471" s="12"/>
      <c r="I471" s="114"/>
      <c r="J471" s="13"/>
      <c r="K471" s="12"/>
      <c r="L471" s="12"/>
      <c r="M471" s="12"/>
      <c r="N471" s="12"/>
      <c r="O471" s="20"/>
      <c r="P471" s="12"/>
      <c r="S471" s="12"/>
      <c r="T471" s="12"/>
      <c r="V471" s="12"/>
      <c r="W471" s="12"/>
      <c r="X471" s="17"/>
      <c r="AX471" s="12"/>
      <c r="AY471" s="12"/>
      <c r="BY471" s="12"/>
      <c r="BZ471" s="12"/>
      <c r="DC471" s="12"/>
      <c r="DD471" s="12"/>
      <c r="DE471" s="114"/>
      <c r="DF471" s="12"/>
      <c r="DI471" s="12"/>
      <c r="DJ471" s="12"/>
      <c r="DK471" s="12"/>
      <c r="DM471" s="12"/>
      <c r="DN471" s="12"/>
      <c r="DO471" s="12"/>
      <c r="DP471" s="12"/>
      <c r="DQ471" s="12"/>
      <c r="DR471" s="12"/>
      <c r="DS471" s="12"/>
      <c r="DT471" s="12"/>
      <c r="DU471" s="12"/>
      <c r="DV471" s="12"/>
      <c r="DW471" s="12"/>
      <c r="DX471" s="12"/>
      <c r="DZ471" s="114"/>
    </row>
    <row r="472" spans="1:130" x14ac:dyDescent="0.2">
      <c r="A472" s="107"/>
      <c r="B472" s="12"/>
      <c r="C472" s="12"/>
      <c r="D472" s="12"/>
      <c r="E472" s="12"/>
      <c r="F472" s="12"/>
      <c r="G472" s="12"/>
      <c r="H472" s="12"/>
      <c r="I472" s="114"/>
      <c r="J472" s="13"/>
      <c r="K472" s="12"/>
      <c r="L472" s="12"/>
      <c r="M472" s="12"/>
      <c r="N472" s="12"/>
      <c r="O472" s="20"/>
      <c r="P472" s="12"/>
      <c r="S472" s="12"/>
      <c r="T472" s="12"/>
      <c r="V472" s="12"/>
      <c r="W472" s="12"/>
      <c r="X472" s="17"/>
      <c r="AX472" s="12"/>
      <c r="AY472" s="12"/>
      <c r="BY472" s="12"/>
      <c r="BZ472" s="12"/>
      <c r="DC472" s="12"/>
      <c r="DD472" s="12"/>
      <c r="DE472" s="114"/>
      <c r="DF472" s="12"/>
      <c r="DI472" s="12"/>
      <c r="DJ472" s="12"/>
      <c r="DK472" s="12"/>
      <c r="DM472" s="12"/>
      <c r="DN472" s="12"/>
      <c r="DO472" s="12"/>
      <c r="DP472" s="12"/>
      <c r="DQ472" s="12"/>
      <c r="DR472" s="12"/>
      <c r="DS472" s="12"/>
      <c r="DT472" s="12"/>
      <c r="DU472" s="12"/>
      <c r="DV472" s="12"/>
      <c r="DW472" s="12"/>
      <c r="DX472" s="12"/>
      <c r="DZ472" s="114"/>
    </row>
    <row r="473" spans="1:130" x14ac:dyDescent="0.2">
      <c r="A473" s="107"/>
      <c r="B473" s="12"/>
      <c r="C473" s="12"/>
      <c r="D473" s="12"/>
      <c r="E473" s="12"/>
      <c r="F473" s="12"/>
      <c r="G473" s="12"/>
      <c r="H473" s="12"/>
      <c r="I473" s="114"/>
      <c r="J473" s="13"/>
      <c r="K473" s="12"/>
      <c r="L473" s="12"/>
      <c r="M473" s="12"/>
      <c r="N473" s="12"/>
      <c r="O473" s="20"/>
      <c r="P473" s="12"/>
      <c r="S473" s="12"/>
      <c r="T473" s="12"/>
      <c r="V473" s="12"/>
      <c r="W473" s="12"/>
      <c r="X473" s="17"/>
      <c r="AX473" s="12"/>
      <c r="AY473" s="12"/>
      <c r="BY473" s="12"/>
      <c r="BZ473" s="12"/>
      <c r="DC473" s="12"/>
      <c r="DD473" s="12"/>
      <c r="DE473" s="114"/>
      <c r="DF473" s="12"/>
      <c r="DI473" s="12"/>
      <c r="DJ473" s="12"/>
      <c r="DK473" s="12"/>
      <c r="DM473" s="12"/>
      <c r="DN473" s="12"/>
      <c r="DO473" s="12"/>
      <c r="DP473" s="12"/>
      <c r="DQ473" s="12"/>
      <c r="DR473" s="12"/>
      <c r="DS473" s="12"/>
      <c r="DT473" s="12"/>
      <c r="DU473" s="12"/>
      <c r="DV473" s="12"/>
      <c r="DW473" s="12"/>
      <c r="DX473" s="12"/>
      <c r="DZ473" s="114"/>
    </row>
    <row r="474" spans="1:130" x14ac:dyDescent="0.2">
      <c r="A474" s="107"/>
      <c r="B474" s="12"/>
      <c r="C474" s="12"/>
      <c r="D474" s="12"/>
      <c r="E474" s="12"/>
      <c r="F474" s="12"/>
      <c r="G474" s="12"/>
      <c r="H474" s="12"/>
      <c r="I474" s="114"/>
      <c r="J474" s="13"/>
      <c r="K474" s="12"/>
      <c r="L474" s="12"/>
      <c r="M474" s="12"/>
      <c r="N474" s="12"/>
      <c r="O474" s="20"/>
      <c r="P474" s="12"/>
      <c r="S474" s="12"/>
      <c r="T474" s="12"/>
      <c r="V474" s="12"/>
      <c r="W474" s="12"/>
      <c r="X474" s="17"/>
      <c r="AX474" s="12"/>
      <c r="AY474" s="12"/>
      <c r="BY474" s="12"/>
      <c r="BZ474" s="12"/>
      <c r="DC474" s="12"/>
      <c r="DD474" s="12"/>
      <c r="DE474" s="114"/>
      <c r="DF474" s="12"/>
      <c r="DI474" s="12"/>
      <c r="DJ474" s="12"/>
      <c r="DK474" s="12"/>
      <c r="DM474" s="12"/>
      <c r="DN474" s="12"/>
      <c r="DO474" s="12"/>
      <c r="DP474" s="12"/>
      <c r="DQ474" s="12"/>
      <c r="DR474" s="12"/>
      <c r="DS474" s="12"/>
      <c r="DT474" s="12"/>
      <c r="DU474" s="12"/>
      <c r="DV474" s="12"/>
      <c r="DW474" s="12"/>
      <c r="DX474" s="12"/>
      <c r="DZ474" s="114"/>
    </row>
    <row r="475" spans="1:130" x14ac:dyDescent="0.2">
      <c r="A475" s="107"/>
      <c r="B475" s="12"/>
      <c r="C475" s="12"/>
      <c r="D475" s="12"/>
      <c r="E475" s="12"/>
      <c r="F475" s="12"/>
      <c r="G475" s="12"/>
      <c r="H475" s="12"/>
      <c r="I475" s="114"/>
      <c r="J475" s="13"/>
      <c r="K475" s="12"/>
      <c r="L475" s="12"/>
      <c r="M475" s="12"/>
      <c r="N475" s="12"/>
      <c r="O475" s="20"/>
      <c r="P475" s="12"/>
      <c r="S475" s="12"/>
      <c r="T475" s="12"/>
      <c r="V475" s="12"/>
      <c r="W475" s="12"/>
      <c r="X475" s="17"/>
      <c r="AX475" s="12"/>
      <c r="AY475" s="12"/>
      <c r="BY475" s="12"/>
      <c r="BZ475" s="12"/>
      <c r="DC475" s="12"/>
      <c r="DD475" s="12"/>
      <c r="DE475" s="114"/>
      <c r="DF475" s="12"/>
      <c r="DI475" s="12"/>
      <c r="DJ475" s="12"/>
      <c r="DK475" s="12"/>
      <c r="DM475" s="12"/>
      <c r="DN475" s="12"/>
      <c r="DO475" s="12"/>
      <c r="DP475" s="12"/>
      <c r="DQ475" s="12"/>
      <c r="DR475" s="12"/>
      <c r="DS475" s="12"/>
      <c r="DT475" s="12"/>
      <c r="DU475" s="12"/>
      <c r="DV475" s="12"/>
      <c r="DW475" s="12"/>
      <c r="DX475" s="12"/>
      <c r="DZ475" s="114"/>
    </row>
    <row r="476" spans="1:130" x14ac:dyDescent="0.2">
      <c r="A476" s="107"/>
      <c r="B476" s="12"/>
      <c r="C476" s="12"/>
      <c r="D476" s="12"/>
      <c r="E476" s="12"/>
      <c r="F476" s="12"/>
      <c r="G476" s="12"/>
      <c r="H476" s="12"/>
      <c r="I476" s="114"/>
      <c r="J476" s="13"/>
      <c r="K476" s="12"/>
      <c r="L476" s="12"/>
      <c r="M476" s="12"/>
      <c r="N476" s="12"/>
      <c r="O476" s="20"/>
      <c r="P476" s="12"/>
      <c r="S476" s="12"/>
      <c r="T476" s="12"/>
      <c r="V476" s="12"/>
      <c r="W476" s="12"/>
      <c r="X476" s="17"/>
      <c r="AX476" s="12"/>
      <c r="AY476" s="12"/>
      <c r="BY476" s="12"/>
      <c r="BZ476" s="12"/>
      <c r="DC476" s="12"/>
      <c r="DD476" s="12"/>
      <c r="DE476" s="114"/>
      <c r="DF476" s="12"/>
      <c r="DI476" s="12"/>
      <c r="DJ476" s="12"/>
      <c r="DK476" s="12"/>
      <c r="DM476" s="12"/>
      <c r="DN476" s="12"/>
      <c r="DO476" s="12"/>
      <c r="DP476" s="12"/>
      <c r="DQ476" s="12"/>
      <c r="DR476" s="12"/>
      <c r="DS476" s="12"/>
      <c r="DT476" s="12"/>
      <c r="DU476" s="12"/>
      <c r="DV476" s="12"/>
      <c r="DW476" s="12"/>
      <c r="DX476" s="12"/>
      <c r="DZ476" s="114"/>
    </row>
    <row r="477" spans="1:130" x14ac:dyDescent="0.2">
      <c r="A477" s="107"/>
      <c r="B477" s="12"/>
      <c r="C477" s="12"/>
      <c r="D477" s="12"/>
      <c r="E477" s="12"/>
      <c r="F477" s="12"/>
      <c r="G477" s="12"/>
      <c r="H477" s="12"/>
      <c r="I477" s="114"/>
      <c r="J477" s="13"/>
      <c r="K477" s="12"/>
      <c r="L477" s="12"/>
      <c r="M477" s="12"/>
      <c r="N477" s="12"/>
      <c r="O477" s="20"/>
      <c r="P477" s="12"/>
      <c r="S477" s="12"/>
      <c r="T477" s="12"/>
      <c r="V477" s="12"/>
      <c r="W477" s="12"/>
      <c r="X477" s="17"/>
      <c r="AX477" s="12"/>
      <c r="AY477" s="12"/>
      <c r="BY477" s="12"/>
      <c r="BZ477" s="12"/>
      <c r="DC477" s="12"/>
      <c r="DD477" s="12"/>
      <c r="DE477" s="114"/>
      <c r="DF477" s="12"/>
      <c r="DI477" s="12"/>
      <c r="DJ477" s="12"/>
      <c r="DK477" s="12"/>
      <c r="DM477" s="12"/>
      <c r="DN477" s="12"/>
      <c r="DO477" s="12"/>
      <c r="DP477" s="12"/>
      <c r="DQ477" s="12"/>
      <c r="DR477" s="12"/>
      <c r="DS477" s="12"/>
      <c r="DT477" s="12"/>
      <c r="DU477" s="12"/>
      <c r="DV477" s="12"/>
      <c r="DW477" s="12"/>
      <c r="DX477" s="12"/>
      <c r="DZ477" s="114"/>
    </row>
    <row r="478" spans="1:130" x14ac:dyDescent="0.2">
      <c r="A478" s="107"/>
      <c r="B478" s="12"/>
      <c r="C478" s="12"/>
      <c r="D478" s="12"/>
      <c r="E478" s="12"/>
      <c r="F478" s="12"/>
      <c r="G478" s="12"/>
      <c r="H478" s="12"/>
      <c r="I478" s="114"/>
      <c r="J478" s="13"/>
      <c r="K478" s="12"/>
      <c r="L478" s="12"/>
      <c r="M478" s="12"/>
      <c r="N478" s="12"/>
      <c r="O478" s="20"/>
      <c r="P478" s="12"/>
      <c r="S478" s="12"/>
      <c r="T478" s="12"/>
      <c r="V478" s="12"/>
      <c r="W478" s="12"/>
      <c r="X478" s="17"/>
      <c r="AX478" s="12"/>
      <c r="AY478" s="12"/>
      <c r="BY478" s="12"/>
      <c r="BZ478" s="12"/>
      <c r="DC478" s="12"/>
      <c r="DD478" s="12"/>
      <c r="DE478" s="114"/>
      <c r="DF478" s="12"/>
      <c r="DI478" s="12"/>
      <c r="DJ478" s="12"/>
      <c r="DK478" s="12"/>
      <c r="DM478" s="12"/>
      <c r="DN478" s="12"/>
      <c r="DO478" s="12"/>
      <c r="DP478" s="12"/>
      <c r="DQ478" s="12"/>
      <c r="DR478" s="12"/>
      <c r="DS478" s="12"/>
      <c r="DT478" s="12"/>
      <c r="DU478" s="12"/>
      <c r="DV478" s="12"/>
      <c r="DW478" s="12"/>
      <c r="DX478" s="12"/>
      <c r="DZ478" s="114"/>
    </row>
    <row r="479" spans="1:130" x14ac:dyDescent="0.2">
      <c r="A479" s="107"/>
      <c r="B479" s="12"/>
      <c r="C479" s="12"/>
      <c r="D479" s="12"/>
      <c r="E479" s="12"/>
      <c r="F479" s="12"/>
      <c r="G479" s="12"/>
      <c r="H479" s="12"/>
      <c r="I479" s="114"/>
      <c r="J479" s="13"/>
      <c r="K479" s="12"/>
      <c r="L479" s="12"/>
      <c r="M479" s="12"/>
      <c r="N479" s="12"/>
      <c r="O479" s="20"/>
      <c r="P479" s="12"/>
      <c r="S479" s="12"/>
      <c r="T479" s="12"/>
      <c r="V479" s="12"/>
      <c r="W479" s="12"/>
      <c r="X479" s="17"/>
      <c r="AX479" s="12"/>
      <c r="AY479" s="12"/>
      <c r="BY479" s="12"/>
      <c r="BZ479" s="12"/>
      <c r="DC479" s="12"/>
      <c r="DD479" s="12"/>
      <c r="DE479" s="114"/>
      <c r="DF479" s="12"/>
      <c r="DI479" s="12"/>
      <c r="DJ479" s="12"/>
      <c r="DK479" s="12"/>
      <c r="DM479" s="12"/>
      <c r="DN479" s="12"/>
      <c r="DO479" s="12"/>
      <c r="DP479" s="12"/>
      <c r="DQ479" s="12"/>
      <c r="DR479" s="12"/>
      <c r="DS479" s="12"/>
      <c r="DT479" s="12"/>
      <c r="DU479" s="12"/>
      <c r="DV479" s="12"/>
      <c r="DW479" s="12"/>
      <c r="DX479" s="12"/>
      <c r="DZ479" s="114"/>
    </row>
    <row r="480" spans="1:130" x14ac:dyDescent="0.2">
      <c r="A480" s="107"/>
      <c r="B480" s="12"/>
      <c r="C480" s="12"/>
      <c r="D480" s="12"/>
      <c r="E480" s="12"/>
      <c r="F480" s="12"/>
      <c r="G480" s="12"/>
      <c r="H480" s="12"/>
      <c r="I480" s="114"/>
      <c r="J480" s="13"/>
      <c r="K480" s="12"/>
      <c r="L480" s="12"/>
      <c r="M480" s="12"/>
      <c r="N480" s="12"/>
      <c r="O480" s="20"/>
      <c r="P480" s="12"/>
      <c r="S480" s="12"/>
      <c r="T480" s="12"/>
      <c r="V480" s="12"/>
      <c r="W480" s="12"/>
      <c r="X480" s="17"/>
      <c r="AX480" s="12"/>
      <c r="AY480" s="12"/>
      <c r="BY480" s="12"/>
      <c r="BZ480" s="12"/>
      <c r="DC480" s="12"/>
      <c r="DD480" s="12"/>
      <c r="DE480" s="114"/>
      <c r="DF480" s="12"/>
      <c r="DI480" s="12"/>
      <c r="DJ480" s="12"/>
      <c r="DK480" s="12"/>
      <c r="DM480" s="12"/>
      <c r="DN480" s="12"/>
      <c r="DO480" s="12"/>
      <c r="DP480" s="12"/>
      <c r="DQ480" s="12"/>
      <c r="DR480" s="12"/>
      <c r="DS480" s="12"/>
      <c r="DT480" s="12"/>
      <c r="DU480" s="12"/>
      <c r="DV480" s="12"/>
      <c r="DW480" s="12"/>
      <c r="DX480" s="12"/>
      <c r="DZ480" s="114"/>
    </row>
    <row r="481" spans="1:130" x14ac:dyDescent="0.2">
      <c r="A481" s="107"/>
      <c r="B481" s="12"/>
      <c r="C481" s="12"/>
      <c r="D481" s="12"/>
      <c r="E481" s="12"/>
      <c r="F481" s="12"/>
      <c r="G481" s="12"/>
      <c r="H481" s="12"/>
      <c r="I481" s="114"/>
      <c r="J481" s="13"/>
      <c r="K481" s="12"/>
      <c r="L481" s="12"/>
      <c r="M481" s="12"/>
      <c r="N481" s="12"/>
      <c r="O481" s="20"/>
      <c r="P481" s="12"/>
      <c r="S481" s="12"/>
      <c r="T481" s="12"/>
      <c r="V481" s="12"/>
      <c r="W481" s="12"/>
      <c r="X481" s="17"/>
      <c r="AX481" s="12"/>
      <c r="AY481" s="12"/>
      <c r="BY481" s="12"/>
      <c r="BZ481" s="12"/>
      <c r="DC481" s="12"/>
      <c r="DD481" s="12"/>
      <c r="DE481" s="114"/>
      <c r="DF481" s="12"/>
      <c r="DI481" s="12"/>
      <c r="DJ481" s="12"/>
      <c r="DK481" s="12"/>
      <c r="DM481" s="12"/>
      <c r="DN481" s="12"/>
      <c r="DO481" s="12"/>
      <c r="DP481" s="12"/>
      <c r="DQ481" s="12"/>
      <c r="DR481" s="12"/>
      <c r="DS481" s="12"/>
      <c r="DT481" s="12"/>
      <c r="DU481" s="12"/>
      <c r="DV481" s="12"/>
      <c r="DW481" s="12"/>
      <c r="DX481" s="12"/>
      <c r="DZ481" s="114"/>
    </row>
    <row r="482" spans="1:130" x14ac:dyDescent="0.2">
      <c r="A482" s="107"/>
      <c r="B482" s="12"/>
      <c r="C482" s="12"/>
      <c r="D482" s="12"/>
      <c r="E482" s="12"/>
      <c r="F482" s="12"/>
      <c r="G482" s="12"/>
      <c r="H482" s="12"/>
      <c r="I482" s="114"/>
      <c r="J482" s="13"/>
      <c r="K482" s="12"/>
      <c r="L482" s="12"/>
      <c r="M482" s="12"/>
      <c r="N482" s="12"/>
      <c r="O482" s="20"/>
      <c r="P482" s="12"/>
      <c r="S482" s="12"/>
      <c r="T482" s="12"/>
      <c r="V482" s="12"/>
      <c r="W482" s="12"/>
      <c r="X482" s="17"/>
      <c r="AX482" s="12"/>
      <c r="AY482" s="12"/>
      <c r="BY482" s="12"/>
      <c r="BZ482" s="12"/>
      <c r="DC482" s="12"/>
      <c r="DD482" s="12"/>
      <c r="DE482" s="114"/>
      <c r="DF482" s="12"/>
      <c r="DI482" s="12"/>
      <c r="DJ482" s="12"/>
      <c r="DK482" s="12"/>
      <c r="DM482" s="12"/>
      <c r="DN482" s="12"/>
      <c r="DO482" s="12"/>
      <c r="DP482" s="12"/>
      <c r="DQ482" s="12"/>
      <c r="DR482" s="12"/>
      <c r="DS482" s="12"/>
      <c r="DT482" s="12"/>
      <c r="DU482" s="12"/>
      <c r="DV482" s="12"/>
      <c r="DW482" s="12"/>
      <c r="DX482" s="12"/>
      <c r="DZ482" s="114"/>
    </row>
    <row r="483" spans="1:130" x14ac:dyDescent="0.2">
      <c r="A483" s="107"/>
      <c r="B483" s="12"/>
      <c r="C483" s="12"/>
      <c r="D483" s="12"/>
      <c r="E483" s="12"/>
      <c r="F483" s="12"/>
      <c r="G483" s="12"/>
      <c r="H483" s="12"/>
      <c r="I483" s="114"/>
      <c r="J483" s="13"/>
      <c r="K483" s="12"/>
      <c r="L483" s="12"/>
      <c r="M483" s="12"/>
      <c r="N483" s="12"/>
      <c r="O483" s="20"/>
      <c r="P483" s="12"/>
      <c r="S483" s="12"/>
      <c r="T483" s="12"/>
      <c r="V483" s="12"/>
      <c r="W483" s="12"/>
      <c r="X483" s="17"/>
      <c r="AX483" s="12"/>
      <c r="AY483" s="12"/>
      <c r="BY483" s="12"/>
      <c r="BZ483" s="12"/>
      <c r="DC483" s="12"/>
      <c r="DD483" s="12"/>
      <c r="DE483" s="114"/>
      <c r="DF483" s="12"/>
      <c r="DI483" s="12"/>
      <c r="DJ483" s="12"/>
      <c r="DK483" s="12"/>
      <c r="DM483" s="12"/>
      <c r="DN483" s="12"/>
      <c r="DO483" s="12"/>
      <c r="DP483" s="12"/>
      <c r="DQ483" s="12"/>
      <c r="DR483" s="12"/>
      <c r="DS483" s="12"/>
      <c r="DT483" s="12"/>
      <c r="DU483" s="12"/>
      <c r="DV483" s="12"/>
      <c r="DW483" s="12"/>
      <c r="DX483" s="12"/>
      <c r="DZ483" s="114"/>
    </row>
    <row r="484" spans="1:130" x14ac:dyDescent="0.2">
      <c r="A484" s="107"/>
      <c r="B484" s="12"/>
      <c r="C484" s="12"/>
      <c r="D484" s="12"/>
      <c r="E484" s="12"/>
      <c r="F484" s="12"/>
      <c r="G484" s="12"/>
      <c r="H484" s="12"/>
      <c r="I484" s="114"/>
      <c r="J484" s="13"/>
      <c r="K484" s="12"/>
      <c r="L484" s="12"/>
      <c r="M484" s="12"/>
      <c r="N484" s="12"/>
      <c r="O484" s="20"/>
      <c r="P484" s="12"/>
      <c r="S484" s="12"/>
      <c r="T484" s="12"/>
      <c r="V484" s="12"/>
      <c r="W484" s="12"/>
      <c r="X484" s="17"/>
      <c r="AX484" s="12"/>
      <c r="AY484" s="12"/>
      <c r="BY484" s="12"/>
      <c r="BZ484" s="12"/>
      <c r="DC484" s="12"/>
      <c r="DD484" s="12"/>
      <c r="DE484" s="114"/>
      <c r="DF484" s="12"/>
      <c r="DI484" s="12"/>
      <c r="DJ484" s="12"/>
      <c r="DK484" s="12"/>
      <c r="DM484" s="12"/>
      <c r="DN484" s="12"/>
      <c r="DO484" s="12"/>
      <c r="DP484" s="12"/>
      <c r="DQ484" s="12"/>
      <c r="DR484" s="12"/>
      <c r="DS484" s="12"/>
      <c r="DT484" s="12"/>
      <c r="DU484" s="12"/>
      <c r="DV484" s="12"/>
      <c r="DW484" s="12"/>
      <c r="DX484" s="12"/>
      <c r="DZ484" s="114"/>
    </row>
    <row r="485" spans="1:130" x14ac:dyDescent="0.2">
      <c r="A485" s="107"/>
      <c r="B485" s="12"/>
      <c r="C485" s="12"/>
      <c r="D485" s="12"/>
      <c r="E485" s="12"/>
      <c r="F485" s="12"/>
      <c r="G485" s="12"/>
      <c r="H485" s="12"/>
      <c r="I485" s="114"/>
      <c r="J485" s="13"/>
      <c r="K485" s="12"/>
      <c r="L485" s="12"/>
      <c r="M485" s="12"/>
      <c r="N485" s="12"/>
      <c r="O485" s="20"/>
      <c r="P485" s="12"/>
      <c r="S485" s="12"/>
      <c r="T485" s="12"/>
      <c r="V485" s="12"/>
      <c r="W485" s="12"/>
      <c r="X485" s="17"/>
      <c r="AX485" s="12"/>
      <c r="AY485" s="12"/>
      <c r="BY485" s="12"/>
      <c r="BZ485" s="12"/>
      <c r="DC485" s="12"/>
      <c r="DD485" s="12"/>
      <c r="DE485" s="114"/>
      <c r="DF485" s="12"/>
      <c r="DI485" s="12"/>
      <c r="DJ485" s="12"/>
      <c r="DK485" s="12"/>
      <c r="DM485" s="12"/>
      <c r="DN485" s="12"/>
      <c r="DO485" s="12"/>
      <c r="DP485" s="12"/>
      <c r="DQ485" s="12"/>
      <c r="DR485" s="12"/>
      <c r="DS485" s="12"/>
      <c r="DT485" s="12"/>
      <c r="DU485" s="12"/>
      <c r="DV485" s="12"/>
      <c r="DW485" s="12"/>
      <c r="DX485" s="12"/>
      <c r="DZ485" s="114"/>
    </row>
    <row r="486" spans="1:130" x14ac:dyDescent="0.2">
      <c r="A486" s="107"/>
      <c r="B486" s="12"/>
      <c r="C486" s="12"/>
      <c r="D486" s="12"/>
      <c r="E486" s="12"/>
      <c r="F486" s="12"/>
      <c r="G486" s="12"/>
      <c r="H486" s="12"/>
      <c r="I486" s="114"/>
      <c r="J486" s="13"/>
      <c r="K486" s="12"/>
      <c r="L486" s="12"/>
      <c r="M486" s="12"/>
      <c r="N486" s="12"/>
      <c r="O486" s="20"/>
      <c r="P486" s="12"/>
      <c r="S486" s="12"/>
      <c r="T486" s="12"/>
      <c r="V486" s="12"/>
      <c r="W486" s="12"/>
      <c r="X486" s="17"/>
      <c r="AX486" s="12"/>
      <c r="AY486" s="12"/>
      <c r="BY486" s="12"/>
      <c r="BZ486" s="12"/>
      <c r="DC486" s="12"/>
      <c r="DD486" s="12"/>
      <c r="DE486" s="114"/>
      <c r="DF486" s="12"/>
      <c r="DI486" s="12"/>
      <c r="DJ486" s="12"/>
      <c r="DK486" s="12"/>
      <c r="DM486" s="12"/>
      <c r="DN486" s="12"/>
      <c r="DO486" s="12"/>
      <c r="DP486" s="12"/>
      <c r="DQ486" s="12"/>
      <c r="DR486" s="12"/>
      <c r="DS486" s="12"/>
      <c r="DT486" s="12"/>
      <c r="DU486" s="12"/>
      <c r="DV486" s="12"/>
      <c r="DW486" s="12"/>
      <c r="DX486" s="12"/>
      <c r="DZ486" s="114"/>
    </row>
    <row r="487" spans="1:130" x14ac:dyDescent="0.2">
      <c r="A487" s="107"/>
      <c r="B487" s="12"/>
      <c r="C487" s="12"/>
      <c r="D487" s="12"/>
      <c r="E487" s="12"/>
      <c r="F487" s="12"/>
      <c r="G487" s="12"/>
      <c r="H487" s="12"/>
      <c r="I487" s="114"/>
      <c r="J487" s="13"/>
      <c r="K487" s="12"/>
      <c r="L487" s="12"/>
      <c r="M487" s="12"/>
      <c r="N487" s="12"/>
      <c r="O487" s="20"/>
      <c r="P487" s="12"/>
      <c r="S487" s="12"/>
      <c r="T487" s="12"/>
      <c r="V487" s="12"/>
      <c r="W487" s="12"/>
      <c r="X487" s="17"/>
      <c r="AX487" s="12"/>
      <c r="AY487" s="12"/>
      <c r="BY487" s="12"/>
      <c r="BZ487" s="12"/>
      <c r="DC487" s="12"/>
      <c r="DD487" s="12"/>
      <c r="DE487" s="114"/>
      <c r="DF487" s="12"/>
      <c r="DI487" s="12"/>
      <c r="DJ487" s="12"/>
      <c r="DK487" s="12"/>
      <c r="DM487" s="12"/>
      <c r="DN487" s="12"/>
      <c r="DO487" s="12"/>
      <c r="DP487" s="12"/>
      <c r="DQ487" s="12"/>
      <c r="DR487" s="12"/>
      <c r="DS487" s="12"/>
      <c r="DT487" s="12"/>
      <c r="DU487" s="12"/>
      <c r="DV487" s="12"/>
      <c r="DW487" s="12"/>
      <c r="DX487" s="12"/>
      <c r="DZ487" s="114"/>
    </row>
    <row r="488" spans="1:130" x14ac:dyDescent="0.2">
      <c r="A488" s="107"/>
      <c r="B488" s="12"/>
      <c r="C488" s="12"/>
      <c r="D488" s="12"/>
      <c r="E488" s="12"/>
      <c r="F488" s="12"/>
      <c r="G488" s="12"/>
      <c r="H488" s="12"/>
      <c r="I488" s="114"/>
      <c r="J488" s="13"/>
      <c r="K488" s="12"/>
      <c r="L488" s="12"/>
      <c r="M488" s="12"/>
      <c r="N488" s="12"/>
      <c r="O488" s="20"/>
      <c r="P488" s="12"/>
      <c r="S488" s="12"/>
      <c r="T488" s="12"/>
      <c r="V488" s="12"/>
      <c r="W488" s="12"/>
      <c r="X488" s="17"/>
      <c r="AX488" s="12"/>
      <c r="AY488" s="12"/>
      <c r="BY488" s="12"/>
      <c r="BZ488" s="12"/>
      <c r="DC488" s="12"/>
      <c r="DD488" s="12"/>
      <c r="DE488" s="114"/>
      <c r="DF488" s="12"/>
      <c r="DI488" s="12"/>
      <c r="DJ488" s="12"/>
      <c r="DK488" s="12"/>
      <c r="DM488" s="12"/>
      <c r="DN488" s="12"/>
      <c r="DO488" s="12"/>
      <c r="DP488" s="12"/>
      <c r="DQ488" s="12"/>
      <c r="DR488" s="12"/>
      <c r="DS488" s="12"/>
      <c r="DT488" s="12"/>
      <c r="DU488" s="12"/>
      <c r="DV488" s="12"/>
      <c r="DW488" s="12"/>
      <c r="DX488" s="12"/>
      <c r="DZ488" s="114"/>
    </row>
    <row r="489" spans="1:130" x14ac:dyDescent="0.2">
      <c r="A489" s="107"/>
      <c r="B489" s="12"/>
      <c r="C489" s="12"/>
      <c r="D489" s="12"/>
      <c r="E489" s="12"/>
      <c r="F489" s="12"/>
      <c r="G489" s="12"/>
      <c r="H489" s="12"/>
      <c r="I489" s="114"/>
      <c r="J489" s="13"/>
      <c r="K489" s="12"/>
      <c r="L489" s="12"/>
      <c r="M489" s="12"/>
      <c r="N489" s="12"/>
      <c r="O489" s="20"/>
      <c r="P489" s="12"/>
      <c r="S489" s="12"/>
      <c r="T489" s="12"/>
      <c r="V489" s="12"/>
      <c r="W489" s="12"/>
      <c r="X489" s="17"/>
      <c r="AX489" s="12"/>
      <c r="AY489" s="12"/>
      <c r="BY489" s="12"/>
      <c r="BZ489" s="12"/>
      <c r="DC489" s="12"/>
      <c r="DD489" s="12"/>
      <c r="DE489" s="114"/>
      <c r="DF489" s="12"/>
      <c r="DI489" s="12"/>
      <c r="DJ489" s="12"/>
      <c r="DK489" s="12"/>
      <c r="DM489" s="12"/>
      <c r="DN489" s="12"/>
      <c r="DO489" s="12"/>
      <c r="DP489" s="12"/>
      <c r="DQ489" s="12"/>
      <c r="DR489" s="12"/>
      <c r="DS489" s="12"/>
      <c r="DT489" s="12"/>
      <c r="DU489" s="12"/>
      <c r="DV489" s="12"/>
      <c r="DW489" s="12"/>
      <c r="DX489" s="12"/>
      <c r="DZ489" s="114"/>
    </row>
    <row r="490" spans="1:130" x14ac:dyDescent="0.2">
      <c r="A490" s="107"/>
      <c r="B490" s="12"/>
      <c r="C490" s="12"/>
      <c r="D490" s="12"/>
      <c r="E490" s="12"/>
      <c r="F490" s="12"/>
      <c r="G490" s="12"/>
      <c r="H490" s="12"/>
      <c r="I490" s="114"/>
      <c r="J490" s="13"/>
      <c r="K490" s="12"/>
      <c r="L490" s="12"/>
      <c r="M490" s="12"/>
      <c r="N490" s="12"/>
      <c r="O490" s="20"/>
      <c r="P490" s="12"/>
      <c r="S490" s="12"/>
      <c r="T490" s="12"/>
      <c r="V490" s="12"/>
      <c r="W490" s="12"/>
      <c r="X490" s="17"/>
      <c r="AX490" s="12"/>
      <c r="AY490" s="12"/>
      <c r="BY490" s="12"/>
      <c r="BZ490" s="12"/>
      <c r="DC490" s="12"/>
      <c r="DD490" s="12"/>
      <c r="DE490" s="114"/>
      <c r="DF490" s="12"/>
      <c r="DI490" s="12"/>
      <c r="DJ490" s="12"/>
      <c r="DK490" s="12"/>
      <c r="DM490" s="12"/>
      <c r="DN490" s="12"/>
      <c r="DO490" s="12"/>
      <c r="DP490" s="12"/>
      <c r="DQ490" s="12"/>
      <c r="DR490" s="12"/>
      <c r="DS490" s="12"/>
      <c r="DT490" s="12"/>
      <c r="DU490" s="12"/>
      <c r="DV490" s="12"/>
      <c r="DW490" s="12"/>
      <c r="DX490" s="12"/>
      <c r="DZ490" s="114"/>
    </row>
    <row r="491" spans="1:130" x14ac:dyDescent="0.2">
      <c r="A491" s="107"/>
      <c r="B491" s="12"/>
      <c r="C491" s="12"/>
      <c r="D491" s="12"/>
      <c r="E491" s="12"/>
      <c r="F491" s="12"/>
      <c r="G491" s="12"/>
      <c r="H491" s="12"/>
      <c r="I491" s="114"/>
      <c r="J491" s="13"/>
      <c r="K491" s="12"/>
      <c r="L491" s="12"/>
      <c r="M491" s="12"/>
      <c r="N491" s="12"/>
      <c r="O491" s="20"/>
      <c r="P491" s="12"/>
      <c r="S491" s="12"/>
      <c r="T491" s="12"/>
      <c r="V491" s="12"/>
      <c r="W491" s="12"/>
      <c r="X491" s="17"/>
      <c r="AX491" s="12"/>
      <c r="AY491" s="12"/>
      <c r="BY491" s="12"/>
      <c r="BZ491" s="12"/>
      <c r="DC491" s="12"/>
      <c r="DD491" s="12"/>
      <c r="DE491" s="114"/>
      <c r="DF491" s="12"/>
      <c r="DI491" s="12"/>
      <c r="DJ491" s="12"/>
      <c r="DK491" s="12"/>
      <c r="DM491" s="12"/>
      <c r="DN491" s="12"/>
      <c r="DO491" s="12"/>
      <c r="DP491" s="12"/>
      <c r="DQ491" s="12"/>
      <c r="DR491" s="12"/>
      <c r="DS491" s="12"/>
      <c r="DT491" s="12"/>
      <c r="DU491" s="12"/>
      <c r="DV491" s="12"/>
      <c r="DW491" s="12"/>
      <c r="DX491" s="12"/>
      <c r="DZ491" s="114"/>
    </row>
    <row r="492" spans="1:130" x14ac:dyDescent="0.2">
      <c r="A492" s="107"/>
      <c r="B492" s="12"/>
      <c r="C492" s="12"/>
      <c r="D492" s="12"/>
      <c r="E492" s="12"/>
      <c r="F492" s="12"/>
      <c r="G492" s="12"/>
      <c r="H492" s="12"/>
      <c r="I492" s="114"/>
      <c r="J492" s="13"/>
      <c r="K492" s="12"/>
      <c r="L492" s="12"/>
      <c r="M492" s="12"/>
      <c r="N492" s="12"/>
      <c r="O492" s="20"/>
      <c r="P492" s="12"/>
      <c r="S492" s="12"/>
      <c r="T492" s="12"/>
      <c r="V492" s="12"/>
      <c r="W492" s="12"/>
      <c r="X492" s="17"/>
      <c r="AX492" s="12"/>
      <c r="AY492" s="12"/>
      <c r="BY492" s="12"/>
      <c r="BZ492" s="12"/>
      <c r="DC492" s="12"/>
      <c r="DD492" s="12"/>
      <c r="DE492" s="114"/>
      <c r="DF492" s="12"/>
      <c r="DI492" s="12"/>
      <c r="DJ492" s="12"/>
      <c r="DK492" s="12"/>
      <c r="DM492" s="12"/>
      <c r="DN492" s="12"/>
      <c r="DO492" s="12"/>
      <c r="DP492" s="12"/>
      <c r="DQ492" s="12"/>
      <c r="DR492" s="12"/>
      <c r="DS492" s="12"/>
      <c r="DT492" s="12"/>
      <c r="DU492" s="12"/>
      <c r="DV492" s="12"/>
      <c r="DW492" s="12"/>
      <c r="DX492" s="12"/>
      <c r="DZ492" s="114"/>
    </row>
    <row r="493" spans="1:130" x14ac:dyDescent="0.2">
      <c r="A493" s="107"/>
      <c r="B493" s="12"/>
      <c r="C493" s="12"/>
      <c r="D493" s="12"/>
      <c r="E493" s="12"/>
      <c r="F493" s="12"/>
      <c r="G493" s="12"/>
      <c r="H493" s="12"/>
      <c r="I493" s="114"/>
      <c r="J493" s="13"/>
      <c r="K493" s="12"/>
      <c r="L493" s="12"/>
      <c r="M493" s="12"/>
      <c r="N493" s="12"/>
      <c r="O493" s="20"/>
      <c r="P493" s="12"/>
      <c r="S493" s="12"/>
      <c r="T493" s="12"/>
      <c r="V493" s="12"/>
      <c r="W493" s="12"/>
      <c r="X493" s="17"/>
      <c r="AX493" s="12"/>
      <c r="AY493" s="12"/>
      <c r="BY493" s="12"/>
      <c r="BZ493" s="12"/>
      <c r="DC493" s="12"/>
      <c r="DD493" s="12"/>
      <c r="DE493" s="114"/>
      <c r="DF493" s="12"/>
      <c r="DI493" s="12"/>
      <c r="DJ493" s="12"/>
      <c r="DK493" s="12"/>
      <c r="DM493" s="12"/>
      <c r="DN493" s="12"/>
      <c r="DO493" s="12"/>
      <c r="DP493" s="12"/>
      <c r="DQ493" s="12"/>
      <c r="DR493" s="12"/>
      <c r="DS493" s="12"/>
      <c r="DT493" s="12"/>
      <c r="DU493" s="12"/>
      <c r="DV493" s="12"/>
      <c r="DW493" s="12"/>
      <c r="DX493" s="12"/>
      <c r="DZ493" s="114"/>
    </row>
    <row r="494" spans="1:130" x14ac:dyDescent="0.2">
      <c r="A494" s="107"/>
      <c r="B494" s="12"/>
      <c r="C494" s="12"/>
      <c r="D494" s="12"/>
      <c r="E494" s="12"/>
      <c r="F494" s="12"/>
      <c r="G494" s="12"/>
      <c r="H494" s="12"/>
      <c r="I494" s="114"/>
      <c r="J494" s="13"/>
      <c r="K494" s="12"/>
      <c r="L494" s="12"/>
      <c r="M494" s="12"/>
      <c r="N494" s="12"/>
      <c r="O494" s="20"/>
      <c r="P494" s="12"/>
      <c r="S494" s="12"/>
      <c r="T494" s="12"/>
      <c r="V494" s="12"/>
      <c r="W494" s="12"/>
      <c r="X494" s="17"/>
      <c r="AX494" s="12"/>
      <c r="AY494" s="12"/>
      <c r="BY494" s="12"/>
      <c r="BZ494" s="12"/>
      <c r="DC494" s="12"/>
      <c r="DD494" s="12"/>
      <c r="DE494" s="114"/>
      <c r="DF494" s="12"/>
      <c r="DI494" s="12"/>
      <c r="DJ494" s="12"/>
      <c r="DK494" s="12"/>
      <c r="DM494" s="12"/>
      <c r="DN494" s="12"/>
      <c r="DO494" s="12"/>
      <c r="DP494" s="12"/>
      <c r="DQ494" s="12"/>
      <c r="DR494" s="12"/>
      <c r="DS494" s="12"/>
      <c r="DT494" s="12"/>
      <c r="DU494" s="12"/>
      <c r="DV494" s="12"/>
      <c r="DW494" s="12"/>
      <c r="DX494" s="12"/>
      <c r="DZ494" s="114"/>
    </row>
    <row r="495" spans="1:130" x14ac:dyDescent="0.2">
      <c r="A495" s="107"/>
      <c r="B495" s="12"/>
      <c r="C495" s="12"/>
      <c r="D495" s="12"/>
      <c r="E495" s="12"/>
      <c r="F495" s="12"/>
      <c r="G495" s="12"/>
      <c r="H495" s="12"/>
      <c r="I495" s="114"/>
      <c r="J495" s="13"/>
      <c r="K495" s="12"/>
      <c r="L495" s="12"/>
      <c r="M495" s="12"/>
      <c r="N495" s="12"/>
      <c r="O495" s="20"/>
      <c r="P495" s="12"/>
      <c r="S495" s="12"/>
      <c r="T495" s="12"/>
      <c r="V495" s="12"/>
      <c r="W495" s="12"/>
      <c r="X495" s="17"/>
      <c r="AX495" s="12"/>
      <c r="AY495" s="12"/>
      <c r="BY495" s="12"/>
      <c r="BZ495" s="12"/>
      <c r="DC495" s="12"/>
      <c r="DD495" s="12"/>
      <c r="DE495" s="114"/>
      <c r="DF495" s="12"/>
      <c r="DI495" s="12"/>
      <c r="DJ495" s="12"/>
      <c r="DK495" s="12"/>
      <c r="DM495" s="12"/>
      <c r="DN495" s="12"/>
      <c r="DO495" s="12"/>
      <c r="DP495" s="12"/>
      <c r="DQ495" s="12"/>
      <c r="DR495" s="12"/>
      <c r="DS495" s="12"/>
      <c r="DT495" s="12"/>
      <c r="DU495" s="12"/>
      <c r="DV495" s="12"/>
      <c r="DW495" s="12"/>
      <c r="DX495" s="12"/>
      <c r="DZ495" s="114"/>
    </row>
    <row r="496" spans="1:130" x14ac:dyDescent="0.2">
      <c r="A496" s="107"/>
      <c r="B496" s="12"/>
      <c r="C496" s="12"/>
      <c r="D496" s="12"/>
      <c r="E496" s="12"/>
      <c r="F496" s="12"/>
      <c r="G496" s="12"/>
      <c r="H496" s="12"/>
      <c r="I496" s="114"/>
      <c r="J496" s="13"/>
      <c r="K496" s="12"/>
      <c r="L496" s="12"/>
      <c r="M496" s="12"/>
      <c r="N496" s="12"/>
      <c r="O496" s="20"/>
      <c r="P496" s="12"/>
      <c r="S496" s="12"/>
      <c r="T496" s="12"/>
      <c r="V496" s="12"/>
      <c r="W496" s="12"/>
      <c r="X496" s="17"/>
      <c r="AX496" s="12"/>
      <c r="AY496" s="12"/>
      <c r="BY496" s="12"/>
      <c r="BZ496" s="12"/>
      <c r="DC496" s="12"/>
      <c r="DD496" s="12"/>
      <c r="DE496" s="114"/>
      <c r="DF496" s="12"/>
      <c r="DI496" s="12"/>
      <c r="DJ496" s="12"/>
      <c r="DK496" s="12"/>
      <c r="DM496" s="12"/>
      <c r="DN496" s="12"/>
      <c r="DO496" s="12"/>
      <c r="DP496" s="12"/>
      <c r="DQ496" s="12"/>
      <c r="DR496" s="12"/>
      <c r="DS496" s="12"/>
      <c r="DT496" s="12"/>
      <c r="DU496" s="12"/>
      <c r="DV496" s="12"/>
      <c r="DW496" s="12"/>
      <c r="DX496" s="12"/>
      <c r="DZ496" s="114"/>
    </row>
    <row r="497" spans="1:130" x14ac:dyDescent="0.2">
      <c r="A497" s="107"/>
      <c r="B497" s="12"/>
      <c r="C497" s="12"/>
      <c r="D497" s="12"/>
      <c r="E497" s="12"/>
      <c r="F497" s="12"/>
      <c r="G497" s="12"/>
      <c r="H497" s="12"/>
      <c r="I497" s="114"/>
      <c r="J497" s="13"/>
      <c r="K497" s="12"/>
      <c r="L497" s="12"/>
      <c r="M497" s="12"/>
      <c r="N497" s="12"/>
      <c r="O497" s="20"/>
      <c r="P497" s="12"/>
      <c r="S497" s="12"/>
      <c r="T497" s="12"/>
      <c r="V497" s="12"/>
      <c r="W497" s="12"/>
      <c r="X497" s="17"/>
      <c r="AX497" s="12"/>
      <c r="AY497" s="12"/>
      <c r="BY497" s="12"/>
      <c r="BZ497" s="12"/>
      <c r="DC497" s="12"/>
      <c r="DD497" s="12"/>
      <c r="DE497" s="114"/>
      <c r="DF497" s="12"/>
      <c r="DI497" s="12"/>
      <c r="DJ497" s="12"/>
      <c r="DK497" s="12"/>
      <c r="DM497" s="12"/>
      <c r="DN497" s="12"/>
      <c r="DO497" s="12"/>
      <c r="DP497" s="12"/>
      <c r="DQ497" s="12"/>
      <c r="DR497" s="12"/>
      <c r="DS497" s="12"/>
      <c r="DT497" s="12"/>
      <c r="DU497" s="12"/>
      <c r="DV497" s="12"/>
      <c r="DW497" s="12"/>
      <c r="DX497" s="12"/>
      <c r="DZ497" s="114"/>
    </row>
    <row r="498" spans="1:130" x14ac:dyDescent="0.2">
      <c r="A498" s="107"/>
      <c r="B498" s="12"/>
      <c r="C498" s="12"/>
      <c r="D498" s="12"/>
      <c r="E498" s="12"/>
      <c r="F498" s="12"/>
      <c r="G498" s="12"/>
      <c r="H498" s="12"/>
      <c r="I498" s="114"/>
      <c r="J498" s="13"/>
      <c r="K498" s="12"/>
      <c r="L498" s="12"/>
      <c r="M498" s="12"/>
      <c r="N498" s="12"/>
      <c r="O498" s="20"/>
      <c r="P498" s="12"/>
      <c r="S498" s="12"/>
      <c r="T498" s="12"/>
      <c r="V498" s="12"/>
      <c r="W498" s="12"/>
      <c r="X498" s="17"/>
      <c r="AX498" s="12"/>
      <c r="AY498" s="12"/>
      <c r="BY498" s="12"/>
      <c r="BZ498" s="12"/>
      <c r="DC498" s="12"/>
      <c r="DD498" s="12"/>
      <c r="DE498" s="114"/>
      <c r="DF498" s="12"/>
      <c r="DI498" s="12"/>
      <c r="DJ498" s="12"/>
      <c r="DK498" s="12"/>
      <c r="DM498" s="12"/>
      <c r="DN498" s="12"/>
      <c r="DO498" s="12"/>
      <c r="DP498" s="12"/>
      <c r="DQ498" s="12"/>
      <c r="DR498" s="12"/>
      <c r="DS498" s="12"/>
      <c r="DT498" s="12"/>
      <c r="DU498" s="12"/>
      <c r="DV498" s="12"/>
      <c r="DW498" s="12"/>
      <c r="DX498" s="12"/>
      <c r="DZ498" s="114"/>
    </row>
    <row r="499" spans="1:130" x14ac:dyDescent="0.2">
      <c r="A499" s="107"/>
      <c r="B499" s="12"/>
      <c r="C499" s="12"/>
      <c r="D499" s="12"/>
      <c r="E499" s="12"/>
      <c r="F499" s="12"/>
      <c r="G499" s="12"/>
      <c r="H499" s="12"/>
      <c r="I499" s="114"/>
      <c r="J499" s="13"/>
      <c r="K499" s="12"/>
      <c r="L499" s="12"/>
      <c r="M499" s="12"/>
      <c r="N499" s="12"/>
      <c r="O499" s="20"/>
      <c r="P499" s="12"/>
      <c r="S499" s="12"/>
      <c r="T499" s="12"/>
      <c r="V499" s="12"/>
      <c r="W499" s="12"/>
      <c r="X499" s="17"/>
      <c r="AX499" s="12"/>
      <c r="AY499" s="12"/>
      <c r="BY499" s="12"/>
      <c r="BZ499" s="12"/>
      <c r="DC499" s="12"/>
      <c r="DD499" s="12"/>
      <c r="DE499" s="114"/>
      <c r="DF499" s="12"/>
      <c r="DI499" s="12"/>
      <c r="DJ499" s="12"/>
      <c r="DK499" s="12"/>
      <c r="DM499" s="12"/>
      <c r="DN499" s="12"/>
      <c r="DO499" s="12"/>
      <c r="DP499" s="12"/>
      <c r="DQ499" s="12"/>
      <c r="DR499" s="12"/>
      <c r="DS499" s="12"/>
      <c r="DT499" s="12"/>
      <c r="DU499" s="12"/>
      <c r="DV499" s="12"/>
      <c r="DW499" s="12"/>
      <c r="DX499" s="12"/>
      <c r="DZ499" s="114"/>
    </row>
    <row r="500" spans="1:130" x14ac:dyDescent="0.2">
      <c r="A500" s="107"/>
      <c r="B500" s="12"/>
      <c r="C500" s="12"/>
      <c r="D500" s="12"/>
      <c r="E500" s="12"/>
      <c r="F500" s="12"/>
      <c r="G500" s="12"/>
      <c r="H500" s="12"/>
      <c r="I500" s="114"/>
      <c r="J500" s="13"/>
      <c r="K500" s="12"/>
      <c r="L500" s="12"/>
      <c r="M500" s="12"/>
      <c r="N500" s="12"/>
      <c r="O500" s="20"/>
      <c r="P500" s="12"/>
      <c r="S500" s="12"/>
      <c r="T500" s="12"/>
      <c r="V500" s="12"/>
      <c r="W500" s="12"/>
      <c r="X500" s="17"/>
      <c r="AX500" s="12"/>
      <c r="AY500" s="12"/>
      <c r="BY500" s="12"/>
      <c r="BZ500" s="12"/>
      <c r="DC500" s="12"/>
      <c r="DD500" s="12"/>
      <c r="DE500" s="114"/>
      <c r="DF500" s="12"/>
      <c r="DI500" s="12"/>
      <c r="DJ500" s="12"/>
      <c r="DK500" s="12"/>
      <c r="DM500" s="12"/>
      <c r="DN500" s="12"/>
      <c r="DO500" s="12"/>
      <c r="DP500" s="12"/>
      <c r="DQ500" s="12"/>
      <c r="DR500" s="12"/>
      <c r="DS500" s="12"/>
      <c r="DT500" s="12"/>
      <c r="DU500" s="12"/>
      <c r="DV500" s="12"/>
      <c r="DW500" s="12"/>
      <c r="DX500" s="12"/>
      <c r="DZ500" s="114"/>
    </row>
    <row r="501" spans="1:130" x14ac:dyDescent="0.2">
      <c r="A501" s="107"/>
      <c r="B501" s="12"/>
      <c r="C501" s="12"/>
      <c r="D501" s="12"/>
      <c r="E501" s="12"/>
      <c r="F501" s="12"/>
      <c r="G501" s="12"/>
      <c r="H501" s="12"/>
      <c r="I501" s="114"/>
      <c r="J501" s="13"/>
      <c r="K501" s="12"/>
      <c r="L501" s="12"/>
      <c r="M501" s="12"/>
      <c r="N501" s="12"/>
      <c r="O501" s="20"/>
      <c r="P501" s="12"/>
      <c r="S501" s="12"/>
      <c r="T501" s="12"/>
      <c r="V501" s="12"/>
      <c r="W501" s="12"/>
      <c r="X501" s="17"/>
      <c r="AX501" s="12"/>
      <c r="AY501" s="12"/>
      <c r="BY501" s="12"/>
      <c r="BZ501" s="12"/>
      <c r="DC501" s="12"/>
      <c r="DD501" s="12"/>
      <c r="DE501" s="114"/>
      <c r="DF501" s="12"/>
      <c r="DI501" s="12"/>
      <c r="DJ501" s="12"/>
      <c r="DK501" s="12"/>
      <c r="DM501" s="12"/>
      <c r="DN501" s="12"/>
      <c r="DO501" s="12"/>
      <c r="DP501" s="12"/>
      <c r="DQ501" s="12"/>
      <c r="DR501" s="12"/>
      <c r="DS501" s="12"/>
      <c r="DT501" s="12"/>
      <c r="DU501" s="12"/>
      <c r="DV501" s="12"/>
      <c r="DW501" s="12"/>
      <c r="DX501" s="12"/>
      <c r="DZ501" s="114"/>
    </row>
    <row r="502" spans="1:130" x14ac:dyDescent="0.2">
      <c r="A502" s="107"/>
      <c r="B502" s="12"/>
      <c r="C502" s="12"/>
      <c r="D502" s="12"/>
      <c r="E502" s="12"/>
      <c r="F502" s="12"/>
      <c r="G502" s="12"/>
      <c r="H502" s="12"/>
      <c r="I502" s="114"/>
      <c r="J502" s="13"/>
      <c r="K502" s="12"/>
      <c r="L502" s="12"/>
      <c r="M502" s="12"/>
      <c r="N502" s="12"/>
      <c r="O502" s="20"/>
      <c r="P502" s="12"/>
      <c r="S502" s="12"/>
      <c r="T502" s="12"/>
      <c r="V502" s="12"/>
      <c r="W502" s="12"/>
      <c r="X502" s="17"/>
      <c r="AX502" s="12"/>
      <c r="AY502" s="12"/>
      <c r="BY502" s="12"/>
      <c r="BZ502" s="12"/>
      <c r="DC502" s="12"/>
      <c r="DD502" s="12"/>
      <c r="DE502" s="114"/>
      <c r="DF502" s="12"/>
      <c r="DI502" s="12"/>
      <c r="DJ502" s="12"/>
      <c r="DK502" s="12"/>
      <c r="DM502" s="12"/>
      <c r="DN502" s="12"/>
      <c r="DO502" s="12"/>
      <c r="DP502" s="12"/>
      <c r="DQ502" s="12"/>
      <c r="DR502" s="12"/>
      <c r="DS502" s="12"/>
      <c r="DT502" s="12"/>
      <c r="DU502" s="12"/>
      <c r="DV502" s="12"/>
      <c r="DW502" s="12"/>
      <c r="DX502" s="12"/>
      <c r="DZ502" s="114"/>
    </row>
    <row r="503" spans="1:130" x14ac:dyDescent="0.2">
      <c r="A503" s="107"/>
      <c r="B503" s="12"/>
      <c r="C503" s="12"/>
      <c r="D503" s="12"/>
      <c r="E503" s="12"/>
      <c r="F503" s="12"/>
      <c r="G503" s="12"/>
      <c r="H503" s="12"/>
      <c r="I503" s="114"/>
      <c r="J503" s="13"/>
      <c r="K503" s="12"/>
      <c r="L503" s="12"/>
      <c r="M503" s="12"/>
      <c r="N503" s="12"/>
      <c r="O503" s="20"/>
      <c r="P503" s="12"/>
      <c r="S503" s="12"/>
      <c r="T503" s="12"/>
      <c r="V503" s="12"/>
      <c r="W503" s="12"/>
      <c r="X503" s="17"/>
      <c r="AX503" s="12"/>
      <c r="AY503" s="12"/>
      <c r="BY503" s="12"/>
      <c r="BZ503" s="12"/>
      <c r="DC503" s="12"/>
      <c r="DD503" s="12"/>
      <c r="DE503" s="114"/>
      <c r="DF503" s="12"/>
      <c r="DI503" s="12"/>
      <c r="DJ503" s="12"/>
      <c r="DK503" s="12"/>
      <c r="DM503" s="12"/>
      <c r="DN503" s="12"/>
      <c r="DO503" s="12"/>
      <c r="DP503" s="12"/>
      <c r="DQ503" s="12"/>
      <c r="DR503" s="12"/>
      <c r="DS503" s="12"/>
      <c r="DT503" s="12"/>
      <c r="DU503" s="12"/>
      <c r="DV503" s="12"/>
      <c r="DW503" s="12"/>
      <c r="DX503" s="12"/>
      <c r="DZ503" s="114"/>
    </row>
    <row r="504" spans="1:130" x14ac:dyDescent="0.2">
      <c r="A504" s="107"/>
      <c r="B504" s="12"/>
      <c r="C504" s="12"/>
      <c r="D504" s="12"/>
      <c r="E504" s="12"/>
      <c r="F504" s="12"/>
      <c r="G504" s="12"/>
      <c r="H504" s="12"/>
      <c r="I504" s="114"/>
      <c r="J504" s="13"/>
      <c r="K504" s="12"/>
      <c r="L504" s="12"/>
      <c r="M504" s="12"/>
      <c r="N504" s="12"/>
      <c r="O504" s="20"/>
      <c r="P504" s="12"/>
      <c r="S504" s="12"/>
      <c r="T504" s="12"/>
      <c r="V504" s="12"/>
      <c r="W504" s="12"/>
      <c r="X504" s="17"/>
      <c r="AX504" s="12"/>
      <c r="AY504" s="12"/>
      <c r="BY504" s="12"/>
      <c r="BZ504" s="12"/>
      <c r="DC504" s="12"/>
      <c r="DD504" s="12"/>
      <c r="DE504" s="114"/>
      <c r="DF504" s="12"/>
      <c r="DI504" s="12"/>
      <c r="DJ504" s="12"/>
      <c r="DK504" s="12"/>
      <c r="DM504" s="12"/>
      <c r="DN504" s="12"/>
      <c r="DO504" s="12"/>
      <c r="DP504" s="12"/>
      <c r="DQ504" s="12"/>
      <c r="DR504" s="12"/>
      <c r="DS504" s="12"/>
      <c r="DT504" s="12"/>
      <c r="DU504" s="12"/>
      <c r="DV504" s="12"/>
      <c r="DW504" s="12"/>
      <c r="DX504" s="12"/>
      <c r="DZ504" s="114"/>
    </row>
    <row r="505" spans="1:130" x14ac:dyDescent="0.2">
      <c r="A505" s="107"/>
      <c r="B505" s="12"/>
      <c r="C505" s="12"/>
      <c r="D505" s="12"/>
      <c r="E505" s="12"/>
      <c r="F505" s="12"/>
      <c r="G505" s="12"/>
      <c r="H505" s="12"/>
      <c r="I505" s="114"/>
      <c r="J505" s="13"/>
      <c r="K505" s="12"/>
      <c r="L505" s="12"/>
      <c r="M505" s="12"/>
      <c r="N505" s="12"/>
      <c r="O505" s="20"/>
      <c r="P505" s="12"/>
      <c r="S505" s="12"/>
      <c r="T505" s="12"/>
      <c r="V505" s="12"/>
      <c r="W505" s="12"/>
      <c r="X505" s="17"/>
      <c r="AX505" s="12"/>
      <c r="AY505" s="12"/>
      <c r="BY505" s="12"/>
      <c r="BZ505" s="12"/>
      <c r="DC505" s="12"/>
      <c r="DD505" s="12"/>
      <c r="DE505" s="114"/>
      <c r="DF505" s="12"/>
      <c r="DI505" s="12"/>
      <c r="DJ505" s="12"/>
      <c r="DK505" s="12"/>
      <c r="DM505" s="12"/>
      <c r="DN505" s="12"/>
      <c r="DO505" s="12"/>
      <c r="DP505" s="12"/>
      <c r="DQ505" s="12"/>
      <c r="DR505" s="12"/>
      <c r="DS505" s="12"/>
      <c r="DT505" s="12"/>
      <c r="DU505" s="12"/>
      <c r="DV505" s="12"/>
      <c r="DW505" s="12"/>
      <c r="DX505" s="12"/>
      <c r="DZ505" s="114"/>
    </row>
    <row r="506" spans="1:130" x14ac:dyDescent="0.2">
      <c r="A506" s="107"/>
      <c r="B506" s="12"/>
      <c r="C506" s="12"/>
      <c r="D506" s="12"/>
      <c r="E506" s="12"/>
      <c r="F506" s="12"/>
      <c r="G506" s="12"/>
      <c r="H506" s="12"/>
      <c r="I506" s="114"/>
      <c r="J506" s="13"/>
      <c r="K506" s="12"/>
      <c r="L506" s="12"/>
      <c r="M506" s="12"/>
      <c r="N506" s="12"/>
      <c r="O506" s="20"/>
      <c r="P506" s="12"/>
      <c r="S506" s="12"/>
      <c r="T506" s="12"/>
      <c r="V506" s="12"/>
      <c r="W506" s="12"/>
      <c r="X506" s="17"/>
      <c r="AX506" s="12"/>
      <c r="AY506" s="12"/>
      <c r="BY506" s="12"/>
      <c r="BZ506" s="12"/>
      <c r="DC506" s="12"/>
      <c r="DD506" s="12"/>
      <c r="DE506" s="114"/>
      <c r="DF506" s="12"/>
      <c r="DI506" s="12"/>
      <c r="DJ506" s="12"/>
      <c r="DK506" s="12"/>
      <c r="DM506" s="12"/>
      <c r="DN506" s="12"/>
      <c r="DO506" s="12"/>
      <c r="DP506" s="12"/>
      <c r="DQ506" s="12"/>
      <c r="DR506" s="12"/>
      <c r="DS506" s="12"/>
      <c r="DT506" s="12"/>
      <c r="DU506" s="12"/>
      <c r="DV506" s="12"/>
      <c r="DW506" s="12"/>
      <c r="DX506" s="12"/>
      <c r="DZ506" s="114"/>
    </row>
    <row r="507" spans="1:130" x14ac:dyDescent="0.2">
      <c r="A507" s="107"/>
      <c r="B507" s="12"/>
      <c r="C507" s="12"/>
      <c r="D507" s="12"/>
      <c r="E507" s="12"/>
      <c r="F507" s="12"/>
      <c r="G507" s="12"/>
      <c r="H507" s="12"/>
      <c r="I507" s="114"/>
      <c r="J507" s="13"/>
      <c r="K507" s="12"/>
      <c r="L507" s="12"/>
      <c r="M507" s="12"/>
      <c r="N507" s="12"/>
      <c r="O507" s="20"/>
      <c r="P507" s="12"/>
      <c r="S507" s="12"/>
      <c r="T507" s="12"/>
      <c r="V507" s="12"/>
      <c r="W507" s="12"/>
      <c r="X507" s="17"/>
      <c r="AX507" s="12"/>
      <c r="AY507" s="12"/>
      <c r="BY507" s="12"/>
      <c r="BZ507" s="12"/>
      <c r="DC507" s="12"/>
      <c r="DD507" s="12"/>
      <c r="DE507" s="114"/>
      <c r="DF507" s="12"/>
      <c r="DI507" s="12"/>
      <c r="DJ507" s="12"/>
      <c r="DK507" s="12"/>
      <c r="DM507" s="12"/>
      <c r="DN507" s="12"/>
      <c r="DO507" s="12"/>
      <c r="DP507" s="12"/>
      <c r="DQ507" s="12"/>
      <c r="DR507" s="12"/>
      <c r="DS507" s="12"/>
      <c r="DT507" s="12"/>
      <c r="DU507" s="12"/>
      <c r="DV507" s="12"/>
      <c r="DW507" s="12"/>
      <c r="DX507" s="12"/>
      <c r="DZ507" s="114"/>
    </row>
    <row r="508" spans="1:130" x14ac:dyDescent="0.2">
      <c r="A508" s="107"/>
      <c r="B508" s="12"/>
      <c r="C508" s="12"/>
      <c r="D508" s="12"/>
      <c r="E508" s="12"/>
      <c r="F508" s="12"/>
      <c r="G508" s="12"/>
      <c r="H508" s="12"/>
      <c r="I508" s="114"/>
      <c r="J508" s="13"/>
      <c r="K508" s="12"/>
      <c r="L508" s="12"/>
      <c r="M508" s="12"/>
      <c r="N508" s="12"/>
      <c r="O508" s="20"/>
      <c r="P508" s="12"/>
      <c r="S508" s="12"/>
      <c r="T508" s="12"/>
      <c r="V508" s="12"/>
      <c r="W508" s="12"/>
      <c r="X508" s="17"/>
      <c r="AX508" s="12"/>
      <c r="AY508" s="12"/>
      <c r="BY508" s="12"/>
      <c r="BZ508" s="12"/>
      <c r="DC508" s="12"/>
      <c r="DD508" s="12"/>
      <c r="DE508" s="114"/>
      <c r="DF508" s="12"/>
      <c r="DI508" s="12"/>
      <c r="DJ508" s="12"/>
      <c r="DK508" s="12"/>
      <c r="DM508" s="12"/>
      <c r="DN508" s="12"/>
      <c r="DO508" s="12"/>
      <c r="DP508" s="12"/>
      <c r="DQ508" s="12"/>
      <c r="DR508" s="12"/>
      <c r="DS508" s="12"/>
      <c r="DT508" s="12"/>
      <c r="DU508" s="12"/>
      <c r="DV508" s="12"/>
      <c r="DW508" s="12"/>
      <c r="DX508" s="12"/>
      <c r="DZ508" s="114"/>
    </row>
    <row r="509" spans="1:130" x14ac:dyDescent="0.2">
      <c r="A509" s="107"/>
      <c r="B509" s="12"/>
      <c r="C509" s="12"/>
      <c r="D509" s="12"/>
      <c r="E509" s="12"/>
      <c r="F509" s="12"/>
      <c r="G509" s="12"/>
      <c r="H509" s="12"/>
      <c r="I509" s="114"/>
      <c r="J509" s="13"/>
      <c r="K509" s="12"/>
      <c r="L509" s="12"/>
      <c r="M509" s="12"/>
      <c r="N509" s="12"/>
      <c r="O509" s="20"/>
      <c r="P509" s="12"/>
      <c r="S509" s="12"/>
      <c r="T509" s="12"/>
      <c r="V509" s="12"/>
      <c r="W509" s="12"/>
      <c r="X509" s="17"/>
      <c r="AX509" s="12"/>
      <c r="AY509" s="12"/>
      <c r="BY509" s="12"/>
      <c r="BZ509" s="12"/>
      <c r="DC509" s="12"/>
      <c r="DD509" s="12"/>
      <c r="DE509" s="114"/>
      <c r="DF509" s="12"/>
      <c r="DI509" s="12"/>
      <c r="DJ509" s="12"/>
      <c r="DK509" s="12"/>
      <c r="DM509" s="12"/>
      <c r="DN509" s="12"/>
      <c r="DO509" s="12"/>
      <c r="DP509" s="12"/>
      <c r="DQ509" s="12"/>
      <c r="DR509" s="12"/>
      <c r="DS509" s="12"/>
      <c r="DT509" s="12"/>
      <c r="DU509" s="12"/>
      <c r="DV509" s="12"/>
      <c r="DW509" s="12"/>
      <c r="DX509" s="12"/>
      <c r="DZ509" s="114"/>
    </row>
    <row r="510" spans="1:130" x14ac:dyDescent="0.2">
      <c r="A510" s="107"/>
      <c r="B510" s="12"/>
      <c r="C510" s="12"/>
      <c r="D510" s="12"/>
      <c r="E510" s="12"/>
      <c r="F510" s="12"/>
      <c r="G510" s="12"/>
      <c r="H510" s="12"/>
      <c r="I510" s="114"/>
      <c r="J510" s="13"/>
      <c r="K510" s="12"/>
      <c r="L510" s="12"/>
      <c r="M510" s="12"/>
      <c r="N510" s="12"/>
      <c r="O510" s="20"/>
      <c r="P510" s="12"/>
      <c r="S510" s="12"/>
      <c r="T510" s="12"/>
      <c r="V510" s="12"/>
      <c r="W510" s="12"/>
      <c r="X510" s="17"/>
      <c r="AX510" s="12"/>
      <c r="AY510" s="12"/>
      <c r="BY510" s="12"/>
      <c r="BZ510" s="12"/>
      <c r="DC510" s="12"/>
      <c r="DD510" s="12"/>
      <c r="DE510" s="114"/>
      <c r="DF510" s="12"/>
      <c r="DI510" s="12"/>
      <c r="DJ510" s="12"/>
      <c r="DK510" s="12"/>
      <c r="DM510" s="12"/>
      <c r="DN510" s="12"/>
      <c r="DO510" s="12"/>
      <c r="DP510" s="12"/>
      <c r="DQ510" s="12"/>
      <c r="DR510" s="12"/>
      <c r="DS510" s="12"/>
      <c r="DT510" s="12"/>
      <c r="DU510" s="12"/>
      <c r="DV510" s="12"/>
      <c r="DW510" s="12"/>
      <c r="DX510" s="12"/>
      <c r="DZ510" s="114"/>
    </row>
    <row r="511" spans="1:130" x14ac:dyDescent="0.2">
      <c r="A511" s="107"/>
      <c r="B511" s="12"/>
      <c r="C511" s="12"/>
      <c r="D511" s="12"/>
      <c r="E511" s="12"/>
      <c r="F511" s="12"/>
      <c r="G511" s="12"/>
      <c r="H511" s="12"/>
      <c r="I511" s="114"/>
      <c r="J511" s="13"/>
      <c r="K511" s="12"/>
      <c r="L511" s="12"/>
      <c r="M511" s="12"/>
      <c r="N511" s="12"/>
      <c r="O511" s="20"/>
      <c r="P511" s="12"/>
      <c r="S511" s="12"/>
      <c r="T511" s="12"/>
      <c r="V511" s="12"/>
      <c r="W511" s="12"/>
      <c r="X511" s="17"/>
      <c r="AX511" s="12"/>
      <c r="AY511" s="12"/>
      <c r="BY511" s="12"/>
      <c r="BZ511" s="12"/>
      <c r="DC511" s="12"/>
      <c r="DD511" s="12"/>
      <c r="DE511" s="114"/>
      <c r="DF511" s="12"/>
      <c r="DI511" s="12"/>
      <c r="DJ511" s="12"/>
      <c r="DK511" s="12"/>
      <c r="DM511" s="12"/>
      <c r="DN511" s="12"/>
      <c r="DO511" s="12"/>
      <c r="DP511" s="12"/>
      <c r="DQ511" s="12"/>
      <c r="DR511" s="12"/>
      <c r="DS511" s="12"/>
      <c r="DT511" s="12"/>
      <c r="DU511" s="12"/>
      <c r="DV511" s="12"/>
      <c r="DW511" s="12"/>
      <c r="DX511" s="12"/>
      <c r="DZ511" s="114"/>
    </row>
    <row r="512" spans="1:130" x14ac:dyDescent="0.2">
      <c r="A512" s="107"/>
      <c r="B512" s="12"/>
      <c r="C512" s="12"/>
      <c r="D512" s="12"/>
      <c r="E512" s="12"/>
      <c r="F512" s="12"/>
      <c r="G512" s="12"/>
      <c r="H512" s="12"/>
      <c r="I512" s="114"/>
      <c r="J512" s="13"/>
      <c r="K512" s="12"/>
      <c r="L512" s="12"/>
      <c r="M512" s="12"/>
      <c r="N512" s="12"/>
      <c r="O512" s="20"/>
      <c r="P512" s="12"/>
      <c r="S512" s="12"/>
      <c r="T512" s="12"/>
      <c r="V512" s="12"/>
      <c r="W512" s="12"/>
      <c r="X512" s="17"/>
      <c r="AX512" s="12"/>
      <c r="AY512" s="12"/>
      <c r="BY512" s="12"/>
      <c r="BZ512" s="12"/>
      <c r="DC512" s="12"/>
      <c r="DD512" s="12"/>
      <c r="DE512" s="114"/>
      <c r="DF512" s="12"/>
      <c r="DI512" s="12"/>
      <c r="DJ512" s="12"/>
      <c r="DK512" s="12"/>
      <c r="DM512" s="12"/>
      <c r="DN512" s="12"/>
      <c r="DO512" s="12"/>
      <c r="DP512" s="12"/>
      <c r="DQ512" s="12"/>
      <c r="DR512" s="12"/>
      <c r="DS512" s="12"/>
      <c r="DT512" s="12"/>
      <c r="DU512" s="12"/>
      <c r="DV512" s="12"/>
      <c r="DW512" s="12"/>
      <c r="DX512" s="12"/>
      <c r="DZ512" s="114"/>
    </row>
    <row r="513" spans="1:130" x14ac:dyDescent="0.2">
      <c r="A513" s="107"/>
      <c r="B513" s="12"/>
      <c r="C513" s="12"/>
      <c r="D513" s="12"/>
      <c r="E513" s="12"/>
      <c r="F513" s="12"/>
      <c r="G513" s="12"/>
      <c r="H513" s="12"/>
      <c r="I513" s="114"/>
      <c r="J513" s="13"/>
      <c r="K513" s="12"/>
      <c r="L513" s="12"/>
      <c r="M513" s="12"/>
      <c r="N513" s="12"/>
      <c r="O513" s="20"/>
      <c r="P513" s="12"/>
      <c r="S513" s="12"/>
      <c r="T513" s="12"/>
      <c r="V513" s="12"/>
      <c r="W513" s="12"/>
      <c r="X513" s="17"/>
      <c r="AX513" s="12"/>
      <c r="AY513" s="12"/>
      <c r="BY513" s="12"/>
      <c r="BZ513" s="12"/>
      <c r="DC513" s="12"/>
      <c r="DD513" s="12"/>
      <c r="DE513" s="114"/>
      <c r="DF513" s="12"/>
      <c r="DI513" s="12"/>
      <c r="DJ513" s="12"/>
      <c r="DK513" s="12"/>
      <c r="DM513" s="12"/>
      <c r="DN513" s="12"/>
      <c r="DO513" s="12"/>
      <c r="DP513" s="12"/>
      <c r="DQ513" s="12"/>
      <c r="DR513" s="12"/>
      <c r="DS513" s="12"/>
      <c r="DT513" s="12"/>
      <c r="DU513" s="12"/>
      <c r="DV513" s="12"/>
      <c r="DW513" s="12"/>
      <c r="DX513" s="12"/>
      <c r="DZ513" s="114"/>
    </row>
    <row r="514" spans="1:130" x14ac:dyDescent="0.2">
      <c r="A514" s="107"/>
      <c r="B514" s="12"/>
      <c r="C514" s="12"/>
      <c r="D514" s="12"/>
      <c r="E514" s="12"/>
      <c r="F514" s="12"/>
      <c r="G514" s="12"/>
      <c r="H514" s="12"/>
      <c r="I514" s="114"/>
      <c r="J514" s="13"/>
      <c r="K514" s="12"/>
      <c r="L514" s="12"/>
      <c r="M514" s="12"/>
      <c r="N514" s="12"/>
      <c r="O514" s="20"/>
      <c r="P514" s="12"/>
      <c r="S514" s="12"/>
      <c r="T514" s="12"/>
      <c r="V514" s="12"/>
      <c r="W514" s="12"/>
      <c r="X514" s="17"/>
      <c r="AX514" s="12"/>
      <c r="AY514" s="12"/>
      <c r="BY514" s="12"/>
      <c r="BZ514" s="12"/>
      <c r="DC514" s="12"/>
      <c r="DD514" s="12"/>
      <c r="DE514" s="114"/>
      <c r="DF514" s="12"/>
      <c r="DI514" s="12"/>
      <c r="DJ514" s="12"/>
      <c r="DK514" s="12"/>
      <c r="DM514" s="12"/>
      <c r="DN514" s="12"/>
      <c r="DO514" s="12"/>
      <c r="DP514" s="12"/>
      <c r="DQ514" s="12"/>
      <c r="DR514" s="12"/>
      <c r="DS514" s="12"/>
      <c r="DT514" s="12"/>
      <c r="DU514" s="12"/>
      <c r="DV514" s="12"/>
      <c r="DW514" s="12"/>
      <c r="DX514" s="12"/>
      <c r="DZ514" s="114"/>
    </row>
    <row r="515" spans="1:130" x14ac:dyDescent="0.2">
      <c r="A515" s="107"/>
      <c r="B515" s="12"/>
      <c r="C515" s="12"/>
      <c r="D515" s="12"/>
      <c r="E515" s="12"/>
      <c r="F515" s="12"/>
      <c r="G515" s="12"/>
      <c r="H515" s="12"/>
      <c r="I515" s="114"/>
      <c r="J515" s="13"/>
      <c r="K515" s="12"/>
      <c r="L515" s="12"/>
      <c r="M515" s="12"/>
      <c r="N515" s="12"/>
      <c r="O515" s="20"/>
      <c r="P515" s="12"/>
      <c r="S515" s="12"/>
      <c r="T515" s="12"/>
      <c r="V515" s="12"/>
      <c r="W515" s="12"/>
      <c r="X515" s="17"/>
      <c r="AX515" s="12"/>
      <c r="AY515" s="12"/>
      <c r="BY515" s="12"/>
      <c r="BZ515" s="12"/>
      <c r="DC515" s="12"/>
      <c r="DD515" s="12"/>
      <c r="DE515" s="114"/>
      <c r="DF515" s="12"/>
      <c r="DI515" s="12"/>
      <c r="DJ515" s="12"/>
      <c r="DK515" s="12"/>
      <c r="DM515" s="12"/>
      <c r="DN515" s="12"/>
      <c r="DO515" s="12"/>
      <c r="DP515" s="12"/>
      <c r="DQ515" s="12"/>
      <c r="DR515" s="12"/>
      <c r="DS515" s="12"/>
      <c r="DT515" s="12"/>
      <c r="DU515" s="12"/>
      <c r="DV515" s="12"/>
      <c r="DW515" s="12"/>
      <c r="DX515" s="12"/>
      <c r="DZ515" s="114"/>
    </row>
    <row r="516" spans="1:130" x14ac:dyDescent="0.2">
      <c r="A516" s="107"/>
      <c r="B516" s="12"/>
      <c r="C516" s="12"/>
      <c r="D516" s="12"/>
      <c r="E516" s="12"/>
      <c r="F516" s="12"/>
      <c r="G516" s="12"/>
      <c r="H516" s="12"/>
      <c r="I516" s="114"/>
      <c r="J516" s="13"/>
      <c r="K516" s="12"/>
      <c r="L516" s="12"/>
      <c r="M516" s="12"/>
      <c r="N516" s="12"/>
      <c r="O516" s="20"/>
      <c r="P516" s="12"/>
      <c r="S516" s="12"/>
      <c r="T516" s="12"/>
      <c r="V516" s="12"/>
      <c r="W516" s="12"/>
      <c r="X516" s="17"/>
      <c r="AX516" s="12"/>
      <c r="AY516" s="12"/>
      <c r="BY516" s="12"/>
      <c r="BZ516" s="12"/>
      <c r="DC516" s="12"/>
      <c r="DD516" s="12"/>
      <c r="DE516" s="114"/>
      <c r="DF516" s="12"/>
      <c r="DI516" s="12"/>
      <c r="DJ516" s="12"/>
      <c r="DK516" s="12"/>
      <c r="DM516" s="12"/>
      <c r="DN516" s="12"/>
      <c r="DO516" s="12"/>
      <c r="DP516" s="12"/>
      <c r="DQ516" s="12"/>
      <c r="DR516" s="12"/>
      <c r="DS516" s="12"/>
      <c r="DT516" s="12"/>
      <c r="DU516" s="12"/>
      <c r="DV516" s="12"/>
      <c r="DW516" s="12"/>
      <c r="DX516" s="12"/>
      <c r="DZ516" s="114"/>
    </row>
    <row r="517" spans="1:130" x14ac:dyDescent="0.2">
      <c r="A517" s="107"/>
      <c r="B517" s="12"/>
      <c r="C517" s="12"/>
      <c r="D517" s="12"/>
      <c r="E517" s="12"/>
      <c r="F517" s="12"/>
      <c r="G517" s="12"/>
      <c r="H517" s="12"/>
      <c r="I517" s="114"/>
      <c r="J517" s="13"/>
      <c r="K517" s="12"/>
      <c r="L517" s="12"/>
      <c r="M517" s="12"/>
      <c r="N517" s="12"/>
      <c r="O517" s="20"/>
      <c r="P517" s="12"/>
      <c r="S517" s="12"/>
      <c r="T517" s="12"/>
      <c r="V517" s="12"/>
      <c r="W517" s="12"/>
      <c r="X517" s="17"/>
      <c r="AX517" s="12"/>
      <c r="AY517" s="12"/>
      <c r="BY517" s="12"/>
      <c r="BZ517" s="12"/>
      <c r="DC517" s="12"/>
      <c r="DD517" s="12"/>
      <c r="DE517" s="114"/>
      <c r="DF517" s="12"/>
      <c r="DI517" s="12"/>
      <c r="DJ517" s="12"/>
      <c r="DK517" s="12"/>
      <c r="DM517" s="12"/>
      <c r="DN517" s="12"/>
      <c r="DO517" s="12"/>
      <c r="DP517" s="12"/>
      <c r="DQ517" s="12"/>
      <c r="DR517" s="12"/>
      <c r="DS517" s="12"/>
      <c r="DT517" s="12"/>
      <c r="DU517" s="12"/>
      <c r="DV517" s="12"/>
      <c r="DW517" s="12"/>
      <c r="DX517" s="12"/>
      <c r="DZ517" s="114"/>
    </row>
    <row r="518" spans="1:130" x14ac:dyDescent="0.2">
      <c r="A518" s="107"/>
      <c r="B518" s="12"/>
      <c r="C518" s="12"/>
      <c r="D518" s="12"/>
      <c r="E518" s="12"/>
      <c r="F518" s="12"/>
      <c r="G518" s="12"/>
      <c r="H518" s="12"/>
      <c r="I518" s="114"/>
      <c r="J518" s="13"/>
      <c r="K518" s="12"/>
      <c r="L518" s="12"/>
      <c r="M518" s="12"/>
      <c r="N518" s="12"/>
      <c r="O518" s="20"/>
      <c r="P518" s="12"/>
      <c r="S518" s="12"/>
      <c r="T518" s="12"/>
      <c r="V518" s="12"/>
      <c r="W518" s="12"/>
      <c r="X518" s="17"/>
      <c r="AX518" s="12"/>
      <c r="AY518" s="12"/>
      <c r="BY518" s="12"/>
      <c r="BZ518" s="12"/>
      <c r="DC518" s="12"/>
      <c r="DD518" s="12"/>
      <c r="DE518" s="114"/>
      <c r="DF518" s="12"/>
      <c r="DI518" s="12"/>
      <c r="DJ518" s="12"/>
      <c r="DK518" s="12"/>
      <c r="DM518" s="12"/>
      <c r="DN518" s="12"/>
      <c r="DO518" s="12"/>
      <c r="DP518" s="12"/>
      <c r="DQ518" s="12"/>
      <c r="DR518" s="12"/>
      <c r="DS518" s="12"/>
      <c r="DT518" s="12"/>
      <c r="DU518" s="12"/>
      <c r="DV518" s="12"/>
      <c r="DW518" s="12"/>
      <c r="DX518" s="12"/>
      <c r="DZ518" s="114"/>
    </row>
    <row r="519" spans="1:130" x14ac:dyDescent="0.2">
      <c r="A519" s="107"/>
      <c r="B519" s="12"/>
      <c r="C519" s="12"/>
      <c r="D519" s="12"/>
      <c r="E519" s="12"/>
      <c r="F519" s="12"/>
      <c r="G519" s="12"/>
      <c r="H519" s="12"/>
      <c r="I519" s="114"/>
      <c r="J519" s="13"/>
      <c r="K519" s="12"/>
      <c r="L519" s="12"/>
      <c r="M519" s="12"/>
      <c r="N519" s="12"/>
      <c r="O519" s="20"/>
      <c r="P519" s="12"/>
      <c r="S519" s="12"/>
      <c r="T519" s="12"/>
      <c r="V519" s="12"/>
      <c r="W519" s="12"/>
      <c r="X519" s="17"/>
      <c r="AX519" s="12"/>
      <c r="AY519" s="12"/>
      <c r="BY519" s="12"/>
      <c r="BZ519" s="12"/>
      <c r="DC519" s="12"/>
      <c r="DD519" s="12"/>
      <c r="DE519" s="114"/>
      <c r="DF519" s="12"/>
      <c r="DI519" s="12"/>
      <c r="DJ519" s="12"/>
      <c r="DK519" s="12"/>
      <c r="DM519" s="12"/>
      <c r="DN519" s="12"/>
      <c r="DO519" s="12"/>
      <c r="DP519" s="12"/>
      <c r="DQ519" s="12"/>
      <c r="DR519" s="12"/>
      <c r="DS519" s="12"/>
      <c r="DT519" s="12"/>
      <c r="DU519" s="12"/>
      <c r="DV519" s="12"/>
      <c r="DW519" s="12"/>
      <c r="DX519" s="12"/>
      <c r="DZ519" s="114"/>
    </row>
    <row r="520" spans="1:130" x14ac:dyDescent="0.2">
      <c r="A520" s="107"/>
      <c r="B520" s="12"/>
      <c r="C520" s="12"/>
      <c r="D520" s="12"/>
      <c r="E520" s="12"/>
      <c r="F520" s="12"/>
      <c r="G520" s="12"/>
      <c r="H520" s="12"/>
      <c r="I520" s="114"/>
      <c r="J520" s="13"/>
      <c r="K520" s="12"/>
      <c r="L520" s="12"/>
      <c r="M520" s="12"/>
      <c r="N520" s="12"/>
      <c r="O520" s="20"/>
      <c r="P520" s="12"/>
      <c r="S520" s="12"/>
      <c r="T520" s="12"/>
      <c r="V520" s="12"/>
      <c r="W520" s="12"/>
      <c r="X520" s="17"/>
      <c r="AX520" s="12"/>
      <c r="AY520" s="12"/>
      <c r="BY520" s="12"/>
      <c r="BZ520" s="12"/>
      <c r="DC520" s="12"/>
      <c r="DD520" s="12"/>
      <c r="DE520" s="114"/>
      <c r="DF520" s="12"/>
      <c r="DI520" s="12"/>
      <c r="DJ520" s="12"/>
      <c r="DK520" s="12"/>
      <c r="DM520" s="12"/>
      <c r="DN520" s="12"/>
      <c r="DO520" s="12"/>
      <c r="DP520" s="12"/>
      <c r="DQ520" s="12"/>
      <c r="DR520" s="12"/>
      <c r="DS520" s="12"/>
      <c r="DT520" s="12"/>
      <c r="DU520" s="12"/>
      <c r="DV520" s="12"/>
      <c r="DW520" s="12"/>
      <c r="DX520" s="12"/>
      <c r="DZ520" s="114"/>
    </row>
    <row r="521" spans="1:130" x14ac:dyDescent="0.2">
      <c r="A521" s="107"/>
      <c r="B521" s="12"/>
      <c r="C521" s="12"/>
      <c r="D521" s="12"/>
      <c r="E521" s="12"/>
      <c r="F521" s="12"/>
      <c r="G521" s="12"/>
      <c r="H521" s="12"/>
      <c r="I521" s="114"/>
      <c r="J521" s="13"/>
      <c r="K521" s="12"/>
      <c r="L521" s="12"/>
      <c r="M521" s="12"/>
      <c r="N521" s="12"/>
      <c r="O521" s="20"/>
      <c r="P521" s="12"/>
      <c r="S521" s="12"/>
      <c r="T521" s="12"/>
      <c r="V521" s="12"/>
      <c r="W521" s="12"/>
      <c r="X521" s="17"/>
      <c r="AX521" s="12"/>
      <c r="AY521" s="12"/>
      <c r="BY521" s="12"/>
      <c r="BZ521" s="12"/>
      <c r="DC521" s="12"/>
      <c r="DD521" s="12"/>
      <c r="DE521" s="114"/>
      <c r="DF521" s="12"/>
      <c r="DI521" s="12"/>
      <c r="DJ521" s="12"/>
      <c r="DK521" s="12"/>
      <c r="DM521" s="12"/>
      <c r="DN521" s="12"/>
      <c r="DO521" s="12"/>
      <c r="DP521" s="12"/>
      <c r="DQ521" s="12"/>
      <c r="DR521" s="12"/>
      <c r="DS521" s="12"/>
      <c r="DT521" s="12"/>
      <c r="DU521" s="12"/>
      <c r="DV521" s="12"/>
      <c r="DW521" s="12"/>
      <c r="DX521" s="12"/>
      <c r="DZ521" s="114"/>
    </row>
    <row r="522" spans="1:130" x14ac:dyDescent="0.2">
      <c r="A522" s="107"/>
      <c r="B522" s="12"/>
      <c r="C522" s="12"/>
      <c r="D522" s="12"/>
      <c r="E522" s="12"/>
      <c r="F522" s="12"/>
      <c r="G522" s="12"/>
      <c r="H522" s="12"/>
      <c r="I522" s="114"/>
      <c r="J522" s="13"/>
      <c r="K522" s="12"/>
      <c r="L522" s="12"/>
      <c r="M522" s="12"/>
      <c r="N522" s="12"/>
      <c r="O522" s="20"/>
      <c r="P522" s="12"/>
      <c r="S522" s="12"/>
      <c r="T522" s="12"/>
      <c r="V522" s="12"/>
      <c r="W522" s="12"/>
      <c r="X522" s="17"/>
      <c r="AX522" s="12"/>
      <c r="AY522" s="12"/>
      <c r="BY522" s="12"/>
      <c r="BZ522" s="12"/>
      <c r="DC522" s="12"/>
      <c r="DD522" s="12"/>
      <c r="DE522" s="114"/>
      <c r="DF522" s="12"/>
      <c r="DI522" s="12"/>
      <c r="DJ522" s="12"/>
      <c r="DK522" s="12"/>
      <c r="DM522" s="12"/>
      <c r="DN522" s="12"/>
      <c r="DO522" s="12"/>
      <c r="DP522" s="12"/>
      <c r="DQ522" s="12"/>
      <c r="DR522" s="12"/>
      <c r="DS522" s="12"/>
      <c r="DT522" s="12"/>
      <c r="DU522" s="12"/>
      <c r="DV522" s="12"/>
      <c r="DW522" s="12"/>
      <c r="DX522" s="12"/>
      <c r="DZ522" s="114"/>
    </row>
    <row r="523" spans="1:130" x14ac:dyDescent="0.2">
      <c r="A523" s="107"/>
      <c r="B523" s="12"/>
      <c r="C523" s="12"/>
      <c r="D523" s="12"/>
      <c r="E523" s="12"/>
      <c r="F523" s="12"/>
      <c r="G523" s="12"/>
      <c r="H523" s="12"/>
      <c r="I523" s="114"/>
      <c r="J523" s="13"/>
      <c r="K523" s="12"/>
      <c r="L523" s="12"/>
      <c r="M523" s="12"/>
      <c r="N523" s="12"/>
      <c r="O523" s="20"/>
      <c r="P523" s="12"/>
      <c r="S523" s="12"/>
      <c r="T523" s="12"/>
      <c r="V523" s="12"/>
      <c r="W523" s="12"/>
      <c r="X523" s="17"/>
      <c r="AX523" s="12"/>
      <c r="AY523" s="12"/>
      <c r="BY523" s="12"/>
      <c r="BZ523" s="12"/>
      <c r="DC523" s="12"/>
      <c r="DD523" s="12"/>
      <c r="DE523" s="114"/>
      <c r="DF523" s="12"/>
      <c r="DI523" s="12"/>
      <c r="DJ523" s="12"/>
      <c r="DK523" s="12"/>
      <c r="DM523" s="12"/>
      <c r="DN523" s="12"/>
      <c r="DO523" s="12"/>
      <c r="DP523" s="12"/>
      <c r="DQ523" s="12"/>
      <c r="DR523" s="12"/>
      <c r="DS523" s="12"/>
      <c r="DT523" s="12"/>
      <c r="DU523" s="12"/>
      <c r="DV523" s="12"/>
      <c r="DW523" s="12"/>
      <c r="DX523" s="12"/>
      <c r="DZ523" s="114"/>
    </row>
    <row r="524" spans="1:130" x14ac:dyDescent="0.2">
      <c r="A524" s="107"/>
      <c r="B524" s="12"/>
      <c r="C524" s="12"/>
      <c r="D524" s="12"/>
      <c r="E524" s="12"/>
      <c r="F524" s="12"/>
      <c r="G524" s="12"/>
      <c r="H524" s="12"/>
      <c r="I524" s="114"/>
      <c r="J524" s="13"/>
      <c r="K524" s="12"/>
      <c r="L524" s="12"/>
      <c r="M524" s="12"/>
      <c r="N524" s="12"/>
      <c r="O524" s="20"/>
      <c r="P524" s="12"/>
      <c r="S524" s="12"/>
      <c r="T524" s="12"/>
      <c r="V524" s="12"/>
      <c r="W524" s="12"/>
      <c r="X524" s="17"/>
      <c r="AX524" s="12"/>
      <c r="AY524" s="12"/>
      <c r="BY524" s="12"/>
      <c r="BZ524" s="12"/>
      <c r="DC524" s="12"/>
      <c r="DD524" s="12"/>
      <c r="DE524" s="114"/>
      <c r="DF524" s="12"/>
      <c r="DI524" s="12"/>
      <c r="DJ524" s="12"/>
      <c r="DK524" s="12"/>
      <c r="DM524" s="12"/>
      <c r="DN524" s="12"/>
      <c r="DO524" s="12"/>
      <c r="DP524" s="12"/>
      <c r="DQ524" s="12"/>
      <c r="DR524" s="12"/>
      <c r="DS524" s="12"/>
      <c r="DT524" s="12"/>
      <c r="DU524" s="12"/>
      <c r="DV524" s="12"/>
      <c r="DW524" s="12"/>
      <c r="DX524" s="12"/>
      <c r="DZ524" s="114"/>
    </row>
    <row r="525" spans="1:130" x14ac:dyDescent="0.2">
      <c r="A525" s="107"/>
      <c r="B525" s="12"/>
      <c r="C525" s="12"/>
      <c r="D525" s="12"/>
      <c r="E525" s="12"/>
      <c r="F525" s="12"/>
      <c r="G525" s="12"/>
      <c r="H525" s="12"/>
      <c r="I525" s="114"/>
      <c r="J525" s="13"/>
      <c r="K525" s="12"/>
      <c r="L525" s="12"/>
      <c r="M525" s="12"/>
      <c r="N525" s="12"/>
      <c r="O525" s="20"/>
      <c r="P525" s="12"/>
      <c r="S525" s="12"/>
      <c r="T525" s="12"/>
      <c r="V525" s="12"/>
      <c r="W525" s="12"/>
      <c r="X525" s="17"/>
      <c r="AX525" s="12"/>
      <c r="AY525" s="12"/>
      <c r="BY525" s="12"/>
      <c r="BZ525" s="12"/>
      <c r="DC525" s="12"/>
      <c r="DD525" s="12"/>
      <c r="DE525" s="114"/>
      <c r="DF525" s="12"/>
      <c r="DI525" s="12"/>
      <c r="DJ525" s="12"/>
      <c r="DK525" s="12"/>
      <c r="DM525" s="12"/>
      <c r="DN525" s="12"/>
      <c r="DO525" s="12"/>
      <c r="DP525" s="12"/>
      <c r="DQ525" s="12"/>
      <c r="DR525" s="12"/>
      <c r="DS525" s="12"/>
      <c r="DT525" s="12"/>
      <c r="DU525" s="12"/>
      <c r="DV525" s="12"/>
      <c r="DW525" s="12"/>
      <c r="DX525" s="12"/>
      <c r="DZ525" s="114"/>
    </row>
    <row r="526" spans="1:130" x14ac:dyDescent="0.2">
      <c r="A526" s="107"/>
      <c r="B526" s="12"/>
      <c r="C526" s="12"/>
      <c r="D526" s="12"/>
      <c r="E526" s="12"/>
      <c r="F526" s="12"/>
      <c r="G526" s="12"/>
      <c r="H526" s="12"/>
      <c r="I526" s="114"/>
      <c r="J526" s="13"/>
      <c r="K526" s="12"/>
      <c r="L526" s="12"/>
      <c r="M526" s="12"/>
      <c r="N526" s="12"/>
      <c r="O526" s="20"/>
      <c r="P526" s="12"/>
      <c r="S526" s="12"/>
      <c r="T526" s="12"/>
      <c r="V526" s="12"/>
      <c r="W526" s="12"/>
      <c r="X526" s="17"/>
      <c r="AX526" s="12"/>
      <c r="AY526" s="12"/>
      <c r="BY526" s="12"/>
      <c r="BZ526" s="12"/>
      <c r="DC526" s="12"/>
      <c r="DD526" s="12"/>
      <c r="DE526" s="114"/>
      <c r="DF526" s="12"/>
      <c r="DI526" s="12"/>
      <c r="DJ526" s="12"/>
      <c r="DK526" s="12"/>
      <c r="DM526" s="12"/>
      <c r="DN526" s="12"/>
      <c r="DO526" s="12"/>
      <c r="DP526" s="12"/>
      <c r="DQ526" s="12"/>
      <c r="DR526" s="12"/>
      <c r="DS526" s="12"/>
      <c r="DT526" s="12"/>
      <c r="DU526" s="12"/>
      <c r="DV526" s="12"/>
      <c r="DW526" s="12"/>
      <c r="DX526" s="12"/>
      <c r="DZ526" s="114"/>
    </row>
    <row r="527" spans="1:130" x14ac:dyDescent="0.2">
      <c r="A527" s="107"/>
      <c r="B527" s="12"/>
      <c r="C527" s="12"/>
      <c r="D527" s="12"/>
      <c r="E527" s="12"/>
      <c r="F527" s="12"/>
      <c r="G527" s="12"/>
      <c r="H527" s="12"/>
      <c r="I527" s="114"/>
      <c r="J527" s="13"/>
      <c r="K527" s="12"/>
      <c r="L527" s="12"/>
      <c r="M527" s="12"/>
      <c r="N527" s="12"/>
      <c r="O527" s="20"/>
      <c r="P527" s="12"/>
      <c r="S527" s="12"/>
      <c r="T527" s="12"/>
      <c r="V527" s="12"/>
      <c r="W527" s="12"/>
      <c r="X527" s="17"/>
      <c r="AX527" s="12"/>
      <c r="AY527" s="12"/>
      <c r="BY527" s="12"/>
      <c r="BZ527" s="12"/>
      <c r="DC527" s="12"/>
      <c r="DD527" s="12"/>
      <c r="DE527" s="114"/>
      <c r="DF527" s="12"/>
      <c r="DI527" s="12"/>
      <c r="DJ527" s="12"/>
      <c r="DK527" s="12"/>
      <c r="DM527" s="12"/>
      <c r="DN527" s="12"/>
      <c r="DO527" s="12"/>
      <c r="DP527" s="12"/>
      <c r="DQ527" s="12"/>
      <c r="DR527" s="12"/>
      <c r="DS527" s="12"/>
      <c r="DT527" s="12"/>
      <c r="DU527" s="12"/>
      <c r="DV527" s="12"/>
      <c r="DW527" s="12"/>
      <c r="DX527" s="12"/>
      <c r="DZ527" s="114"/>
    </row>
    <row r="528" spans="1:130" x14ac:dyDescent="0.2">
      <c r="A528" s="107"/>
      <c r="B528" s="12"/>
      <c r="C528" s="12"/>
      <c r="D528" s="12"/>
      <c r="E528" s="12"/>
      <c r="F528" s="12"/>
      <c r="G528" s="12"/>
      <c r="H528" s="12"/>
      <c r="I528" s="114"/>
      <c r="J528" s="13"/>
      <c r="K528" s="12"/>
      <c r="L528" s="12"/>
      <c r="M528" s="12"/>
      <c r="N528" s="12"/>
      <c r="O528" s="20"/>
      <c r="P528" s="12"/>
      <c r="S528" s="12"/>
      <c r="T528" s="12"/>
      <c r="V528" s="12"/>
      <c r="W528" s="12"/>
      <c r="X528" s="17"/>
      <c r="AX528" s="12"/>
      <c r="AY528" s="12"/>
      <c r="BY528" s="12"/>
      <c r="BZ528" s="12"/>
      <c r="DC528" s="12"/>
      <c r="DD528" s="12"/>
      <c r="DE528" s="114"/>
      <c r="DF528" s="12"/>
      <c r="DI528" s="12"/>
      <c r="DJ528" s="12"/>
      <c r="DK528" s="12"/>
      <c r="DM528" s="12"/>
      <c r="DN528" s="12"/>
      <c r="DO528" s="12"/>
      <c r="DP528" s="12"/>
      <c r="DQ528" s="12"/>
      <c r="DR528" s="12"/>
      <c r="DS528" s="12"/>
      <c r="DT528" s="12"/>
      <c r="DU528" s="12"/>
      <c r="DV528" s="12"/>
      <c r="DW528" s="12"/>
      <c r="DX528" s="12"/>
      <c r="DZ528" s="114"/>
    </row>
    <row r="529" spans="1:130" x14ac:dyDescent="0.2">
      <c r="A529" s="107"/>
      <c r="B529" s="12"/>
      <c r="C529" s="12"/>
      <c r="D529" s="12"/>
      <c r="E529" s="12"/>
      <c r="F529" s="12"/>
      <c r="G529" s="12"/>
      <c r="H529" s="12"/>
      <c r="I529" s="114"/>
      <c r="J529" s="13"/>
      <c r="K529" s="12"/>
      <c r="L529" s="12"/>
      <c r="M529" s="12"/>
      <c r="N529" s="12"/>
      <c r="O529" s="20"/>
      <c r="P529" s="12"/>
      <c r="S529" s="12"/>
      <c r="T529" s="12"/>
      <c r="V529" s="12"/>
      <c r="W529" s="12"/>
      <c r="X529" s="17"/>
      <c r="AX529" s="12"/>
      <c r="AY529" s="12"/>
      <c r="BY529" s="12"/>
      <c r="BZ529" s="12"/>
      <c r="DC529" s="12"/>
      <c r="DD529" s="12"/>
      <c r="DE529" s="114"/>
      <c r="DF529" s="12"/>
      <c r="DI529" s="12"/>
      <c r="DJ529" s="12"/>
      <c r="DK529" s="12"/>
      <c r="DM529" s="12"/>
      <c r="DN529" s="12"/>
      <c r="DO529" s="12"/>
      <c r="DP529" s="12"/>
      <c r="DQ529" s="12"/>
      <c r="DR529" s="12"/>
      <c r="DS529" s="12"/>
      <c r="DT529" s="12"/>
      <c r="DU529" s="12"/>
      <c r="DV529" s="12"/>
      <c r="DW529" s="12"/>
      <c r="DX529" s="12"/>
      <c r="DZ529" s="114"/>
    </row>
    <row r="530" spans="1:130" x14ac:dyDescent="0.2">
      <c r="A530" s="107"/>
      <c r="B530" s="12"/>
      <c r="C530" s="12"/>
      <c r="D530" s="12"/>
      <c r="E530" s="12"/>
      <c r="F530" s="12"/>
      <c r="G530" s="12"/>
      <c r="H530" s="12"/>
      <c r="I530" s="114"/>
      <c r="J530" s="13"/>
      <c r="K530" s="12"/>
      <c r="L530" s="12"/>
      <c r="M530" s="12"/>
      <c r="N530" s="12"/>
      <c r="O530" s="20"/>
      <c r="P530" s="12"/>
      <c r="S530" s="12"/>
      <c r="T530" s="12"/>
      <c r="V530" s="12"/>
      <c r="W530" s="12"/>
      <c r="X530" s="17"/>
      <c r="AX530" s="12"/>
      <c r="AY530" s="12"/>
      <c r="BY530" s="12"/>
      <c r="BZ530" s="12"/>
      <c r="DC530" s="12"/>
      <c r="DD530" s="12"/>
      <c r="DE530" s="114"/>
      <c r="DF530" s="12"/>
      <c r="DI530" s="12"/>
      <c r="DJ530" s="12"/>
      <c r="DK530" s="12"/>
      <c r="DM530" s="12"/>
      <c r="DN530" s="12"/>
      <c r="DO530" s="12"/>
      <c r="DP530" s="12"/>
      <c r="DQ530" s="12"/>
      <c r="DR530" s="12"/>
      <c r="DS530" s="12"/>
      <c r="DT530" s="12"/>
      <c r="DU530" s="12"/>
      <c r="DV530" s="12"/>
      <c r="DW530" s="12"/>
      <c r="DX530" s="12"/>
      <c r="DZ530" s="114"/>
    </row>
    <row r="531" spans="1:130" x14ac:dyDescent="0.2">
      <c r="A531" s="107"/>
      <c r="B531" s="12"/>
      <c r="C531" s="12"/>
      <c r="D531" s="12"/>
      <c r="E531" s="12"/>
      <c r="F531" s="12"/>
      <c r="G531" s="12"/>
      <c r="H531" s="12"/>
      <c r="I531" s="114"/>
      <c r="J531" s="13"/>
      <c r="K531" s="12"/>
      <c r="L531" s="12"/>
      <c r="M531" s="12"/>
      <c r="N531" s="12"/>
      <c r="O531" s="20"/>
      <c r="P531" s="12"/>
      <c r="S531" s="12"/>
      <c r="T531" s="12"/>
      <c r="V531" s="12"/>
      <c r="W531" s="12"/>
      <c r="X531" s="17"/>
      <c r="AX531" s="12"/>
      <c r="AY531" s="12"/>
      <c r="BY531" s="12"/>
      <c r="BZ531" s="12"/>
      <c r="DC531" s="12"/>
      <c r="DD531" s="12"/>
      <c r="DE531" s="114"/>
      <c r="DF531" s="12"/>
      <c r="DI531" s="12"/>
      <c r="DJ531" s="12"/>
      <c r="DK531" s="12"/>
      <c r="DM531" s="12"/>
      <c r="DN531" s="12"/>
      <c r="DO531" s="12"/>
      <c r="DP531" s="12"/>
      <c r="DQ531" s="12"/>
      <c r="DR531" s="12"/>
      <c r="DS531" s="12"/>
      <c r="DT531" s="12"/>
      <c r="DU531" s="12"/>
      <c r="DV531" s="12"/>
      <c r="DW531" s="12"/>
      <c r="DX531" s="12"/>
      <c r="DZ531" s="114"/>
    </row>
    <row r="532" spans="1:130" x14ac:dyDescent="0.2">
      <c r="A532" s="107"/>
      <c r="B532" s="12"/>
      <c r="C532" s="12"/>
      <c r="D532" s="12"/>
      <c r="E532" s="12"/>
      <c r="F532" s="12"/>
      <c r="G532" s="12"/>
      <c r="H532" s="12"/>
      <c r="I532" s="114"/>
      <c r="J532" s="13"/>
      <c r="K532" s="12"/>
      <c r="L532" s="12"/>
      <c r="M532" s="12"/>
      <c r="N532" s="12"/>
      <c r="O532" s="20"/>
      <c r="P532" s="12"/>
      <c r="S532" s="12"/>
      <c r="T532" s="12"/>
      <c r="V532" s="12"/>
      <c r="W532" s="12"/>
      <c r="X532" s="17"/>
      <c r="AX532" s="12"/>
      <c r="AY532" s="12"/>
      <c r="BY532" s="12"/>
      <c r="BZ532" s="12"/>
      <c r="DC532" s="12"/>
      <c r="DD532" s="12"/>
      <c r="DE532" s="114"/>
      <c r="DF532" s="12"/>
      <c r="DI532" s="12"/>
      <c r="DJ532" s="12"/>
      <c r="DK532" s="12"/>
      <c r="DM532" s="12"/>
      <c r="DN532" s="12"/>
      <c r="DO532" s="12"/>
      <c r="DP532" s="12"/>
      <c r="DQ532" s="12"/>
      <c r="DR532" s="12"/>
      <c r="DS532" s="12"/>
      <c r="DT532" s="12"/>
      <c r="DU532" s="12"/>
      <c r="DV532" s="12"/>
      <c r="DW532" s="12"/>
      <c r="DX532" s="12"/>
      <c r="DZ532" s="114"/>
    </row>
    <row r="533" spans="1:130" x14ac:dyDescent="0.2">
      <c r="A533" s="107"/>
      <c r="B533" s="12"/>
      <c r="C533" s="12"/>
      <c r="D533" s="12"/>
      <c r="E533" s="12"/>
      <c r="F533" s="12"/>
      <c r="G533" s="12"/>
      <c r="H533" s="12"/>
      <c r="I533" s="114"/>
      <c r="J533" s="13"/>
      <c r="K533" s="12"/>
      <c r="L533" s="12"/>
      <c r="M533" s="12"/>
      <c r="N533" s="12"/>
      <c r="O533" s="20"/>
      <c r="P533" s="12"/>
      <c r="S533" s="12"/>
      <c r="T533" s="12"/>
      <c r="V533" s="12"/>
      <c r="W533" s="12"/>
      <c r="X533" s="17"/>
      <c r="AX533" s="12"/>
      <c r="AY533" s="12"/>
      <c r="BY533" s="12"/>
      <c r="BZ533" s="12"/>
      <c r="DC533" s="12"/>
      <c r="DD533" s="12"/>
      <c r="DE533" s="114"/>
      <c r="DF533" s="12"/>
      <c r="DI533" s="12"/>
      <c r="DJ533" s="12"/>
      <c r="DK533" s="12"/>
      <c r="DM533" s="12"/>
      <c r="DN533" s="12"/>
      <c r="DO533" s="12"/>
      <c r="DP533" s="12"/>
      <c r="DQ533" s="12"/>
      <c r="DR533" s="12"/>
      <c r="DS533" s="12"/>
      <c r="DT533" s="12"/>
      <c r="DU533" s="12"/>
      <c r="DV533" s="12"/>
      <c r="DW533" s="12"/>
      <c r="DX533" s="12"/>
      <c r="DZ533" s="114"/>
    </row>
    <row r="534" spans="1:130" x14ac:dyDescent="0.2">
      <c r="A534" s="107"/>
      <c r="B534" s="12"/>
      <c r="C534" s="12"/>
      <c r="D534" s="12"/>
      <c r="E534" s="12"/>
      <c r="F534" s="12"/>
      <c r="G534" s="12"/>
      <c r="H534" s="12"/>
      <c r="I534" s="114"/>
      <c r="J534" s="13"/>
      <c r="K534" s="12"/>
      <c r="L534" s="12"/>
      <c r="M534" s="12"/>
      <c r="N534" s="12"/>
      <c r="O534" s="20"/>
      <c r="P534" s="12"/>
      <c r="S534" s="12"/>
      <c r="T534" s="12"/>
      <c r="V534" s="12"/>
      <c r="W534" s="12"/>
      <c r="X534" s="17"/>
      <c r="AX534" s="12"/>
      <c r="AY534" s="12"/>
      <c r="BY534" s="12"/>
      <c r="BZ534" s="12"/>
      <c r="DC534" s="12"/>
      <c r="DD534" s="12"/>
      <c r="DE534" s="114"/>
      <c r="DF534" s="12"/>
      <c r="DI534" s="12"/>
      <c r="DJ534" s="12"/>
      <c r="DK534" s="12"/>
      <c r="DM534" s="12"/>
      <c r="DN534" s="12"/>
      <c r="DO534" s="12"/>
      <c r="DP534" s="12"/>
      <c r="DQ534" s="12"/>
      <c r="DR534" s="12"/>
      <c r="DS534" s="12"/>
      <c r="DT534" s="12"/>
      <c r="DU534" s="12"/>
      <c r="DV534" s="12"/>
      <c r="DW534" s="12"/>
      <c r="DX534" s="12"/>
      <c r="DZ534" s="114"/>
    </row>
    <row r="535" spans="1:130" x14ac:dyDescent="0.2">
      <c r="A535" s="107"/>
      <c r="B535" s="12"/>
      <c r="C535" s="12"/>
      <c r="D535" s="12"/>
      <c r="E535" s="12"/>
      <c r="F535" s="12"/>
      <c r="G535" s="12"/>
      <c r="H535" s="12"/>
      <c r="I535" s="114"/>
      <c r="J535" s="13"/>
      <c r="K535" s="12"/>
      <c r="L535" s="12"/>
      <c r="M535" s="12"/>
      <c r="N535" s="12"/>
      <c r="O535" s="20"/>
      <c r="P535" s="12"/>
      <c r="S535" s="12"/>
      <c r="T535" s="12"/>
      <c r="V535" s="12"/>
      <c r="W535" s="12"/>
      <c r="X535" s="17"/>
      <c r="AX535" s="12"/>
      <c r="AY535" s="12"/>
      <c r="BY535" s="12"/>
      <c r="BZ535" s="12"/>
      <c r="DC535" s="12"/>
      <c r="DD535" s="12"/>
      <c r="DE535" s="114"/>
      <c r="DF535" s="12"/>
      <c r="DI535" s="12"/>
      <c r="DJ535" s="12"/>
      <c r="DK535" s="12"/>
      <c r="DM535" s="12"/>
      <c r="DN535" s="12"/>
      <c r="DO535" s="12"/>
      <c r="DP535" s="12"/>
      <c r="DQ535" s="12"/>
      <c r="DR535" s="12"/>
      <c r="DS535" s="12"/>
      <c r="DT535" s="12"/>
      <c r="DU535" s="12"/>
      <c r="DV535" s="12"/>
      <c r="DW535" s="12"/>
      <c r="DX535" s="12"/>
      <c r="DZ535" s="114"/>
    </row>
    <row r="536" spans="1:130" x14ac:dyDescent="0.2">
      <c r="A536" s="107"/>
      <c r="B536" s="12"/>
      <c r="C536" s="12"/>
      <c r="D536" s="12"/>
      <c r="E536" s="12"/>
      <c r="F536" s="12"/>
      <c r="G536" s="12"/>
      <c r="H536" s="12"/>
      <c r="I536" s="114"/>
      <c r="J536" s="13"/>
      <c r="K536" s="12"/>
      <c r="L536" s="12"/>
      <c r="M536" s="12"/>
      <c r="N536" s="12"/>
      <c r="O536" s="20"/>
      <c r="P536" s="12"/>
      <c r="S536" s="12"/>
      <c r="T536" s="12"/>
      <c r="V536" s="12"/>
      <c r="W536" s="12"/>
      <c r="X536" s="17"/>
      <c r="AX536" s="12"/>
      <c r="AY536" s="12"/>
      <c r="BY536" s="12"/>
      <c r="BZ536" s="12"/>
      <c r="DC536" s="12"/>
      <c r="DD536" s="12"/>
      <c r="DE536" s="114"/>
      <c r="DF536" s="12"/>
      <c r="DI536" s="12"/>
      <c r="DJ536" s="12"/>
      <c r="DK536" s="12"/>
      <c r="DM536" s="12"/>
      <c r="DN536" s="12"/>
      <c r="DO536" s="12"/>
      <c r="DP536" s="12"/>
      <c r="DQ536" s="12"/>
      <c r="DR536" s="12"/>
      <c r="DS536" s="12"/>
      <c r="DT536" s="12"/>
      <c r="DU536" s="12"/>
      <c r="DV536" s="12"/>
      <c r="DW536" s="12"/>
      <c r="DX536" s="12"/>
      <c r="DZ536" s="114"/>
    </row>
    <row r="537" spans="1:130" x14ac:dyDescent="0.2">
      <c r="A537" s="107"/>
      <c r="B537" s="12"/>
      <c r="C537" s="12"/>
      <c r="D537" s="12"/>
      <c r="E537" s="12"/>
      <c r="F537" s="12"/>
      <c r="G537" s="12"/>
      <c r="H537" s="12"/>
      <c r="I537" s="114"/>
      <c r="J537" s="13"/>
      <c r="K537" s="12"/>
      <c r="L537" s="12"/>
      <c r="M537" s="12"/>
      <c r="N537" s="12"/>
      <c r="O537" s="20"/>
      <c r="P537" s="12"/>
      <c r="S537" s="12"/>
      <c r="T537" s="12"/>
      <c r="V537" s="12"/>
      <c r="W537" s="12"/>
      <c r="X537" s="17"/>
      <c r="AX537" s="12"/>
      <c r="AY537" s="12"/>
      <c r="BY537" s="12"/>
      <c r="BZ537" s="12"/>
      <c r="DC537" s="12"/>
      <c r="DD537" s="12"/>
      <c r="DE537" s="114"/>
      <c r="DF537" s="12"/>
      <c r="DI537" s="12"/>
      <c r="DJ537" s="12"/>
      <c r="DK537" s="12"/>
      <c r="DM537" s="12"/>
      <c r="DN537" s="12"/>
      <c r="DO537" s="12"/>
      <c r="DP537" s="12"/>
      <c r="DQ537" s="12"/>
      <c r="DR537" s="12"/>
      <c r="DS537" s="12"/>
      <c r="DT537" s="12"/>
      <c r="DU537" s="12"/>
      <c r="DV537" s="12"/>
      <c r="DW537" s="12"/>
      <c r="DX537" s="12"/>
      <c r="DZ537" s="114"/>
    </row>
    <row r="538" spans="1:130" x14ac:dyDescent="0.2">
      <c r="A538" s="107"/>
      <c r="B538" s="12"/>
      <c r="C538" s="12"/>
      <c r="D538" s="12"/>
      <c r="E538" s="12"/>
      <c r="F538" s="12"/>
      <c r="G538" s="12"/>
      <c r="H538" s="12"/>
      <c r="I538" s="114"/>
      <c r="J538" s="13"/>
      <c r="K538" s="12"/>
      <c r="L538" s="12"/>
      <c r="M538" s="12"/>
      <c r="N538" s="12"/>
      <c r="O538" s="20"/>
      <c r="P538" s="12"/>
      <c r="S538" s="12"/>
      <c r="T538" s="12"/>
      <c r="V538" s="12"/>
      <c r="W538" s="12"/>
      <c r="X538" s="17"/>
      <c r="AX538" s="12"/>
      <c r="AY538" s="12"/>
      <c r="BY538" s="12"/>
      <c r="BZ538" s="12"/>
      <c r="DC538" s="12"/>
      <c r="DD538" s="12"/>
      <c r="DE538" s="114"/>
      <c r="DF538" s="12"/>
      <c r="DI538" s="12"/>
      <c r="DJ538" s="12"/>
      <c r="DK538" s="12"/>
      <c r="DM538" s="12"/>
      <c r="DN538" s="12"/>
      <c r="DO538" s="12"/>
      <c r="DP538" s="12"/>
      <c r="DQ538" s="12"/>
      <c r="DR538" s="12"/>
      <c r="DS538" s="12"/>
      <c r="DT538" s="12"/>
      <c r="DU538" s="12"/>
      <c r="DV538" s="12"/>
      <c r="DW538" s="12"/>
      <c r="DX538" s="12"/>
      <c r="DZ538" s="114"/>
    </row>
    <row r="539" spans="1:130" x14ac:dyDescent="0.2">
      <c r="A539" s="107"/>
      <c r="B539" s="12"/>
      <c r="C539" s="12"/>
      <c r="D539" s="12"/>
      <c r="E539" s="12"/>
      <c r="F539" s="12"/>
      <c r="G539" s="12"/>
      <c r="H539" s="12"/>
      <c r="I539" s="114"/>
      <c r="J539" s="13"/>
      <c r="K539" s="12"/>
      <c r="L539" s="12"/>
      <c r="M539" s="12"/>
      <c r="N539" s="12"/>
      <c r="O539" s="20"/>
      <c r="P539" s="12"/>
      <c r="S539" s="12"/>
      <c r="T539" s="12"/>
      <c r="V539" s="12"/>
      <c r="W539" s="12"/>
      <c r="X539" s="17"/>
      <c r="AX539" s="12"/>
      <c r="AY539" s="12"/>
      <c r="BY539" s="12"/>
      <c r="BZ539" s="12"/>
      <c r="DC539" s="12"/>
      <c r="DD539" s="12"/>
      <c r="DE539" s="114"/>
      <c r="DF539" s="12"/>
      <c r="DI539" s="12"/>
      <c r="DJ539" s="12"/>
      <c r="DK539" s="12"/>
      <c r="DM539" s="12"/>
      <c r="DN539" s="12"/>
      <c r="DO539" s="12"/>
      <c r="DP539" s="12"/>
      <c r="DQ539" s="12"/>
      <c r="DR539" s="12"/>
      <c r="DS539" s="12"/>
      <c r="DT539" s="12"/>
      <c r="DU539" s="12"/>
      <c r="DV539" s="12"/>
      <c r="DW539" s="12"/>
      <c r="DX539" s="12"/>
      <c r="DZ539" s="114"/>
    </row>
    <row r="540" spans="1:130" x14ac:dyDescent="0.2">
      <c r="A540" s="107"/>
      <c r="B540" s="12"/>
      <c r="C540" s="12"/>
      <c r="D540" s="12"/>
      <c r="E540" s="12"/>
      <c r="F540" s="12"/>
      <c r="G540" s="12"/>
      <c r="H540" s="12"/>
      <c r="I540" s="114"/>
      <c r="J540" s="13"/>
      <c r="K540" s="12"/>
      <c r="L540" s="12"/>
      <c r="M540" s="12"/>
      <c r="N540" s="12"/>
      <c r="O540" s="20"/>
      <c r="P540" s="12"/>
      <c r="S540" s="12"/>
      <c r="T540" s="12"/>
      <c r="V540" s="12"/>
      <c r="W540" s="12"/>
      <c r="X540" s="17"/>
      <c r="AX540" s="12"/>
      <c r="AY540" s="12"/>
      <c r="BY540" s="12"/>
      <c r="BZ540" s="12"/>
      <c r="DC540" s="12"/>
      <c r="DD540" s="12"/>
      <c r="DE540" s="114"/>
      <c r="DF540" s="12"/>
      <c r="DI540" s="12"/>
      <c r="DJ540" s="12"/>
      <c r="DK540" s="12"/>
      <c r="DM540" s="12"/>
      <c r="DN540" s="12"/>
      <c r="DO540" s="12"/>
      <c r="DP540" s="12"/>
      <c r="DQ540" s="12"/>
      <c r="DR540" s="12"/>
      <c r="DS540" s="12"/>
      <c r="DT540" s="12"/>
      <c r="DU540" s="12"/>
      <c r="DV540" s="12"/>
      <c r="DW540" s="12"/>
      <c r="DX540" s="12"/>
      <c r="DZ540" s="114"/>
    </row>
    <row r="541" spans="1:130" x14ac:dyDescent="0.2">
      <c r="A541" s="107"/>
      <c r="B541" s="12"/>
      <c r="C541" s="12"/>
      <c r="D541" s="12"/>
      <c r="E541" s="12"/>
      <c r="F541" s="12"/>
      <c r="G541" s="12"/>
      <c r="H541" s="12"/>
      <c r="I541" s="114"/>
      <c r="J541" s="13"/>
      <c r="K541" s="12"/>
      <c r="L541" s="12"/>
      <c r="M541" s="12"/>
      <c r="N541" s="12"/>
      <c r="O541" s="20"/>
      <c r="P541" s="12"/>
      <c r="S541" s="12"/>
      <c r="T541" s="12"/>
      <c r="V541" s="12"/>
      <c r="W541" s="12"/>
      <c r="X541" s="17"/>
      <c r="AX541" s="12"/>
      <c r="AY541" s="12"/>
      <c r="BY541" s="12"/>
      <c r="BZ541" s="12"/>
      <c r="DC541" s="12"/>
      <c r="DD541" s="12"/>
      <c r="DE541" s="114"/>
      <c r="DF541" s="12"/>
      <c r="DI541" s="12"/>
      <c r="DJ541" s="12"/>
      <c r="DK541" s="12"/>
      <c r="DM541" s="12"/>
      <c r="DN541" s="12"/>
      <c r="DO541" s="12"/>
      <c r="DP541" s="12"/>
      <c r="DQ541" s="12"/>
      <c r="DR541" s="12"/>
      <c r="DS541" s="12"/>
      <c r="DT541" s="12"/>
      <c r="DU541" s="12"/>
      <c r="DV541" s="12"/>
      <c r="DW541" s="12"/>
      <c r="DX541" s="12"/>
      <c r="DZ541" s="114"/>
    </row>
    <row r="542" spans="1:130" x14ac:dyDescent="0.2">
      <c r="A542" s="107"/>
      <c r="B542" s="12"/>
      <c r="C542" s="12"/>
      <c r="D542" s="12"/>
      <c r="E542" s="12"/>
      <c r="F542" s="12"/>
      <c r="G542" s="12"/>
      <c r="H542" s="12"/>
      <c r="I542" s="114"/>
      <c r="J542" s="13"/>
      <c r="K542" s="12"/>
      <c r="L542" s="12"/>
      <c r="M542" s="12"/>
      <c r="N542" s="12"/>
      <c r="O542" s="20"/>
      <c r="P542" s="12"/>
      <c r="S542" s="12"/>
      <c r="T542" s="12"/>
      <c r="V542" s="12"/>
      <c r="W542" s="12"/>
      <c r="X542" s="17"/>
      <c r="AX542" s="12"/>
      <c r="AY542" s="12"/>
      <c r="BY542" s="12"/>
      <c r="BZ542" s="12"/>
      <c r="DC542" s="12"/>
      <c r="DD542" s="12"/>
      <c r="DE542" s="114"/>
      <c r="DF542" s="12"/>
      <c r="DI542" s="12"/>
      <c r="DJ542" s="12"/>
      <c r="DK542" s="12"/>
      <c r="DM542" s="12"/>
      <c r="DN542" s="12"/>
      <c r="DO542" s="12"/>
      <c r="DP542" s="12"/>
      <c r="DQ542" s="12"/>
      <c r="DR542" s="12"/>
      <c r="DS542" s="12"/>
      <c r="DT542" s="12"/>
      <c r="DU542" s="12"/>
      <c r="DV542" s="12"/>
      <c r="DW542" s="12"/>
      <c r="DX542" s="12"/>
      <c r="DZ542" s="114"/>
    </row>
    <row r="543" spans="1:130" x14ac:dyDescent="0.2">
      <c r="A543" s="107"/>
      <c r="B543" s="12"/>
      <c r="C543" s="12"/>
      <c r="D543" s="12"/>
      <c r="E543" s="12"/>
      <c r="F543" s="12"/>
      <c r="G543" s="12"/>
      <c r="H543" s="12"/>
      <c r="I543" s="114"/>
      <c r="J543" s="13"/>
      <c r="K543" s="12"/>
      <c r="L543" s="12"/>
      <c r="M543" s="12"/>
      <c r="N543" s="12"/>
      <c r="O543" s="20"/>
      <c r="P543" s="12"/>
      <c r="S543" s="12"/>
      <c r="T543" s="12"/>
      <c r="V543" s="12"/>
      <c r="W543" s="12"/>
      <c r="X543" s="17"/>
      <c r="AX543" s="12"/>
      <c r="AY543" s="12"/>
      <c r="BY543" s="12"/>
      <c r="BZ543" s="12"/>
      <c r="DC543" s="12"/>
      <c r="DD543" s="12"/>
      <c r="DE543" s="114"/>
      <c r="DF543" s="12"/>
      <c r="DI543" s="12"/>
      <c r="DJ543" s="12"/>
      <c r="DK543" s="12"/>
      <c r="DM543" s="12"/>
      <c r="DN543" s="12"/>
      <c r="DO543" s="12"/>
      <c r="DP543" s="12"/>
      <c r="DQ543" s="12"/>
      <c r="DR543" s="12"/>
      <c r="DS543" s="12"/>
      <c r="DT543" s="12"/>
      <c r="DU543" s="12"/>
      <c r="DV543" s="12"/>
      <c r="DW543" s="12"/>
      <c r="DX543" s="12"/>
      <c r="DZ543" s="114"/>
    </row>
    <row r="544" spans="1:130" x14ac:dyDescent="0.2">
      <c r="A544" s="107"/>
      <c r="B544" s="12"/>
      <c r="C544" s="12"/>
      <c r="D544" s="12"/>
      <c r="E544" s="12"/>
      <c r="F544" s="12"/>
      <c r="G544" s="12"/>
      <c r="H544" s="12"/>
      <c r="I544" s="114"/>
      <c r="J544" s="13"/>
      <c r="K544" s="12"/>
      <c r="L544" s="12"/>
      <c r="M544" s="12"/>
      <c r="N544" s="12"/>
      <c r="O544" s="20"/>
      <c r="P544" s="12"/>
      <c r="S544" s="12"/>
      <c r="T544" s="12"/>
      <c r="V544" s="12"/>
      <c r="W544" s="12"/>
      <c r="X544" s="17"/>
      <c r="AX544" s="12"/>
      <c r="AY544" s="12"/>
      <c r="BY544" s="12"/>
      <c r="BZ544" s="12"/>
      <c r="DC544" s="12"/>
      <c r="DD544" s="12"/>
      <c r="DE544" s="114"/>
      <c r="DF544" s="12"/>
      <c r="DI544" s="12"/>
      <c r="DJ544" s="12"/>
      <c r="DK544" s="12"/>
      <c r="DM544" s="12"/>
      <c r="DN544" s="12"/>
      <c r="DO544" s="12"/>
      <c r="DP544" s="12"/>
      <c r="DQ544" s="12"/>
      <c r="DR544" s="12"/>
      <c r="DS544" s="12"/>
      <c r="DT544" s="12"/>
      <c r="DU544" s="12"/>
      <c r="DV544" s="12"/>
      <c r="DW544" s="12"/>
      <c r="DX544" s="12"/>
      <c r="DZ544" s="114"/>
    </row>
    <row r="545" spans="1:130" x14ac:dyDescent="0.2">
      <c r="A545" s="107"/>
      <c r="B545" s="12"/>
      <c r="C545" s="12"/>
      <c r="D545" s="12"/>
      <c r="E545" s="12"/>
      <c r="F545" s="12"/>
      <c r="G545" s="12"/>
      <c r="H545" s="12"/>
      <c r="I545" s="114"/>
      <c r="J545" s="13"/>
      <c r="K545" s="12"/>
      <c r="L545" s="12"/>
      <c r="M545" s="12"/>
      <c r="N545" s="12"/>
      <c r="O545" s="20"/>
      <c r="P545" s="12"/>
      <c r="S545" s="12"/>
      <c r="T545" s="12"/>
      <c r="V545" s="12"/>
      <c r="W545" s="12"/>
      <c r="X545" s="17"/>
      <c r="AX545" s="12"/>
      <c r="AY545" s="12"/>
      <c r="BY545" s="12"/>
      <c r="BZ545" s="12"/>
      <c r="DC545" s="12"/>
      <c r="DD545" s="12"/>
      <c r="DE545" s="114"/>
      <c r="DF545" s="12"/>
      <c r="DI545" s="12"/>
      <c r="DJ545" s="12"/>
      <c r="DK545" s="12"/>
      <c r="DM545" s="12"/>
      <c r="DN545" s="12"/>
      <c r="DO545" s="12"/>
      <c r="DP545" s="12"/>
      <c r="DQ545" s="12"/>
      <c r="DR545" s="12"/>
      <c r="DS545" s="12"/>
      <c r="DT545" s="12"/>
      <c r="DU545" s="12"/>
      <c r="DV545" s="12"/>
      <c r="DW545" s="12"/>
      <c r="DX545" s="12"/>
      <c r="DZ545" s="114"/>
    </row>
    <row r="546" spans="1:130" x14ac:dyDescent="0.2">
      <c r="A546" s="107"/>
      <c r="B546" s="12"/>
      <c r="C546" s="12"/>
      <c r="D546" s="12"/>
      <c r="E546" s="12"/>
      <c r="F546" s="12"/>
      <c r="G546" s="12"/>
      <c r="H546" s="12"/>
      <c r="I546" s="114"/>
      <c r="J546" s="13"/>
      <c r="K546" s="12"/>
      <c r="L546" s="12"/>
      <c r="M546" s="12"/>
      <c r="N546" s="12"/>
      <c r="O546" s="20"/>
      <c r="P546" s="12"/>
      <c r="S546" s="12"/>
      <c r="T546" s="12"/>
      <c r="V546" s="12"/>
      <c r="W546" s="12"/>
      <c r="X546" s="17"/>
      <c r="AX546" s="12"/>
      <c r="AY546" s="12"/>
      <c r="BY546" s="12"/>
      <c r="BZ546" s="12"/>
      <c r="DC546" s="12"/>
      <c r="DD546" s="12"/>
      <c r="DE546" s="114"/>
      <c r="DF546" s="12"/>
      <c r="DI546" s="12"/>
      <c r="DJ546" s="12"/>
      <c r="DK546" s="12"/>
      <c r="DM546" s="12"/>
      <c r="DN546" s="12"/>
      <c r="DO546" s="12"/>
      <c r="DP546" s="12"/>
      <c r="DQ546" s="12"/>
      <c r="DR546" s="12"/>
      <c r="DS546" s="12"/>
      <c r="DT546" s="12"/>
      <c r="DU546" s="12"/>
      <c r="DV546" s="12"/>
      <c r="DW546" s="12"/>
      <c r="DX546" s="12"/>
      <c r="DZ546" s="114"/>
    </row>
    <row r="547" spans="1:130" x14ac:dyDescent="0.2">
      <c r="A547" s="107"/>
      <c r="B547" s="12"/>
      <c r="C547" s="12"/>
      <c r="D547" s="12"/>
      <c r="E547" s="12"/>
      <c r="F547" s="12"/>
      <c r="G547" s="12"/>
      <c r="H547" s="12"/>
      <c r="I547" s="114"/>
      <c r="J547" s="13"/>
      <c r="K547" s="12"/>
      <c r="L547" s="12"/>
      <c r="M547" s="12"/>
      <c r="N547" s="12"/>
      <c r="O547" s="20"/>
      <c r="P547" s="12"/>
      <c r="S547" s="12"/>
      <c r="T547" s="12"/>
      <c r="V547" s="12"/>
      <c r="W547" s="12"/>
      <c r="X547" s="17"/>
      <c r="AX547" s="12"/>
      <c r="AY547" s="12"/>
      <c r="BY547" s="12"/>
      <c r="BZ547" s="12"/>
      <c r="DC547" s="12"/>
      <c r="DD547" s="12"/>
      <c r="DE547" s="114"/>
      <c r="DF547" s="12"/>
      <c r="DI547" s="12"/>
      <c r="DJ547" s="12"/>
      <c r="DK547" s="12"/>
      <c r="DM547" s="12"/>
      <c r="DN547" s="12"/>
      <c r="DO547" s="12"/>
      <c r="DP547" s="12"/>
      <c r="DQ547" s="12"/>
      <c r="DR547" s="12"/>
      <c r="DS547" s="12"/>
      <c r="DT547" s="12"/>
      <c r="DU547" s="12"/>
      <c r="DV547" s="12"/>
      <c r="DW547" s="12"/>
      <c r="DX547" s="12"/>
      <c r="DZ547" s="114"/>
    </row>
    <row r="548" spans="1:130" x14ac:dyDescent="0.2">
      <c r="A548" s="107"/>
      <c r="B548" s="12"/>
      <c r="C548" s="12"/>
      <c r="D548" s="12"/>
      <c r="E548" s="12"/>
      <c r="F548" s="12"/>
      <c r="G548" s="12"/>
      <c r="H548" s="12"/>
      <c r="I548" s="114"/>
      <c r="J548" s="13"/>
      <c r="K548" s="12"/>
      <c r="L548" s="12"/>
      <c r="M548" s="12"/>
      <c r="N548" s="12"/>
      <c r="O548" s="20"/>
      <c r="P548" s="12"/>
      <c r="S548" s="12"/>
      <c r="T548" s="12"/>
      <c r="V548" s="12"/>
      <c r="W548" s="12"/>
      <c r="X548" s="17"/>
      <c r="AX548" s="12"/>
      <c r="AY548" s="12"/>
      <c r="BY548" s="12"/>
      <c r="BZ548" s="12"/>
      <c r="DC548" s="12"/>
      <c r="DD548" s="12"/>
      <c r="DE548" s="114"/>
      <c r="DF548" s="12"/>
      <c r="DI548" s="12"/>
      <c r="DJ548" s="12"/>
      <c r="DK548" s="12"/>
      <c r="DM548" s="12"/>
      <c r="DN548" s="12"/>
      <c r="DO548" s="12"/>
      <c r="DP548" s="12"/>
      <c r="DQ548" s="12"/>
      <c r="DR548" s="12"/>
      <c r="DS548" s="12"/>
      <c r="DT548" s="12"/>
      <c r="DU548" s="12"/>
      <c r="DV548" s="12"/>
      <c r="DW548" s="12"/>
      <c r="DX548" s="12"/>
      <c r="DZ548" s="114"/>
    </row>
    <row r="549" spans="1:130" x14ac:dyDescent="0.2">
      <c r="A549" s="107"/>
      <c r="B549" s="12"/>
      <c r="C549" s="12"/>
      <c r="D549" s="12"/>
      <c r="E549" s="12"/>
      <c r="F549" s="12"/>
      <c r="G549" s="12"/>
      <c r="H549" s="12"/>
      <c r="I549" s="114"/>
      <c r="J549" s="13"/>
      <c r="K549" s="12"/>
      <c r="L549" s="12"/>
      <c r="M549" s="12"/>
      <c r="N549" s="12"/>
      <c r="O549" s="20"/>
      <c r="P549" s="12"/>
      <c r="S549" s="12"/>
      <c r="T549" s="12"/>
      <c r="V549" s="12"/>
      <c r="W549" s="12"/>
      <c r="X549" s="17"/>
      <c r="AX549" s="12"/>
      <c r="AY549" s="12"/>
      <c r="BY549" s="12"/>
      <c r="BZ549" s="12"/>
      <c r="DC549" s="12"/>
      <c r="DD549" s="12"/>
      <c r="DE549" s="114"/>
      <c r="DF549" s="12"/>
      <c r="DI549" s="12"/>
      <c r="DJ549" s="12"/>
      <c r="DK549" s="12"/>
      <c r="DM549" s="12"/>
      <c r="DN549" s="12"/>
      <c r="DO549" s="12"/>
      <c r="DP549" s="12"/>
      <c r="DQ549" s="12"/>
      <c r="DR549" s="12"/>
      <c r="DS549" s="12"/>
      <c r="DT549" s="12"/>
      <c r="DU549" s="12"/>
      <c r="DV549" s="12"/>
      <c r="DW549" s="12"/>
      <c r="DX549" s="12"/>
      <c r="DZ549" s="114"/>
    </row>
    <row r="550" spans="1:130" x14ac:dyDescent="0.2">
      <c r="A550" s="107"/>
      <c r="B550" s="12"/>
      <c r="C550" s="12"/>
      <c r="D550" s="12"/>
      <c r="E550" s="12"/>
      <c r="F550" s="12"/>
      <c r="G550" s="12"/>
      <c r="H550" s="12"/>
      <c r="I550" s="114"/>
      <c r="J550" s="13"/>
      <c r="K550" s="12"/>
      <c r="L550" s="12"/>
      <c r="M550" s="12"/>
      <c r="N550" s="12"/>
      <c r="O550" s="20"/>
      <c r="P550" s="12"/>
      <c r="S550" s="12"/>
      <c r="T550" s="12"/>
      <c r="V550" s="12"/>
      <c r="W550" s="12"/>
      <c r="X550" s="17"/>
      <c r="AX550" s="12"/>
      <c r="AY550" s="12"/>
      <c r="BY550" s="12"/>
      <c r="BZ550" s="12"/>
      <c r="DC550" s="12"/>
      <c r="DD550" s="12"/>
      <c r="DE550" s="114"/>
      <c r="DF550" s="12"/>
      <c r="DI550" s="12"/>
      <c r="DJ550" s="12"/>
      <c r="DK550" s="12"/>
      <c r="DM550" s="12"/>
      <c r="DN550" s="12"/>
      <c r="DO550" s="12"/>
      <c r="DP550" s="12"/>
      <c r="DQ550" s="12"/>
      <c r="DR550" s="12"/>
      <c r="DS550" s="12"/>
      <c r="DT550" s="12"/>
      <c r="DU550" s="12"/>
      <c r="DV550" s="12"/>
      <c r="DW550" s="12"/>
      <c r="DX550" s="12"/>
      <c r="DZ550" s="114"/>
    </row>
    <row r="551" spans="1:130" x14ac:dyDescent="0.2">
      <c r="A551" s="107"/>
      <c r="B551" s="12"/>
      <c r="C551" s="12"/>
      <c r="D551" s="12"/>
      <c r="E551" s="12"/>
      <c r="F551" s="12"/>
      <c r="G551" s="12"/>
      <c r="H551" s="12"/>
      <c r="I551" s="114"/>
      <c r="J551" s="13"/>
      <c r="K551" s="12"/>
      <c r="L551" s="12"/>
      <c r="M551" s="12"/>
      <c r="N551" s="12"/>
      <c r="O551" s="20"/>
      <c r="P551" s="12"/>
      <c r="S551" s="12"/>
      <c r="T551" s="12"/>
      <c r="V551" s="12"/>
      <c r="W551" s="12"/>
      <c r="X551" s="17"/>
      <c r="AX551" s="12"/>
      <c r="AY551" s="12"/>
      <c r="BY551" s="12"/>
      <c r="BZ551" s="12"/>
      <c r="DC551" s="12"/>
      <c r="DD551" s="12"/>
      <c r="DE551" s="114"/>
      <c r="DF551" s="12"/>
      <c r="DI551" s="12"/>
      <c r="DJ551" s="12"/>
      <c r="DK551" s="12"/>
      <c r="DM551" s="12"/>
      <c r="DN551" s="12"/>
      <c r="DO551" s="12"/>
      <c r="DP551" s="12"/>
      <c r="DQ551" s="12"/>
      <c r="DR551" s="12"/>
      <c r="DS551" s="12"/>
      <c r="DT551" s="12"/>
      <c r="DU551" s="12"/>
      <c r="DV551" s="12"/>
      <c r="DW551" s="12"/>
      <c r="DX551" s="12"/>
      <c r="DZ551" s="114"/>
    </row>
    <row r="552" spans="1:130" x14ac:dyDescent="0.2">
      <c r="A552" s="107"/>
      <c r="B552" s="12"/>
      <c r="C552" s="12"/>
      <c r="D552" s="12"/>
      <c r="E552" s="12"/>
      <c r="F552" s="12"/>
      <c r="G552" s="12"/>
      <c r="H552" s="12"/>
      <c r="I552" s="114"/>
      <c r="J552" s="13"/>
      <c r="K552" s="12"/>
      <c r="L552" s="12"/>
      <c r="M552" s="12"/>
      <c r="N552" s="12"/>
      <c r="O552" s="20"/>
      <c r="P552" s="12"/>
      <c r="S552" s="12"/>
      <c r="T552" s="12"/>
      <c r="V552" s="12"/>
      <c r="W552" s="12"/>
      <c r="X552" s="17"/>
      <c r="AX552" s="12"/>
      <c r="AY552" s="12"/>
      <c r="BY552" s="12"/>
      <c r="BZ552" s="12"/>
      <c r="DC552" s="12"/>
      <c r="DD552" s="12"/>
      <c r="DE552" s="114"/>
      <c r="DF552" s="12"/>
      <c r="DI552" s="12"/>
      <c r="DJ552" s="12"/>
      <c r="DK552" s="12"/>
      <c r="DM552" s="12"/>
      <c r="DN552" s="12"/>
      <c r="DO552" s="12"/>
      <c r="DP552" s="12"/>
      <c r="DQ552" s="12"/>
      <c r="DR552" s="12"/>
      <c r="DS552" s="12"/>
      <c r="DT552" s="12"/>
      <c r="DU552" s="12"/>
      <c r="DV552" s="12"/>
      <c r="DW552" s="12"/>
      <c r="DX552" s="12"/>
      <c r="DZ552" s="114"/>
    </row>
    <row r="553" spans="1:130" x14ac:dyDescent="0.2">
      <c r="A553" s="107"/>
      <c r="B553" s="12"/>
      <c r="C553" s="12"/>
      <c r="D553" s="12"/>
      <c r="E553" s="12"/>
      <c r="F553" s="12"/>
      <c r="G553" s="12"/>
      <c r="H553" s="12"/>
      <c r="I553" s="114"/>
      <c r="J553" s="13"/>
      <c r="K553" s="12"/>
      <c r="L553" s="12"/>
      <c r="M553" s="12"/>
      <c r="N553" s="12"/>
      <c r="O553" s="20"/>
      <c r="P553" s="12"/>
      <c r="S553" s="12"/>
      <c r="T553" s="12"/>
      <c r="V553" s="12"/>
      <c r="W553" s="12"/>
      <c r="X553" s="17"/>
      <c r="AX553" s="12"/>
      <c r="AY553" s="12"/>
      <c r="BY553" s="12"/>
      <c r="BZ553" s="12"/>
      <c r="DC553" s="12"/>
      <c r="DD553" s="12"/>
      <c r="DE553" s="114"/>
      <c r="DF553" s="12"/>
      <c r="DI553" s="12"/>
      <c r="DJ553" s="12"/>
      <c r="DK553" s="12"/>
      <c r="DM553" s="12"/>
      <c r="DN553" s="12"/>
      <c r="DO553" s="12"/>
      <c r="DP553" s="12"/>
      <c r="DQ553" s="12"/>
      <c r="DR553" s="12"/>
      <c r="DS553" s="12"/>
      <c r="DT553" s="12"/>
      <c r="DU553" s="12"/>
      <c r="DV553" s="12"/>
      <c r="DW553" s="12"/>
      <c r="DX553" s="12"/>
      <c r="DZ553" s="114"/>
    </row>
    <row r="554" spans="1:130" x14ac:dyDescent="0.2">
      <c r="A554" s="107"/>
      <c r="B554" s="12"/>
      <c r="C554" s="12"/>
      <c r="D554" s="12"/>
      <c r="E554" s="12"/>
      <c r="F554" s="12"/>
      <c r="G554" s="12"/>
      <c r="H554" s="12"/>
      <c r="I554" s="114"/>
      <c r="J554" s="13"/>
      <c r="K554" s="12"/>
      <c r="L554" s="12"/>
      <c r="M554" s="12"/>
      <c r="N554" s="12"/>
      <c r="O554" s="20"/>
      <c r="P554" s="12"/>
      <c r="S554" s="12"/>
      <c r="T554" s="12"/>
      <c r="V554" s="12"/>
      <c r="W554" s="12"/>
      <c r="X554" s="17"/>
      <c r="AX554" s="12"/>
      <c r="AY554" s="12"/>
      <c r="BY554" s="12"/>
      <c r="BZ554" s="12"/>
      <c r="DC554" s="12"/>
      <c r="DD554" s="12"/>
      <c r="DE554" s="114"/>
      <c r="DF554" s="12"/>
      <c r="DI554" s="12"/>
      <c r="DJ554" s="12"/>
      <c r="DK554" s="12"/>
      <c r="DM554" s="12"/>
      <c r="DN554" s="12"/>
      <c r="DO554" s="12"/>
      <c r="DP554" s="12"/>
      <c r="DQ554" s="12"/>
      <c r="DR554" s="12"/>
      <c r="DS554" s="12"/>
      <c r="DT554" s="12"/>
      <c r="DU554" s="12"/>
      <c r="DV554" s="12"/>
      <c r="DW554" s="12"/>
      <c r="DX554" s="12"/>
      <c r="DZ554" s="114"/>
    </row>
    <row r="555" spans="1:130" x14ac:dyDescent="0.2">
      <c r="A555" s="107"/>
      <c r="B555" s="12"/>
      <c r="C555" s="12"/>
      <c r="D555" s="12"/>
      <c r="E555" s="12"/>
      <c r="F555" s="12"/>
      <c r="G555" s="12"/>
      <c r="H555" s="12"/>
      <c r="I555" s="114"/>
      <c r="J555" s="13"/>
      <c r="K555" s="12"/>
      <c r="L555" s="12"/>
      <c r="M555" s="12"/>
      <c r="N555" s="12"/>
      <c r="O555" s="20"/>
      <c r="P555" s="12"/>
      <c r="S555" s="12"/>
      <c r="T555" s="12"/>
      <c r="V555" s="12"/>
      <c r="W555" s="12"/>
      <c r="X555" s="17"/>
      <c r="AX555" s="12"/>
      <c r="AY555" s="12"/>
      <c r="BY555" s="12"/>
      <c r="BZ555" s="12"/>
      <c r="DC555" s="12"/>
      <c r="DD555" s="12"/>
      <c r="DE555" s="114"/>
      <c r="DF555" s="12"/>
      <c r="DI555" s="12"/>
      <c r="DJ555" s="12"/>
      <c r="DK555" s="12"/>
      <c r="DM555" s="12"/>
      <c r="DN555" s="12"/>
      <c r="DO555" s="12"/>
      <c r="DP555" s="12"/>
      <c r="DQ555" s="12"/>
      <c r="DR555" s="12"/>
      <c r="DS555" s="12"/>
      <c r="DT555" s="12"/>
      <c r="DU555" s="12"/>
      <c r="DV555" s="12"/>
      <c r="DW555" s="12"/>
      <c r="DX555" s="12"/>
      <c r="DZ555" s="114"/>
    </row>
    <row r="556" spans="1:130" x14ac:dyDescent="0.2">
      <c r="A556" s="107"/>
      <c r="B556" s="12"/>
      <c r="C556" s="12"/>
      <c r="D556" s="12"/>
      <c r="E556" s="12"/>
      <c r="F556" s="12"/>
      <c r="G556" s="12"/>
      <c r="H556" s="12"/>
      <c r="I556" s="114"/>
      <c r="J556" s="13"/>
      <c r="K556" s="12"/>
      <c r="L556" s="12"/>
      <c r="M556" s="12"/>
      <c r="N556" s="12"/>
      <c r="O556" s="20"/>
      <c r="P556" s="12"/>
      <c r="S556" s="12"/>
      <c r="T556" s="12"/>
      <c r="V556" s="12"/>
      <c r="W556" s="12"/>
      <c r="X556" s="17"/>
      <c r="AX556" s="12"/>
      <c r="AY556" s="12"/>
      <c r="BY556" s="12"/>
      <c r="BZ556" s="12"/>
      <c r="DC556" s="12"/>
      <c r="DD556" s="12"/>
      <c r="DE556" s="114"/>
      <c r="DF556" s="12"/>
      <c r="DI556" s="12"/>
      <c r="DJ556" s="12"/>
      <c r="DK556" s="12"/>
      <c r="DM556" s="12"/>
      <c r="DN556" s="12"/>
      <c r="DO556" s="12"/>
      <c r="DP556" s="12"/>
      <c r="DQ556" s="12"/>
      <c r="DR556" s="12"/>
      <c r="DS556" s="12"/>
      <c r="DT556" s="12"/>
      <c r="DU556" s="12"/>
      <c r="DV556" s="12"/>
      <c r="DW556" s="12"/>
      <c r="DX556" s="12"/>
      <c r="DZ556" s="114"/>
    </row>
    <row r="557" spans="1:130" x14ac:dyDescent="0.2">
      <c r="A557" s="107"/>
      <c r="B557" s="12"/>
      <c r="C557" s="12"/>
      <c r="D557" s="12"/>
      <c r="E557" s="12"/>
      <c r="F557" s="12"/>
      <c r="G557" s="12"/>
      <c r="H557" s="12"/>
      <c r="I557" s="114"/>
      <c r="J557" s="13"/>
      <c r="K557" s="12"/>
      <c r="L557" s="12"/>
      <c r="M557" s="12"/>
      <c r="N557" s="12"/>
      <c r="O557" s="20"/>
      <c r="P557" s="12"/>
      <c r="S557" s="12"/>
      <c r="T557" s="12"/>
      <c r="V557" s="12"/>
      <c r="W557" s="12"/>
      <c r="X557" s="17"/>
      <c r="AX557" s="12"/>
      <c r="AY557" s="12"/>
      <c r="BY557" s="12"/>
      <c r="BZ557" s="12"/>
      <c r="DC557" s="12"/>
      <c r="DD557" s="12"/>
      <c r="DE557" s="114"/>
      <c r="DF557" s="12"/>
      <c r="DI557" s="12"/>
      <c r="DJ557" s="12"/>
      <c r="DK557" s="12"/>
      <c r="DM557" s="12"/>
      <c r="DN557" s="12"/>
      <c r="DO557" s="12"/>
      <c r="DP557" s="12"/>
      <c r="DQ557" s="12"/>
      <c r="DR557" s="12"/>
      <c r="DS557" s="12"/>
      <c r="DT557" s="12"/>
      <c r="DU557" s="12"/>
      <c r="DV557" s="12"/>
      <c r="DW557" s="12"/>
      <c r="DX557" s="12"/>
      <c r="DZ557" s="114"/>
    </row>
    <row r="558" spans="1:130" x14ac:dyDescent="0.2">
      <c r="A558" s="107"/>
      <c r="B558" s="12"/>
      <c r="C558" s="12"/>
      <c r="D558" s="12"/>
      <c r="E558" s="12"/>
      <c r="F558" s="12"/>
      <c r="G558" s="12"/>
      <c r="H558" s="12"/>
      <c r="I558" s="114"/>
      <c r="J558" s="13"/>
      <c r="K558" s="12"/>
      <c r="L558" s="12"/>
      <c r="M558" s="12"/>
      <c r="N558" s="12"/>
      <c r="O558" s="20"/>
      <c r="P558" s="12"/>
      <c r="S558" s="12"/>
      <c r="T558" s="12"/>
      <c r="V558" s="12"/>
      <c r="W558" s="12"/>
      <c r="X558" s="17"/>
      <c r="AX558" s="12"/>
      <c r="AY558" s="12"/>
      <c r="BY558" s="12"/>
      <c r="BZ558" s="12"/>
      <c r="DC558" s="12"/>
      <c r="DD558" s="12"/>
      <c r="DE558" s="114"/>
      <c r="DF558" s="12"/>
      <c r="DI558" s="12"/>
      <c r="DJ558" s="12"/>
      <c r="DK558" s="12"/>
      <c r="DM558" s="12"/>
      <c r="DN558" s="12"/>
      <c r="DO558" s="12"/>
      <c r="DP558" s="12"/>
      <c r="DQ558" s="12"/>
      <c r="DR558" s="12"/>
      <c r="DS558" s="12"/>
      <c r="DT558" s="12"/>
      <c r="DU558" s="12"/>
      <c r="DV558" s="12"/>
      <c r="DW558" s="12"/>
      <c r="DX558" s="12"/>
      <c r="DZ558" s="114"/>
    </row>
    <row r="559" spans="1:130" x14ac:dyDescent="0.2">
      <c r="A559" s="107"/>
      <c r="B559" s="12"/>
      <c r="C559" s="12"/>
      <c r="D559" s="12"/>
      <c r="E559" s="12"/>
      <c r="F559" s="12"/>
      <c r="G559" s="12"/>
      <c r="H559" s="12"/>
      <c r="I559" s="114"/>
      <c r="J559" s="13"/>
      <c r="K559" s="12"/>
      <c r="L559" s="12"/>
      <c r="M559" s="12"/>
      <c r="N559" s="12"/>
      <c r="O559" s="20"/>
      <c r="P559" s="12"/>
      <c r="S559" s="12"/>
      <c r="T559" s="12"/>
      <c r="V559" s="12"/>
      <c r="W559" s="12"/>
      <c r="X559" s="17"/>
      <c r="AX559" s="12"/>
      <c r="AY559" s="12"/>
      <c r="BY559" s="12"/>
      <c r="BZ559" s="12"/>
      <c r="DC559" s="12"/>
      <c r="DD559" s="12"/>
      <c r="DE559" s="114"/>
      <c r="DF559" s="12"/>
      <c r="DI559" s="12"/>
      <c r="DJ559" s="12"/>
      <c r="DK559" s="12"/>
      <c r="DM559" s="12"/>
      <c r="DN559" s="12"/>
      <c r="DO559" s="12"/>
      <c r="DP559" s="12"/>
      <c r="DQ559" s="12"/>
      <c r="DR559" s="12"/>
      <c r="DS559" s="12"/>
      <c r="DT559" s="12"/>
      <c r="DU559" s="12"/>
      <c r="DV559" s="12"/>
      <c r="DW559" s="12"/>
      <c r="DX559" s="12"/>
      <c r="DZ559" s="114"/>
    </row>
    <row r="560" spans="1:130" x14ac:dyDescent="0.2">
      <c r="A560" s="107"/>
      <c r="B560" s="12"/>
      <c r="C560" s="12"/>
      <c r="D560" s="12"/>
      <c r="E560" s="12"/>
      <c r="F560" s="12"/>
      <c r="G560" s="12"/>
      <c r="H560" s="12"/>
      <c r="I560" s="114"/>
      <c r="J560" s="13"/>
      <c r="K560" s="12"/>
      <c r="L560" s="12"/>
      <c r="M560" s="12"/>
      <c r="N560" s="12"/>
      <c r="O560" s="20"/>
      <c r="P560" s="12"/>
      <c r="S560" s="12"/>
      <c r="T560" s="12"/>
      <c r="V560" s="12"/>
      <c r="W560" s="12"/>
      <c r="X560" s="17"/>
      <c r="AX560" s="12"/>
      <c r="AY560" s="12"/>
      <c r="BY560" s="12"/>
      <c r="BZ560" s="12"/>
      <c r="DC560" s="12"/>
      <c r="DD560" s="12"/>
      <c r="DE560" s="114"/>
      <c r="DF560" s="12"/>
      <c r="DI560" s="12"/>
      <c r="DJ560" s="12"/>
      <c r="DK560" s="12"/>
      <c r="DM560" s="12"/>
      <c r="DN560" s="12"/>
      <c r="DO560" s="12"/>
      <c r="DP560" s="12"/>
      <c r="DQ560" s="12"/>
      <c r="DR560" s="12"/>
      <c r="DS560" s="12"/>
      <c r="DT560" s="12"/>
      <c r="DU560" s="12"/>
      <c r="DV560" s="12"/>
      <c r="DW560" s="12"/>
      <c r="DX560" s="12"/>
      <c r="DZ560" s="114"/>
    </row>
    <row r="561" spans="1:130" x14ac:dyDescent="0.2">
      <c r="A561" s="107"/>
      <c r="B561" s="12"/>
      <c r="C561" s="12"/>
      <c r="D561" s="12"/>
      <c r="E561" s="12"/>
      <c r="F561" s="12"/>
      <c r="G561" s="12"/>
      <c r="H561" s="12"/>
      <c r="I561" s="114"/>
      <c r="J561" s="13"/>
      <c r="K561" s="12"/>
      <c r="L561" s="12"/>
      <c r="M561" s="12"/>
      <c r="N561" s="12"/>
      <c r="O561" s="20"/>
      <c r="P561" s="12"/>
      <c r="S561" s="12"/>
      <c r="T561" s="12"/>
      <c r="V561" s="12"/>
      <c r="W561" s="12"/>
      <c r="X561" s="17"/>
      <c r="AX561" s="12"/>
      <c r="AY561" s="12"/>
      <c r="BY561" s="12"/>
      <c r="BZ561" s="12"/>
      <c r="DC561" s="12"/>
      <c r="DD561" s="12"/>
      <c r="DE561" s="114"/>
      <c r="DF561" s="12"/>
      <c r="DI561" s="12"/>
      <c r="DJ561" s="12"/>
      <c r="DK561" s="12"/>
      <c r="DM561" s="12"/>
      <c r="DN561" s="12"/>
      <c r="DO561" s="12"/>
      <c r="DP561" s="12"/>
      <c r="DQ561" s="12"/>
      <c r="DR561" s="12"/>
      <c r="DS561" s="12"/>
      <c r="DT561" s="12"/>
      <c r="DU561" s="12"/>
      <c r="DV561" s="12"/>
      <c r="DW561" s="12"/>
      <c r="DX561" s="12"/>
      <c r="DZ561" s="114"/>
    </row>
    <row r="562" spans="1:130" x14ac:dyDescent="0.2">
      <c r="A562" s="107"/>
      <c r="B562" s="12"/>
      <c r="C562" s="12"/>
      <c r="D562" s="12"/>
      <c r="E562" s="12"/>
      <c r="F562" s="12"/>
      <c r="G562" s="12"/>
      <c r="H562" s="12"/>
      <c r="I562" s="114"/>
      <c r="J562" s="13"/>
      <c r="K562" s="12"/>
      <c r="L562" s="12"/>
      <c r="M562" s="12"/>
      <c r="N562" s="12"/>
      <c r="O562" s="20"/>
      <c r="P562" s="12"/>
      <c r="S562" s="12"/>
      <c r="T562" s="12"/>
      <c r="V562" s="12"/>
      <c r="W562" s="12"/>
      <c r="X562" s="17"/>
      <c r="AX562" s="12"/>
      <c r="AY562" s="12"/>
      <c r="BY562" s="12"/>
      <c r="BZ562" s="12"/>
      <c r="DC562" s="12"/>
      <c r="DD562" s="12"/>
      <c r="DE562" s="114"/>
      <c r="DF562" s="12"/>
      <c r="DI562" s="12"/>
      <c r="DJ562" s="12"/>
      <c r="DK562" s="12"/>
      <c r="DM562" s="12"/>
      <c r="DN562" s="12"/>
      <c r="DO562" s="12"/>
      <c r="DP562" s="12"/>
      <c r="DQ562" s="12"/>
      <c r="DR562" s="12"/>
      <c r="DS562" s="12"/>
      <c r="DT562" s="12"/>
      <c r="DU562" s="12"/>
      <c r="DV562" s="12"/>
      <c r="DW562" s="12"/>
      <c r="DX562" s="12"/>
      <c r="DZ562" s="114"/>
    </row>
    <row r="563" spans="1:130" x14ac:dyDescent="0.2">
      <c r="A563" s="107"/>
      <c r="B563" s="12"/>
      <c r="C563" s="12"/>
      <c r="D563" s="12"/>
      <c r="E563" s="12"/>
      <c r="F563" s="12"/>
      <c r="G563" s="12"/>
      <c r="H563" s="12"/>
      <c r="I563" s="114"/>
      <c r="J563" s="13"/>
      <c r="K563" s="12"/>
      <c r="L563" s="12"/>
      <c r="M563" s="12"/>
      <c r="N563" s="12"/>
      <c r="O563" s="20"/>
      <c r="P563" s="12"/>
      <c r="S563" s="12"/>
      <c r="T563" s="12"/>
      <c r="V563" s="12"/>
      <c r="W563" s="12"/>
      <c r="X563" s="17"/>
      <c r="AX563" s="12"/>
      <c r="AY563" s="12"/>
      <c r="BY563" s="12"/>
      <c r="BZ563" s="12"/>
      <c r="DC563" s="12"/>
      <c r="DD563" s="12"/>
      <c r="DE563" s="114"/>
      <c r="DF563" s="12"/>
      <c r="DI563" s="12"/>
      <c r="DJ563" s="12"/>
      <c r="DK563" s="12"/>
      <c r="DM563" s="12"/>
      <c r="DN563" s="12"/>
      <c r="DO563" s="12"/>
      <c r="DP563" s="12"/>
      <c r="DQ563" s="12"/>
      <c r="DR563" s="12"/>
      <c r="DS563" s="12"/>
      <c r="DT563" s="12"/>
      <c r="DU563" s="12"/>
      <c r="DV563" s="12"/>
      <c r="DW563" s="12"/>
      <c r="DX563" s="12"/>
      <c r="DZ563" s="114"/>
    </row>
    <row r="564" spans="1:130" x14ac:dyDescent="0.2">
      <c r="A564" s="107"/>
      <c r="B564" s="12"/>
      <c r="C564" s="12"/>
      <c r="D564" s="12"/>
      <c r="E564" s="12"/>
      <c r="F564" s="12"/>
      <c r="G564" s="12"/>
      <c r="H564" s="12"/>
      <c r="I564" s="114"/>
      <c r="J564" s="13"/>
      <c r="K564" s="12"/>
      <c r="L564" s="12"/>
      <c r="M564" s="12"/>
      <c r="N564" s="12"/>
      <c r="O564" s="20"/>
      <c r="P564" s="12"/>
      <c r="S564" s="12"/>
      <c r="T564" s="12"/>
      <c r="V564" s="12"/>
      <c r="W564" s="12"/>
      <c r="X564" s="17"/>
      <c r="AX564" s="12"/>
      <c r="AY564" s="12"/>
      <c r="BY564" s="12"/>
      <c r="BZ564" s="12"/>
      <c r="DC564" s="12"/>
      <c r="DD564" s="12"/>
      <c r="DE564" s="114"/>
      <c r="DF564" s="12"/>
      <c r="DI564" s="12"/>
      <c r="DJ564" s="12"/>
      <c r="DK564" s="12"/>
      <c r="DM564" s="12"/>
      <c r="DN564" s="12"/>
      <c r="DO564" s="12"/>
      <c r="DP564" s="12"/>
      <c r="DQ564" s="12"/>
      <c r="DR564" s="12"/>
      <c r="DS564" s="12"/>
      <c r="DT564" s="12"/>
      <c r="DU564" s="12"/>
      <c r="DV564" s="12"/>
      <c r="DW564" s="12"/>
      <c r="DX564" s="12"/>
      <c r="DZ564" s="114"/>
    </row>
    <row r="565" spans="1:130" x14ac:dyDescent="0.2">
      <c r="A565" s="107"/>
      <c r="B565" s="12"/>
      <c r="C565" s="12"/>
      <c r="D565" s="12"/>
      <c r="E565" s="12"/>
      <c r="F565" s="12"/>
      <c r="G565" s="12"/>
      <c r="H565" s="12"/>
      <c r="I565" s="114"/>
      <c r="J565" s="13"/>
      <c r="K565" s="12"/>
      <c r="L565" s="12"/>
      <c r="M565" s="12"/>
      <c r="N565" s="12"/>
      <c r="O565" s="20"/>
      <c r="P565" s="12"/>
      <c r="S565" s="12"/>
      <c r="T565" s="12"/>
      <c r="V565" s="12"/>
      <c r="W565" s="12"/>
      <c r="X565" s="17"/>
      <c r="AX565" s="12"/>
      <c r="AY565" s="12"/>
      <c r="BY565" s="12"/>
      <c r="BZ565" s="12"/>
      <c r="DC565" s="12"/>
      <c r="DD565" s="12"/>
      <c r="DE565" s="114"/>
      <c r="DF565" s="12"/>
      <c r="DI565" s="12"/>
      <c r="DJ565" s="12"/>
      <c r="DK565" s="12"/>
      <c r="DM565" s="12"/>
      <c r="DN565" s="12"/>
      <c r="DO565" s="12"/>
      <c r="DP565" s="12"/>
      <c r="DQ565" s="12"/>
      <c r="DR565" s="12"/>
      <c r="DS565" s="12"/>
      <c r="DT565" s="12"/>
      <c r="DU565" s="12"/>
      <c r="DV565" s="12"/>
      <c r="DW565" s="12"/>
      <c r="DX565" s="12"/>
      <c r="DZ565" s="114"/>
    </row>
    <row r="566" spans="1:130" x14ac:dyDescent="0.2">
      <c r="A566" s="107"/>
      <c r="B566" s="12"/>
      <c r="C566" s="12"/>
      <c r="D566" s="12"/>
      <c r="E566" s="12"/>
      <c r="F566" s="12"/>
      <c r="G566" s="12"/>
      <c r="H566" s="12"/>
      <c r="I566" s="114"/>
      <c r="J566" s="13"/>
      <c r="K566" s="12"/>
      <c r="L566" s="12"/>
      <c r="M566" s="12"/>
      <c r="N566" s="12"/>
      <c r="O566" s="20"/>
      <c r="P566" s="12"/>
      <c r="S566" s="12"/>
      <c r="T566" s="12"/>
      <c r="V566" s="12"/>
      <c r="W566" s="12"/>
      <c r="X566" s="17"/>
      <c r="AX566" s="12"/>
      <c r="AY566" s="12"/>
      <c r="BY566" s="12"/>
      <c r="BZ566" s="12"/>
      <c r="DC566" s="12"/>
      <c r="DD566" s="12"/>
      <c r="DE566" s="114"/>
      <c r="DF566" s="12"/>
      <c r="DI566" s="12"/>
      <c r="DJ566" s="12"/>
      <c r="DK566" s="12"/>
      <c r="DM566" s="12"/>
      <c r="DN566" s="12"/>
      <c r="DO566" s="12"/>
      <c r="DP566" s="12"/>
      <c r="DQ566" s="12"/>
      <c r="DR566" s="12"/>
      <c r="DS566" s="12"/>
      <c r="DT566" s="12"/>
      <c r="DU566" s="12"/>
      <c r="DV566" s="12"/>
      <c r="DW566" s="12"/>
      <c r="DX566" s="12"/>
      <c r="DZ566" s="114"/>
    </row>
    <row r="567" spans="1:130" x14ac:dyDescent="0.2">
      <c r="A567" s="107"/>
      <c r="B567" s="12"/>
      <c r="C567" s="12"/>
      <c r="D567" s="12"/>
      <c r="E567" s="12"/>
      <c r="F567" s="12"/>
      <c r="G567" s="12"/>
      <c r="H567" s="12"/>
      <c r="I567" s="114"/>
      <c r="J567" s="13"/>
      <c r="K567" s="12"/>
      <c r="L567" s="12"/>
      <c r="M567" s="12"/>
      <c r="N567" s="12"/>
      <c r="O567" s="20"/>
      <c r="P567" s="12"/>
      <c r="S567" s="12"/>
      <c r="T567" s="12"/>
      <c r="V567" s="12"/>
      <c r="W567" s="12"/>
      <c r="X567" s="17"/>
      <c r="AX567" s="12"/>
      <c r="AY567" s="12"/>
      <c r="BY567" s="12"/>
      <c r="BZ567" s="12"/>
      <c r="DC567" s="12"/>
      <c r="DD567" s="12"/>
      <c r="DE567" s="114"/>
      <c r="DF567" s="12"/>
      <c r="DI567" s="12"/>
      <c r="DJ567" s="12"/>
      <c r="DK567" s="12"/>
      <c r="DM567" s="12"/>
      <c r="DN567" s="12"/>
      <c r="DO567" s="12"/>
      <c r="DP567" s="12"/>
      <c r="DQ567" s="12"/>
      <c r="DR567" s="12"/>
      <c r="DS567" s="12"/>
      <c r="DT567" s="12"/>
      <c r="DU567" s="12"/>
      <c r="DV567" s="12"/>
      <c r="DW567" s="12"/>
      <c r="DX567" s="12"/>
      <c r="DZ567" s="114"/>
    </row>
    <row r="568" spans="1:130" x14ac:dyDescent="0.2">
      <c r="A568" s="107"/>
      <c r="B568" s="12"/>
      <c r="C568" s="12"/>
      <c r="D568" s="12"/>
      <c r="E568" s="12"/>
      <c r="F568" s="12"/>
      <c r="G568" s="12"/>
      <c r="H568" s="12"/>
      <c r="I568" s="114"/>
      <c r="J568" s="13"/>
      <c r="K568" s="12"/>
      <c r="L568" s="12"/>
      <c r="M568" s="12"/>
      <c r="N568" s="12"/>
      <c r="O568" s="20"/>
      <c r="P568" s="12"/>
      <c r="S568" s="12"/>
      <c r="T568" s="12"/>
      <c r="V568" s="12"/>
      <c r="W568" s="12"/>
      <c r="X568" s="17"/>
      <c r="AX568" s="12"/>
      <c r="AY568" s="12"/>
      <c r="BY568" s="12"/>
      <c r="BZ568" s="12"/>
      <c r="DC568" s="12"/>
      <c r="DD568" s="12"/>
      <c r="DE568" s="114"/>
      <c r="DF568" s="12"/>
      <c r="DI568" s="12"/>
      <c r="DJ568" s="12"/>
      <c r="DK568" s="12"/>
      <c r="DM568" s="12"/>
      <c r="DN568" s="12"/>
      <c r="DO568" s="12"/>
      <c r="DP568" s="12"/>
      <c r="DQ568" s="12"/>
      <c r="DR568" s="12"/>
      <c r="DS568" s="12"/>
      <c r="DT568" s="12"/>
      <c r="DU568" s="12"/>
      <c r="DV568" s="12"/>
      <c r="DW568" s="12"/>
      <c r="DX568" s="12"/>
      <c r="DZ568" s="114"/>
    </row>
    <row r="569" spans="1:130" x14ac:dyDescent="0.2">
      <c r="A569" s="107"/>
      <c r="B569" s="12"/>
      <c r="C569" s="12"/>
      <c r="D569" s="12"/>
      <c r="E569" s="12"/>
      <c r="F569" s="12"/>
      <c r="G569" s="12"/>
      <c r="H569" s="12"/>
      <c r="I569" s="114"/>
      <c r="J569" s="13"/>
      <c r="K569" s="12"/>
      <c r="L569" s="12"/>
      <c r="M569" s="12"/>
      <c r="N569" s="12"/>
      <c r="O569" s="20"/>
      <c r="P569" s="12"/>
      <c r="S569" s="12"/>
      <c r="T569" s="12"/>
      <c r="V569" s="12"/>
      <c r="W569" s="12"/>
      <c r="X569" s="17"/>
      <c r="AX569" s="12"/>
      <c r="AY569" s="12"/>
      <c r="BY569" s="12"/>
      <c r="BZ569" s="12"/>
      <c r="DC569" s="12"/>
      <c r="DD569" s="12"/>
      <c r="DE569" s="114"/>
      <c r="DF569" s="12"/>
      <c r="DI569" s="12"/>
      <c r="DJ569" s="12"/>
      <c r="DK569" s="12"/>
      <c r="DM569" s="12"/>
      <c r="DN569" s="12"/>
      <c r="DO569" s="12"/>
      <c r="DP569" s="12"/>
      <c r="DQ569" s="12"/>
      <c r="DR569" s="12"/>
      <c r="DS569" s="12"/>
      <c r="DT569" s="12"/>
      <c r="DU569" s="12"/>
      <c r="DV569" s="12"/>
      <c r="DW569" s="12"/>
      <c r="DX569" s="12"/>
      <c r="DZ569" s="114"/>
    </row>
    <row r="570" spans="1:130" x14ac:dyDescent="0.2">
      <c r="A570" s="107"/>
      <c r="B570" s="12"/>
      <c r="C570" s="12"/>
      <c r="D570" s="12"/>
      <c r="E570" s="12"/>
      <c r="F570" s="12"/>
      <c r="G570" s="12"/>
      <c r="H570" s="12"/>
      <c r="I570" s="114"/>
      <c r="J570" s="13"/>
      <c r="K570" s="12"/>
      <c r="L570" s="12"/>
      <c r="M570" s="12"/>
      <c r="N570" s="12"/>
      <c r="O570" s="20"/>
      <c r="P570" s="12"/>
      <c r="S570" s="12"/>
      <c r="T570" s="12"/>
      <c r="V570" s="12"/>
      <c r="W570" s="12"/>
      <c r="X570" s="17"/>
      <c r="AX570" s="12"/>
      <c r="AY570" s="12"/>
      <c r="BY570" s="12"/>
      <c r="BZ570" s="12"/>
      <c r="DC570" s="12"/>
      <c r="DD570" s="12"/>
      <c r="DE570" s="114"/>
      <c r="DF570" s="12"/>
      <c r="DI570" s="12"/>
      <c r="DJ570" s="12"/>
      <c r="DK570" s="12"/>
      <c r="DM570" s="12"/>
      <c r="DN570" s="12"/>
      <c r="DO570" s="12"/>
      <c r="DP570" s="12"/>
      <c r="DQ570" s="12"/>
      <c r="DR570" s="12"/>
      <c r="DS570" s="12"/>
      <c r="DT570" s="12"/>
      <c r="DU570" s="12"/>
      <c r="DV570" s="12"/>
      <c r="DW570" s="12"/>
      <c r="DX570" s="12"/>
      <c r="DZ570" s="114"/>
    </row>
    <row r="571" spans="1:130" x14ac:dyDescent="0.2">
      <c r="A571" s="107"/>
      <c r="B571" s="12"/>
      <c r="C571" s="12"/>
      <c r="D571" s="12"/>
      <c r="E571" s="12"/>
      <c r="F571" s="12"/>
      <c r="G571" s="12"/>
      <c r="H571" s="12"/>
      <c r="I571" s="114"/>
      <c r="J571" s="13"/>
      <c r="K571" s="12"/>
      <c r="L571" s="12"/>
      <c r="M571" s="12"/>
      <c r="N571" s="12"/>
      <c r="O571" s="20"/>
      <c r="P571" s="12"/>
      <c r="S571" s="12"/>
      <c r="T571" s="12"/>
      <c r="V571" s="12"/>
      <c r="W571" s="12"/>
      <c r="X571" s="17"/>
      <c r="AX571" s="12"/>
      <c r="AY571" s="12"/>
      <c r="BY571" s="12"/>
      <c r="BZ571" s="12"/>
      <c r="DC571" s="12"/>
      <c r="DD571" s="12"/>
      <c r="DE571" s="114"/>
      <c r="DF571" s="12"/>
      <c r="DI571" s="12"/>
      <c r="DJ571" s="12"/>
      <c r="DK571" s="12"/>
      <c r="DM571" s="12"/>
      <c r="DN571" s="12"/>
      <c r="DO571" s="12"/>
      <c r="DP571" s="12"/>
      <c r="DQ571" s="12"/>
      <c r="DR571" s="12"/>
      <c r="DS571" s="12"/>
      <c r="DT571" s="12"/>
      <c r="DU571" s="12"/>
      <c r="DV571" s="12"/>
      <c r="DW571" s="12"/>
      <c r="DX571" s="12"/>
      <c r="DZ571" s="114"/>
    </row>
    <row r="572" spans="1:130" x14ac:dyDescent="0.2">
      <c r="A572" s="107"/>
      <c r="B572" s="12"/>
      <c r="C572" s="12"/>
      <c r="D572" s="12"/>
      <c r="E572" s="12"/>
      <c r="F572" s="12"/>
      <c r="G572" s="12"/>
      <c r="H572" s="12"/>
      <c r="I572" s="114"/>
      <c r="J572" s="13"/>
      <c r="K572" s="12"/>
      <c r="L572" s="12"/>
      <c r="M572" s="12"/>
      <c r="N572" s="12"/>
      <c r="O572" s="20"/>
      <c r="P572" s="12"/>
      <c r="S572" s="12"/>
      <c r="T572" s="12"/>
      <c r="V572" s="12"/>
      <c r="W572" s="12"/>
      <c r="X572" s="17"/>
      <c r="AX572" s="12"/>
      <c r="AY572" s="12"/>
      <c r="BY572" s="12"/>
      <c r="BZ572" s="12"/>
      <c r="DC572" s="12"/>
      <c r="DD572" s="12"/>
      <c r="DE572" s="114"/>
      <c r="DF572" s="12"/>
      <c r="DI572" s="12"/>
      <c r="DJ572" s="12"/>
      <c r="DK572" s="12"/>
      <c r="DM572" s="12"/>
      <c r="DN572" s="12"/>
      <c r="DO572" s="12"/>
      <c r="DP572" s="12"/>
      <c r="DQ572" s="12"/>
      <c r="DR572" s="12"/>
      <c r="DS572" s="12"/>
      <c r="DT572" s="12"/>
      <c r="DU572" s="12"/>
      <c r="DV572" s="12"/>
      <c r="DW572" s="12"/>
      <c r="DX572" s="12"/>
      <c r="DZ572" s="114"/>
    </row>
    <row r="573" spans="1:130" x14ac:dyDescent="0.2">
      <c r="A573" s="107"/>
      <c r="B573" s="12"/>
      <c r="C573" s="12"/>
      <c r="D573" s="12"/>
      <c r="E573" s="12"/>
      <c r="F573" s="12"/>
      <c r="G573" s="12"/>
      <c r="H573" s="12"/>
      <c r="I573" s="114"/>
      <c r="J573" s="13"/>
      <c r="K573" s="12"/>
      <c r="L573" s="12"/>
      <c r="M573" s="12"/>
      <c r="N573" s="12"/>
      <c r="O573" s="20"/>
      <c r="P573" s="12"/>
      <c r="S573" s="12"/>
      <c r="T573" s="12"/>
      <c r="V573" s="12"/>
      <c r="W573" s="12"/>
      <c r="X573" s="17"/>
      <c r="AX573" s="12"/>
      <c r="AY573" s="12"/>
      <c r="BY573" s="12"/>
      <c r="BZ573" s="12"/>
      <c r="DC573" s="12"/>
      <c r="DD573" s="12"/>
      <c r="DE573" s="114"/>
      <c r="DF573" s="12"/>
      <c r="DI573" s="12"/>
      <c r="DJ573" s="12"/>
      <c r="DK573" s="12"/>
      <c r="DM573" s="12"/>
      <c r="DN573" s="12"/>
      <c r="DO573" s="12"/>
      <c r="DP573" s="12"/>
      <c r="DQ573" s="12"/>
      <c r="DR573" s="12"/>
      <c r="DS573" s="12"/>
      <c r="DT573" s="12"/>
      <c r="DU573" s="12"/>
      <c r="DV573" s="12"/>
      <c r="DW573" s="12"/>
      <c r="DX573" s="12"/>
      <c r="DZ573" s="114"/>
    </row>
    <row r="574" spans="1:130" x14ac:dyDescent="0.2">
      <c r="A574" s="107"/>
      <c r="B574" s="12"/>
      <c r="C574" s="12"/>
      <c r="D574" s="12"/>
      <c r="E574" s="12"/>
      <c r="F574" s="12"/>
      <c r="G574" s="12"/>
      <c r="H574" s="12"/>
      <c r="I574" s="114"/>
      <c r="J574" s="13"/>
      <c r="K574" s="12"/>
      <c r="L574" s="12"/>
      <c r="M574" s="12"/>
      <c r="N574" s="12"/>
      <c r="O574" s="20"/>
      <c r="P574" s="12"/>
      <c r="S574" s="12"/>
      <c r="T574" s="12"/>
      <c r="V574" s="12"/>
      <c r="W574" s="12"/>
      <c r="X574" s="17"/>
      <c r="AX574" s="12"/>
      <c r="AY574" s="12"/>
      <c r="BY574" s="12"/>
      <c r="BZ574" s="12"/>
      <c r="DC574" s="12"/>
      <c r="DD574" s="12"/>
      <c r="DE574" s="114"/>
      <c r="DF574" s="12"/>
      <c r="DI574" s="12"/>
      <c r="DJ574" s="12"/>
      <c r="DK574" s="12"/>
      <c r="DM574" s="12"/>
      <c r="DN574" s="12"/>
      <c r="DO574" s="12"/>
      <c r="DP574" s="12"/>
      <c r="DQ574" s="12"/>
      <c r="DR574" s="12"/>
      <c r="DS574" s="12"/>
      <c r="DT574" s="12"/>
      <c r="DU574" s="12"/>
      <c r="DV574" s="12"/>
      <c r="DW574" s="12"/>
      <c r="DX574" s="12"/>
      <c r="DZ574" s="114"/>
    </row>
    <row r="575" spans="1:130" x14ac:dyDescent="0.2">
      <c r="A575" s="107"/>
      <c r="B575" s="12"/>
      <c r="C575" s="12"/>
      <c r="D575" s="12"/>
      <c r="E575" s="12"/>
      <c r="F575" s="12"/>
      <c r="G575" s="12"/>
      <c r="H575" s="12"/>
      <c r="I575" s="114"/>
      <c r="J575" s="13"/>
      <c r="K575" s="12"/>
      <c r="L575" s="12"/>
      <c r="M575" s="12"/>
      <c r="N575" s="12"/>
      <c r="O575" s="20"/>
      <c r="P575" s="12"/>
      <c r="S575" s="12"/>
      <c r="T575" s="12"/>
      <c r="V575" s="12"/>
      <c r="W575" s="12"/>
      <c r="X575" s="17"/>
      <c r="AX575" s="12"/>
      <c r="AY575" s="12"/>
      <c r="BY575" s="12"/>
      <c r="BZ575" s="12"/>
      <c r="DC575" s="12"/>
      <c r="DD575" s="12"/>
      <c r="DE575" s="114"/>
      <c r="DF575" s="12"/>
      <c r="DI575" s="12"/>
      <c r="DJ575" s="12"/>
      <c r="DK575" s="12"/>
      <c r="DM575" s="12"/>
      <c r="DN575" s="12"/>
      <c r="DO575" s="12"/>
      <c r="DP575" s="12"/>
      <c r="DQ575" s="12"/>
      <c r="DR575" s="12"/>
      <c r="DS575" s="12"/>
      <c r="DT575" s="12"/>
      <c r="DU575" s="12"/>
      <c r="DV575" s="12"/>
      <c r="DW575" s="12"/>
      <c r="DX575" s="12"/>
      <c r="DZ575" s="114"/>
    </row>
    <row r="576" spans="1:130" x14ac:dyDescent="0.2">
      <c r="A576" s="107"/>
      <c r="B576" s="12"/>
      <c r="C576" s="12"/>
      <c r="D576" s="12"/>
      <c r="E576" s="12"/>
      <c r="F576" s="12"/>
      <c r="G576" s="12"/>
      <c r="H576" s="12"/>
      <c r="I576" s="114"/>
      <c r="J576" s="13"/>
      <c r="K576" s="12"/>
      <c r="L576" s="12"/>
      <c r="M576" s="12"/>
      <c r="N576" s="12"/>
      <c r="O576" s="20"/>
      <c r="P576" s="12"/>
      <c r="S576" s="12"/>
      <c r="T576" s="12"/>
      <c r="V576" s="12"/>
      <c r="W576" s="12"/>
      <c r="X576" s="17"/>
      <c r="AX576" s="12"/>
      <c r="AY576" s="12"/>
      <c r="BY576" s="12"/>
      <c r="BZ576" s="12"/>
      <c r="DC576" s="12"/>
      <c r="DD576" s="12"/>
      <c r="DE576" s="114"/>
      <c r="DF576" s="12"/>
      <c r="DI576" s="12"/>
      <c r="DJ576" s="12"/>
      <c r="DK576" s="12"/>
      <c r="DM576" s="12"/>
      <c r="DN576" s="12"/>
      <c r="DO576" s="12"/>
      <c r="DP576" s="12"/>
      <c r="DQ576" s="12"/>
      <c r="DR576" s="12"/>
      <c r="DS576" s="12"/>
      <c r="DT576" s="12"/>
      <c r="DU576" s="12"/>
      <c r="DV576" s="12"/>
      <c r="DW576" s="12"/>
      <c r="DX576" s="12"/>
      <c r="DZ576" s="114"/>
    </row>
    <row r="577" spans="1:130" x14ac:dyDescent="0.2">
      <c r="A577" s="107"/>
      <c r="B577" s="12"/>
      <c r="C577" s="12"/>
      <c r="D577" s="12"/>
      <c r="E577" s="12"/>
      <c r="F577" s="12"/>
      <c r="G577" s="12"/>
      <c r="H577" s="12"/>
      <c r="I577" s="114"/>
      <c r="J577" s="13"/>
      <c r="K577" s="12"/>
      <c r="L577" s="12"/>
      <c r="M577" s="12"/>
      <c r="N577" s="12"/>
      <c r="O577" s="20"/>
      <c r="P577" s="12"/>
      <c r="S577" s="12"/>
      <c r="T577" s="12"/>
      <c r="V577" s="12"/>
      <c r="W577" s="12"/>
      <c r="X577" s="17"/>
      <c r="AX577" s="12"/>
      <c r="AY577" s="12"/>
      <c r="BY577" s="12"/>
      <c r="BZ577" s="12"/>
      <c r="DC577" s="12"/>
      <c r="DD577" s="12"/>
      <c r="DE577" s="114"/>
      <c r="DF577" s="12"/>
      <c r="DI577" s="12"/>
      <c r="DJ577" s="12"/>
      <c r="DK577" s="12"/>
      <c r="DM577" s="12"/>
      <c r="DN577" s="12"/>
      <c r="DO577" s="12"/>
      <c r="DP577" s="12"/>
      <c r="DQ577" s="12"/>
      <c r="DR577" s="12"/>
      <c r="DS577" s="12"/>
      <c r="DT577" s="12"/>
      <c r="DU577" s="12"/>
      <c r="DV577" s="12"/>
      <c r="DW577" s="12"/>
      <c r="DX577" s="12"/>
      <c r="DZ577" s="114"/>
    </row>
    <row r="578" spans="1:130" x14ac:dyDescent="0.2">
      <c r="A578" s="107"/>
      <c r="B578" s="12"/>
      <c r="C578" s="12"/>
      <c r="D578" s="12"/>
      <c r="E578" s="12"/>
      <c r="F578" s="12"/>
      <c r="G578" s="12"/>
      <c r="H578" s="12"/>
      <c r="I578" s="114"/>
      <c r="J578" s="13"/>
      <c r="K578" s="12"/>
      <c r="L578" s="12"/>
      <c r="M578" s="12"/>
      <c r="N578" s="12"/>
      <c r="O578" s="20"/>
      <c r="P578" s="12"/>
      <c r="S578" s="12"/>
      <c r="T578" s="12"/>
      <c r="V578" s="12"/>
      <c r="W578" s="12"/>
      <c r="X578" s="17"/>
      <c r="AX578" s="12"/>
      <c r="AY578" s="12"/>
      <c r="BY578" s="12"/>
      <c r="BZ578" s="12"/>
      <c r="DC578" s="12"/>
      <c r="DD578" s="12"/>
      <c r="DE578" s="114"/>
      <c r="DF578" s="12"/>
      <c r="DI578" s="12"/>
      <c r="DJ578" s="12"/>
      <c r="DK578" s="12"/>
      <c r="DM578" s="12"/>
      <c r="DN578" s="12"/>
      <c r="DO578" s="12"/>
      <c r="DP578" s="12"/>
      <c r="DQ578" s="12"/>
      <c r="DR578" s="12"/>
      <c r="DS578" s="12"/>
      <c r="DT578" s="12"/>
      <c r="DU578" s="12"/>
      <c r="DV578" s="12"/>
      <c r="DW578" s="12"/>
      <c r="DX578" s="12"/>
      <c r="DZ578" s="114"/>
    </row>
    <row r="579" spans="1:130" x14ac:dyDescent="0.2">
      <c r="A579" s="107"/>
      <c r="B579" s="12"/>
      <c r="C579" s="12"/>
      <c r="D579" s="12"/>
      <c r="E579" s="12"/>
      <c r="F579" s="12"/>
      <c r="G579" s="12"/>
      <c r="H579" s="12"/>
      <c r="I579" s="114"/>
      <c r="J579" s="13"/>
      <c r="K579" s="12"/>
      <c r="L579" s="12"/>
      <c r="M579" s="12"/>
      <c r="N579" s="12"/>
      <c r="O579" s="20"/>
      <c r="P579" s="12"/>
      <c r="S579" s="12"/>
      <c r="T579" s="12"/>
      <c r="V579" s="12"/>
      <c r="W579" s="12"/>
      <c r="X579" s="17"/>
      <c r="AX579" s="12"/>
      <c r="AY579" s="12"/>
      <c r="BY579" s="12"/>
      <c r="BZ579" s="12"/>
      <c r="DC579" s="12"/>
      <c r="DD579" s="12"/>
      <c r="DE579" s="114"/>
      <c r="DF579" s="12"/>
      <c r="DI579" s="12"/>
      <c r="DJ579" s="12"/>
      <c r="DK579" s="12"/>
      <c r="DM579" s="12"/>
      <c r="DN579" s="12"/>
      <c r="DO579" s="12"/>
      <c r="DP579" s="12"/>
      <c r="DQ579" s="12"/>
      <c r="DR579" s="12"/>
      <c r="DS579" s="12"/>
      <c r="DT579" s="12"/>
      <c r="DU579" s="12"/>
      <c r="DV579" s="12"/>
      <c r="DW579" s="12"/>
      <c r="DX579" s="12"/>
      <c r="DZ579" s="114"/>
    </row>
    <row r="580" spans="1:130" x14ac:dyDescent="0.2">
      <c r="A580" s="107"/>
      <c r="B580" s="12"/>
      <c r="C580" s="12"/>
      <c r="D580" s="12"/>
      <c r="E580" s="12"/>
      <c r="F580" s="12"/>
      <c r="G580" s="12"/>
      <c r="H580" s="12"/>
      <c r="I580" s="114"/>
      <c r="J580" s="13"/>
      <c r="K580" s="12"/>
      <c r="L580" s="12"/>
      <c r="M580" s="12"/>
      <c r="N580" s="12"/>
      <c r="O580" s="20"/>
      <c r="P580" s="12"/>
      <c r="S580" s="12"/>
      <c r="T580" s="12"/>
      <c r="V580" s="12"/>
      <c r="W580" s="12"/>
      <c r="X580" s="17"/>
      <c r="AX580" s="12"/>
      <c r="AY580" s="12"/>
      <c r="BY580" s="12"/>
      <c r="BZ580" s="12"/>
      <c r="DC580" s="12"/>
      <c r="DD580" s="12"/>
      <c r="DE580" s="114"/>
      <c r="DF580" s="12"/>
      <c r="DI580" s="12"/>
      <c r="DJ580" s="12"/>
      <c r="DK580" s="12"/>
      <c r="DM580" s="12"/>
      <c r="DN580" s="12"/>
      <c r="DO580" s="12"/>
      <c r="DP580" s="12"/>
      <c r="DQ580" s="12"/>
      <c r="DR580" s="12"/>
      <c r="DS580" s="12"/>
      <c r="DT580" s="12"/>
      <c r="DU580" s="12"/>
      <c r="DV580" s="12"/>
      <c r="DW580" s="12"/>
      <c r="DX580" s="12"/>
      <c r="DZ580" s="114"/>
    </row>
    <row r="581" spans="1:130" x14ac:dyDescent="0.2">
      <c r="A581" s="107"/>
      <c r="B581" s="12"/>
      <c r="C581" s="12"/>
      <c r="D581" s="12"/>
      <c r="E581" s="12"/>
      <c r="F581" s="12"/>
      <c r="G581" s="12"/>
      <c r="H581" s="12"/>
      <c r="I581" s="114"/>
      <c r="J581" s="13"/>
      <c r="K581" s="12"/>
      <c r="L581" s="12"/>
      <c r="M581" s="12"/>
      <c r="N581" s="12"/>
      <c r="O581" s="20"/>
      <c r="P581" s="12"/>
      <c r="S581" s="12"/>
      <c r="T581" s="12"/>
      <c r="V581" s="12"/>
      <c r="W581" s="12"/>
      <c r="X581" s="17"/>
      <c r="AX581" s="12"/>
      <c r="AY581" s="12"/>
      <c r="BY581" s="12"/>
      <c r="BZ581" s="12"/>
      <c r="DC581" s="12"/>
      <c r="DD581" s="12"/>
      <c r="DE581" s="114"/>
      <c r="DF581" s="12"/>
      <c r="DI581" s="12"/>
      <c r="DJ581" s="12"/>
      <c r="DK581" s="12"/>
      <c r="DM581" s="12"/>
      <c r="DN581" s="12"/>
      <c r="DO581" s="12"/>
      <c r="DP581" s="12"/>
      <c r="DQ581" s="12"/>
      <c r="DR581" s="12"/>
      <c r="DS581" s="12"/>
      <c r="DT581" s="12"/>
      <c r="DU581" s="12"/>
      <c r="DV581" s="12"/>
      <c r="DW581" s="12"/>
      <c r="DX581" s="12"/>
      <c r="DZ581" s="114"/>
    </row>
    <row r="582" spans="1:130" x14ac:dyDescent="0.2">
      <c r="A582" s="107"/>
      <c r="B582" s="12"/>
      <c r="C582" s="12"/>
      <c r="D582" s="12"/>
      <c r="E582" s="12"/>
      <c r="F582" s="12"/>
      <c r="G582" s="12"/>
      <c r="H582" s="12"/>
      <c r="I582" s="114"/>
      <c r="J582" s="13"/>
      <c r="K582" s="12"/>
      <c r="L582" s="12"/>
      <c r="M582" s="12"/>
      <c r="N582" s="12"/>
      <c r="O582" s="20"/>
      <c r="P582" s="12"/>
      <c r="S582" s="12"/>
      <c r="T582" s="12"/>
      <c r="V582" s="12"/>
      <c r="W582" s="12"/>
      <c r="X582" s="17"/>
      <c r="AX582" s="12"/>
      <c r="AY582" s="12"/>
      <c r="BY582" s="12"/>
      <c r="BZ582" s="12"/>
      <c r="DC582" s="12"/>
      <c r="DD582" s="12"/>
      <c r="DE582" s="114"/>
      <c r="DF582" s="12"/>
      <c r="DI582" s="12"/>
      <c r="DJ582" s="12"/>
      <c r="DK582" s="12"/>
      <c r="DM582" s="12"/>
      <c r="DN582" s="12"/>
      <c r="DO582" s="12"/>
      <c r="DP582" s="12"/>
      <c r="DQ582" s="12"/>
      <c r="DR582" s="12"/>
      <c r="DS582" s="12"/>
      <c r="DT582" s="12"/>
      <c r="DU582" s="12"/>
      <c r="DV582" s="12"/>
      <c r="DW582" s="12"/>
      <c r="DX582" s="12"/>
      <c r="DZ582" s="114"/>
    </row>
    <row r="583" spans="1:130" x14ac:dyDescent="0.2">
      <c r="A583" s="107"/>
      <c r="B583" s="12"/>
      <c r="C583" s="12"/>
      <c r="D583" s="12"/>
      <c r="E583" s="12"/>
      <c r="F583" s="12"/>
      <c r="G583" s="12"/>
      <c r="H583" s="12"/>
      <c r="I583" s="114"/>
      <c r="J583" s="13"/>
      <c r="K583" s="12"/>
      <c r="L583" s="12"/>
      <c r="M583" s="12"/>
      <c r="N583" s="12"/>
      <c r="O583" s="20"/>
      <c r="P583" s="12"/>
      <c r="S583" s="12"/>
      <c r="T583" s="12"/>
      <c r="V583" s="12"/>
      <c r="W583" s="12"/>
      <c r="X583" s="17"/>
      <c r="AX583" s="12"/>
      <c r="AY583" s="12"/>
      <c r="BY583" s="12"/>
      <c r="BZ583" s="12"/>
      <c r="DC583" s="12"/>
      <c r="DD583" s="12"/>
      <c r="DE583" s="114"/>
      <c r="DF583" s="12"/>
      <c r="DI583" s="12"/>
      <c r="DJ583" s="12"/>
      <c r="DK583" s="12"/>
      <c r="DM583" s="12"/>
      <c r="DN583" s="12"/>
      <c r="DO583" s="12"/>
      <c r="DP583" s="12"/>
      <c r="DQ583" s="12"/>
      <c r="DR583" s="12"/>
      <c r="DS583" s="12"/>
      <c r="DT583" s="12"/>
      <c r="DU583" s="12"/>
      <c r="DV583" s="12"/>
      <c r="DW583" s="12"/>
      <c r="DX583" s="12"/>
      <c r="DZ583" s="114"/>
    </row>
    <row r="584" spans="1:130" x14ac:dyDescent="0.2">
      <c r="A584" s="107"/>
      <c r="B584" s="12"/>
      <c r="C584" s="12"/>
      <c r="D584" s="12"/>
      <c r="E584" s="12"/>
      <c r="F584" s="12"/>
      <c r="G584" s="12"/>
      <c r="H584" s="12"/>
      <c r="I584" s="114"/>
      <c r="J584" s="13"/>
      <c r="K584" s="12"/>
      <c r="L584" s="12"/>
      <c r="M584" s="12"/>
      <c r="N584" s="12"/>
      <c r="O584" s="20"/>
      <c r="P584" s="12"/>
      <c r="S584" s="12"/>
      <c r="T584" s="12"/>
      <c r="V584" s="12"/>
      <c r="W584" s="12"/>
      <c r="X584" s="17"/>
      <c r="AX584" s="12"/>
      <c r="AY584" s="12"/>
      <c r="BY584" s="12"/>
      <c r="BZ584" s="12"/>
      <c r="DC584" s="12"/>
      <c r="DD584" s="12"/>
      <c r="DE584" s="114"/>
      <c r="DF584" s="12"/>
      <c r="DI584" s="12"/>
      <c r="DJ584" s="12"/>
      <c r="DK584" s="12"/>
      <c r="DM584" s="12"/>
      <c r="DN584" s="12"/>
      <c r="DO584" s="12"/>
      <c r="DP584" s="12"/>
      <c r="DQ584" s="12"/>
      <c r="DR584" s="12"/>
      <c r="DS584" s="12"/>
      <c r="DT584" s="12"/>
      <c r="DU584" s="12"/>
      <c r="DV584" s="12"/>
      <c r="DW584" s="12"/>
      <c r="DX584" s="12"/>
      <c r="DZ584" s="114"/>
    </row>
    <row r="585" spans="1:130" x14ac:dyDescent="0.2">
      <c r="A585" s="107"/>
      <c r="B585" s="12"/>
      <c r="C585" s="12"/>
      <c r="D585" s="12"/>
      <c r="E585" s="12"/>
      <c r="F585" s="12"/>
      <c r="G585" s="12"/>
      <c r="H585" s="12"/>
      <c r="I585" s="114"/>
      <c r="J585" s="13"/>
      <c r="K585" s="12"/>
      <c r="L585" s="12"/>
      <c r="M585" s="12"/>
      <c r="N585" s="12"/>
      <c r="O585" s="20"/>
      <c r="P585" s="12"/>
      <c r="S585" s="12"/>
      <c r="T585" s="12"/>
      <c r="V585" s="12"/>
      <c r="W585" s="12"/>
      <c r="X585" s="17"/>
      <c r="AX585" s="12"/>
      <c r="AY585" s="12"/>
      <c r="BY585" s="12"/>
      <c r="BZ585" s="12"/>
      <c r="DC585" s="12"/>
      <c r="DD585" s="12"/>
      <c r="DE585" s="114"/>
      <c r="DF585" s="12"/>
      <c r="DI585" s="12"/>
      <c r="DJ585" s="12"/>
      <c r="DK585" s="12"/>
      <c r="DM585" s="12"/>
      <c r="DN585" s="12"/>
      <c r="DO585" s="12"/>
      <c r="DP585" s="12"/>
      <c r="DQ585" s="12"/>
      <c r="DR585" s="12"/>
      <c r="DS585" s="12"/>
      <c r="DT585" s="12"/>
      <c r="DU585" s="12"/>
      <c r="DV585" s="12"/>
      <c r="DW585" s="12"/>
      <c r="DX585" s="12"/>
      <c r="DZ585" s="114"/>
    </row>
    <row r="586" spans="1:130" x14ac:dyDescent="0.2">
      <c r="A586" s="107"/>
      <c r="B586" s="12"/>
      <c r="C586" s="12"/>
      <c r="D586" s="12"/>
      <c r="E586" s="12"/>
      <c r="F586" s="12"/>
      <c r="G586" s="12"/>
      <c r="H586" s="12"/>
      <c r="I586" s="114"/>
      <c r="J586" s="13"/>
      <c r="K586" s="12"/>
      <c r="L586" s="12"/>
      <c r="M586" s="12"/>
      <c r="N586" s="12"/>
      <c r="O586" s="20"/>
      <c r="P586" s="12"/>
      <c r="S586" s="12"/>
      <c r="T586" s="12"/>
      <c r="V586" s="12"/>
      <c r="W586" s="12"/>
      <c r="X586" s="17"/>
      <c r="AX586" s="12"/>
      <c r="AY586" s="12"/>
      <c r="BY586" s="12"/>
      <c r="BZ586" s="12"/>
      <c r="DC586" s="12"/>
      <c r="DD586" s="12"/>
      <c r="DE586" s="114"/>
      <c r="DF586" s="12"/>
      <c r="DI586" s="12"/>
      <c r="DJ586" s="12"/>
      <c r="DK586" s="12"/>
      <c r="DM586" s="12"/>
      <c r="DN586" s="12"/>
      <c r="DO586" s="12"/>
      <c r="DP586" s="12"/>
      <c r="DQ586" s="12"/>
      <c r="DR586" s="12"/>
      <c r="DS586" s="12"/>
      <c r="DT586" s="12"/>
      <c r="DU586" s="12"/>
      <c r="DV586" s="12"/>
      <c r="DW586" s="12"/>
      <c r="DX586" s="12"/>
      <c r="DZ586" s="114"/>
    </row>
    <row r="587" spans="1:130" x14ac:dyDescent="0.2">
      <c r="A587" s="107"/>
      <c r="B587" s="12"/>
      <c r="C587" s="12"/>
      <c r="D587" s="12"/>
      <c r="E587" s="12"/>
      <c r="F587" s="12"/>
      <c r="G587" s="12"/>
      <c r="H587" s="12"/>
      <c r="I587" s="114"/>
      <c r="J587" s="13"/>
      <c r="K587" s="12"/>
      <c r="L587" s="12"/>
      <c r="M587" s="12"/>
      <c r="N587" s="12"/>
      <c r="O587" s="20"/>
      <c r="P587" s="12"/>
      <c r="S587" s="12"/>
      <c r="T587" s="12"/>
      <c r="V587" s="12"/>
      <c r="W587" s="12"/>
      <c r="X587" s="17"/>
      <c r="AX587" s="12"/>
      <c r="AY587" s="12"/>
      <c r="BY587" s="12"/>
      <c r="BZ587" s="12"/>
      <c r="DC587" s="12"/>
      <c r="DD587" s="12"/>
      <c r="DE587" s="114"/>
      <c r="DF587" s="12"/>
      <c r="DI587" s="12"/>
      <c r="DJ587" s="12"/>
      <c r="DK587" s="12"/>
      <c r="DM587" s="12"/>
      <c r="DN587" s="12"/>
      <c r="DO587" s="12"/>
      <c r="DP587" s="12"/>
      <c r="DQ587" s="12"/>
      <c r="DR587" s="12"/>
      <c r="DS587" s="12"/>
      <c r="DT587" s="12"/>
      <c r="DU587" s="12"/>
      <c r="DV587" s="12"/>
      <c r="DW587" s="12"/>
      <c r="DX587" s="12"/>
      <c r="DZ587" s="114"/>
    </row>
    <row r="588" spans="1:130" x14ac:dyDescent="0.2">
      <c r="A588" s="107"/>
      <c r="B588" s="12"/>
      <c r="C588" s="12"/>
      <c r="D588" s="12"/>
      <c r="E588" s="12"/>
      <c r="F588" s="12"/>
      <c r="G588" s="12"/>
      <c r="H588" s="12"/>
      <c r="I588" s="114"/>
      <c r="J588" s="13"/>
      <c r="K588" s="12"/>
      <c r="L588" s="12"/>
      <c r="M588" s="12"/>
      <c r="N588" s="12"/>
      <c r="O588" s="20"/>
      <c r="P588" s="12"/>
      <c r="S588" s="12"/>
      <c r="T588" s="12"/>
      <c r="V588" s="12"/>
      <c r="W588" s="12"/>
      <c r="X588" s="17"/>
      <c r="AX588" s="12"/>
      <c r="AY588" s="12"/>
      <c r="BY588" s="12"/>
      <c r="BZ588" s="12"/>
      <c r="DC588" s="12"/>
      <c r="DD588" s="12"/>
      <c r="DE588" s="114"/>
      <c r="DF588" s="12"/>
      <c r="DI588" s="12"/>
      <c r="DJ588" s="12"/>
      <c r="DK588" s="12"/>
      <c r="DM588" s="12"/>
      <c r="DN588" s="12"/>
      <c r="DO588" s="12"/>
      <c r="DP588" s="12"/>
      <c r="DQ588" s="12"/>
      <c r="DR588" s="12"/>
      <c r="DS588" s="12"/>
      <c r="DT588" s="12"/>
      <c r="DU588" s="12"/>
      <c r="DV588" s="12"/>
      <c r="DW588" s="12"/>
      <c r="DX588" s="12"/>
      <c r="DZ588" s="114"/>
    </row>
    <row r="589" spans="1:130" x14ac:dyDescent="0.2">
      <c r="A589" s="107"/>
      <c r="B589" s="12"/>
      <c r="C589" s="12"/>
      <c r="D589" s="12"/>
      <c r="E589" s="12"/>
      <c r="F589" s="12"/>
      <c r="G589" s="12"/>
      <c r="H589" s="12"/>
      <c r="I589" s="114"/>
      <c r="J589" s="13"/>
      <c r="K589" s="12"/>
      <c r="L589" s="12"/>
      <c r="M589" s="12"/>
      <c r="N589" s="12"/>
      <c r="O589" s="20"/>
      <c r="P589" s="12"/>
      <c r="S589" s="12"/>
      <c r="T589" s="12"/>
      <c r="V589" s="12"/>
      <c r="W589" s="12"/>
      <c r="X589" s="17"/>
      <c r="AX589" s="12"/>
      <c r="AY589" s="12"/>
      <c r="BY589" s="12"/>
      <c r="BZ589" s="12"/>
      <c r="DC589" s="12"/>
      <c r="DD589" s="12"/>
      <c r="DE589" s="114"/>
      <c r="DF589" s="12"/>
      <c r="DI589" s="12"/>
      <c r="DJ589" s="12"/>
      <c r="DK589" s="12"/>
      <c r="DM589" s="12"/>
      <c r="DN589" s="12"/>
      <c r="DO589" s="12"/>
      <c r="DP589" s="12"/>
      <c r="DQ589" s="12"/>
      <c r="DR589" s="12"/>
      <c r="DS589" s="12"/>
      <c r="DT589" s="12"/>
      <c r="DU589" s="12"/>
      <c r="DV589" s="12"/>
      <c r="DW589" s="12"/>
      <c r="DX589" s="12"/>
      <c r="DZ589" s="114"/>
    </row>
    <row r="590" spans="1:130" x14ac:dyDescent="0.2">
      <c r="A590" s="107"/>
      <c r="B590" s="12"/>
      <c r="C590" s="12"/>
      <c r="D590" s="12"/>
      <c r="E590" s="12"/>
      <c r="F590" s="12"/>
      <c r="G590" s="12"/>
      <c r="H590" s="12"/>
      <c r="I590" s="114"/>
      <c r="J590" s="13"/>
      <c r="K590" s="12"/>
      <c r="L590" s="12"/>
      <c r="M590" s="12"/>
      <c r="N590" s="12"/>
      <c r="O590" s="20"/>
      <c r="P590" s="12"/>
      <c r="S590" s="12"/>
      <c r="T590" s="12"/>
      <c r="V590" s="12"/>
      <c r="W590" s="12"/>
      <c r="X590" s="17"/>
      <c r="AX590" s="12"/>
      <c r="AY590" s="12"/>
      <c r="BY590" s="12"/>
      <c r="BZ590" s="12"/>
      <c r="DC590" s="12"/>
      <c r="DD590" s="12"/>
      <c r="DE590" s="114"/>
      <c r="DF590" s="12"/>
      <c r="DI590" s="12"/>
      <c r="DJ590" s="12"/>
      <c r="DK590" s="12"/>
      <c r="DM590" s="12"/>
      <c r="DN590" s="12"/>
      <c r="DO590" s="12"/>
      <c r="DP590" s="12"/>
      <c r="DQ590" s="12"/>
      <c r="DR590" s="12"/>
      <c r="DS590" s="12"/>
      <c r="DT590" s="12"/>
      <c r="DU590" s="12"/>
      <c r="DV590" s="12"/>
      <c r="DW590" s="12"/>
      <c r="DX590" s="12"/>
      <c r="DZ590" s="114"/>
    </row>
    <row r="591" spans="1:130" x14ac:dyDescent="0.2">
      <c r="A591" s="107"/>
      <c r="B591" s="12"/>
      <c r="C591" s="12"/>
      <c r="D591" s="12"/>
      <c r="E591" s="12"/>
      <c r="F591" s="12"/>
      <c r="G591" s="12"/>
      <c r="H591" s="12"/>
      <c r="I591" s="114"/>
      <c r="J591" s="13"/>
      <c r="K591" s="12"/>
      <c r="L591" s="12"/>
      <c r="M591" s="12"/>
      <c r="N591" s="12"/>
      <c r="O591" s="20"/>
      <c r="P591" s="12"/>
      <c r="S591" s="12"/>
      <c r="T591" s="12"/>
      <c r="V591" s="12"/>
      <c r="W591" s="12"/>
      <c r="X591" s="17"/>
      <c r="AX591" s="12"/>
      <c r="AY591" s="12"/>
      <c r="BY591" s="12"/>
      <c r="BZ591" s="12"/>
      <c r="DC591" s="12"/>
      <c r="DD591" s="12"/>
      <c r="DE591" s="114"/>
      <c r="DF591" s="12"/>
      <c r="DI591" s="12"/>
      <c r="DJ591" s="12"/>
      <c r="DK591" s="12"/>
      <c r="DM591" s="12"/>
      <c r="DN591" s="12"/>
      <c r="DO591" s="12"/>
      <c r="DP591" s="12"/>
      <c r="DQ591" s="12"/>
      <c r="DR591" s="12"/>
      <c r="DS591" s="12"/>
      <c r="DT591" s="12"/>
      <c r="DU591" s="12"/>
      <c r="DV591" s="12"/>
      <c r="DW591" s="12"/>
      <c r="DX591" s="12"/>
      <c r="DZ591" s="114"/>
    </row>
    <row r="592" spans="1:130" x14ac:dyDescent="0.2">
      <c r="A592" s="107"/>
      <c r="B592" s="12"/>
      <c r="C592" s="12"/>
      <c r="D592" s="12"/>
      <c r="E592" s="12"/>
      <c r="F592" s="12"/>
      <c r="G592" s="12"/>
      <c r="H592" s="12"/>
      <c r="I592" s="114"/>
      <c r="J592" s="13"/>
      <c r="K592" s="12"/>
      <c r="L592" s="12"/>
      <c r="M592" s="12"/>
      <c r="N592" s="12"/>
      <c r="O592" s="20"/>
      <c r="P592" s="12"/>
      <c r="S592" s="12"/>
      <c r="T592" s="12"/>
      <c r="V592" s="12"/>
      <c r="W592" s="12"/>
      <c r="X592" s="17"/>
      <c r="AX592" s="12"/>
      <c r="AY592" s="12"/>
      <c r="BY592" s="12"/>
      <c r="BZ592" s="12"/>
      <c r="DC592" s="12"/>
      <c r="DD592" s="12"/>
      <c r="DE592" s="114"/>
      <c r="DF592" s="12"/>
      <c r="DI592" s="12"/>
      <c r="DJ592" s="12"/>
      <c r="DK592" s="12"/>
      <c r="DM592" s="12"/>
      <c r="DN592" s="12"/>
      <c r="DO592" s="12"/>
      <c r="DP592" s="12"/>
      <c r="DQ592" s="12"/>
      <c r="DR592" s="12"/>
      <c r="DS592" s="12"/>
      <c r="DT592" s="12"/>
      <c r="DU592" s="12"/>
      <c r="DV592" s="12"/>
      <c r="DW592" s="12"/>
      <c r="DX592" s="12"/>
      <c r="DZ592" s="114"/>
    </row>
    <row r="593" spans="1:130" x14ac:dyDescent="0.2">
      <c r="A593" s="107"/>
      <c r="B593" s="12"/>
      <c r="C593" s="12"/>
      <c r="D593" s="12"/>
      <c r="E593" s="12"/>
      <c r="F593" s="12"/>
      <c r="G593" s="12"/>
      <c r="H593" s="12"/>
      <c r="I593" s="114"/>
      <c r="J593" s="13"/>
      <c r="K593" s="12"/>
      <c r="L593" s="12"/>
      <c r="M593" s="12"/>
      <c r="N593" s="12"/>
      <c r="O593" s="20"/>
      <c r="P593" s="12"/>
      <c r="S593" s="12"/>
      <c r="T593" s="12"/>
      <c r="V593" s="12"/>
      <c r="W593" s="12"/>
      <c r="X593" s="17"/>
      <c r="AX593" s="12"/>
      <c r="AY593" s="12"/>
      <c r="BY593" s="12"/>
      <c r="BZ593" s="12"/>
      <c r="DC593" s="12"/>
      <c r="DD593" s="12"/>
      <c r="DE593" s="114"/>
      <c r="DF593" s="12"/>
      <c r="DI593" s="12"/>
      <c r="DJ593" s="12"/>
      <c r="DK593" s="12"/>
      <c r="DM593" s="12"/>
      <c r="DN593" s="12"/>
      <c r="DO593" s="12"/>
      <c r="DP593" s="12"/>
      <c r="DQ593" s="12"/>
      <c r="DR593" s="12"/>
      <c r="DS593" s="12"/>
      <c r="DT593" s="12"/>
      <c r="DU593" s="12"/>
      <c r="DV593" s="12"/>
      <c r="DW593" s="12"/>
      <c r="DX593" s="12"/>
      <c r="DZ593" s="114"/>
    </row>
    <row r="594" spans="1:130" x14ac:dyDescent="0.2">
      <c r="A594" s="107"/>
      <c r="B594" s="12"/>
      <c r="C594" s="12"/>
      <c r="D594" s="12"/>
      <c r="E594" s="12"/>
      <c r="F594" s="12"/>
      <c r="G594" s="12"/>
      <c r="H594" s="12"/>
      <c r="I594" s="114"/>
      <c r="J594" s="13"/>
      <c r="K594" s="12"/>
      <c r="L594" s="12"/>
      <c r="M594" s="12"/>
      <c r="N594" s="12"/>
      <c r="O594" s="20"/>
      <c r="P594" s="12"/>
      <c r="S594" s="12"/>
      <c r="T594" s="12"/>
      <c r="V594" s="12"/>
      <c r="W594" s="12"/>
      <c r="X594" s="17"/>
      <c r="AX594" s="12"/>
      <c r="AY594" s="12"/>
      <c r="BY594" s="12"/>
      <c r="BZ594" s="12"/>
      <c r="DC594" s="12"/>
      <c r="DD594" s="12"/>
      <c r="DE594" s="114"/>
      <c r="DF594" s="12"/>
      <c r="DI594" s="12"/>
      <c r="DJ594" s="12"/>
      <c r="DK594" s="12"/>
      <c r="DM594" s="12"/>
      <c r="DN594" s="12"/>
      <c r="DO594" s="12"/>
      <c r="DP594" s="12"/>
      <c r="DQ594" s="12"/>
      <c r="DR594" s="12"/>
      <c r="DS594" s="12"/>
      <c r="DT594" s="12"/>
      <c r="DU594" s="12"/>
      <c r="DV594" s="12"/>
      <c r="DW594" s="12"/>
      <c r="DX594" s="12"/>
      <c r="DZ594" s="114"/>
    </row>
    <row r="595" spans="1:130" x14ac:dyDescent="0.2">
      <c r="A595" s="107"/>
      <c r="B595" s="12"/>
      <c r="C595" s="12"/>
      <c r="D595" s="12"/>
      <c r="E595" s="12"/>
      <c r="F595" s="12"/>
      <c r="G595" s="12"/>
      <c r="H595" s="12"/>
      <c r="I595" s="114"/>
      <c r="J595" s="13"/>
      <c r="K595" s="12"/>
      <c r="L595" s="12"/>
      <c r="M595" s="12"/>
      <c r="N595" s="12"/>
      <c r="O595" s="20"/>
      <c r="P595" s="12"/>
      <c r="S595" s="12"/>
      <c r="T595" s="12"/>
      <c r="V595" s="12"/>
      <c r="W595" s="12"/>
      <c r="X595" s="17"/>
      <c r="AX595" s="12"/>
      <c r="AY595" s="12"/>
      <c r="BY595" s="12"/>
      <c r="BZ595" s="12"/>
      <c r="DC595" s="12"/>
      <c r="DD595" s="12"/>
      <c r="DE595" s="114"/>
      <c r="DF595" s="12"/>
      <c r="DI595" s="12"/>
      <c r="DJ595" s="12"/>
      <c r="DK595" s="12"/>
      <c r="DM595" s="12"/>
      <c r="DN595" s="12"/>
      <c r="DO595" s="12"/>
      <c r="DP595" s="12"/>
      <c r="DQ595" s="12"/>
      <c r="DR595" s="12"/>
      <c r="DS595" s="12"/>
      <c r="DT595" s="12"/>
      <c r="DU595" s="12"/>
      <c r="DV595" s="12"/>
      <c r="DW595" s="12"/>
      <c r="DX595" s="12"/>
      <c r="DZ595" s="114"/>
    </row>
    <row r="596" spans="1:130" x14ac:dyDescent="0.2">
      <c r="A596" s="107"/>
      <c r="B596" s="12"/>
      <c r="C596" s="12"/>
      <c r="D596" s="12"/>
      <c r="E596" s="12"/>
      <c r="F596" s="12"/>
      <c r="G596" s="12"/>
      <c r="H596" s="12"/>
      <c r="I596" s="114"/>
      <c r="J596" s="13"/>
      <c r="K596" s="12"/>
      <c r="L596" s="12"/>
      <c r="M596" s="12"/>
      <c r="N596" s="12"/>
      <c r="O596" s="20"/>
      <c r="P596" s="12"/>
      <c r="S596" s="12"/>
      <c r="T596" s="12"/>
      <c r="V596" s="12"/>
      <c r="W596" s="12"/>
      <c r="X596" s="17"/>
      <c r="AX596" s="12"/>
      <c r="AY596" s="12"/>
      <c r="BY596" s="12"/>
      <c r="BZ596" s="12"/>
      <c r="DC596" s="12"/>
      <c r="DD596" s="12"/>
      <c r="DE596" s="114"/>
      <c r="DF596" s="12"/>
      <c r="DI596" s="12"/>
      <c r="DJ596" s="12"/>
      <c r="DK596" s="12"/>
      <c r="DM596" s="12"/>
      <c r="DN596" s="12"/>
      <c r="DO596" s="12"/>
      <c r="DP596" s="12"/>
      <c r="DQ596" s="12"/>
      <c r="DR596" s="12"/>
      <c r="DS596" s="12"/>
      <c r="DT596" s="12"/>
      <c r="DU596" s="12"/>
      <c r="DV596" s="12"/>
      <c r="DW596" s="12"/>
      <c r="DX596" s="12"/>
      <c r="DZ596" s="114"/>
    </row>
    <row r="597" spans="1:130" x14ac:dyDescent="0.2">
      <c r="A597" s="107"/>
      <c r="B597" s="12"/>
      <c r="C597" s="12"/>
      <c r="D597" s="12"/>
      <c r="E597" s="12"/>
      <c r="F597" s="12"/>
      <c r="G597" s="12"/>
      <c r="H597" s="12"/>
      <c r="I597" s="114"/>
      <c r="J597" s="13"/>
      <c r="K597" s="12"/>
      <c r="L597" s="12"/>
      <c r="M597" s="12"/>
      <c r="N597" s="12"/>
      <c r="O597" s="20"/>
      <c r="P597" s="12"/>
      <c r="S597" s="12"/>
      <c r="T597" s="12"/>
      <c r="V597" s="12"/>
      <c r="W597" s="12"/>
      <c r="X597" s="17"/>
      <c r="AX597" s="12"/>
      <c r="AY597" s="12"/>
      <c r="BY597" s="12"/>
      <c r="BZ597" s="12"/>
      <c r="DC597" s="12"/>
      <c r="DD597" s="12"/>
      <c r="DE597" s="114"/>
      <c r="DF597" s="12"/>
      <c r="DI597" s="12"/>
      <c r="DJ597" s="12"/>
      <c r="DK597" s="12"/>
      <c r="DM597" s="12"/>
      <c r="DN597" s="12"/>
      <c r="DO597" s="12"/>
      <c r="DP597" s="12"/>
      <c r="DQ597" s="12"/>
      <c r="DR597" s="12"/>
      <c r="DS597" s="12"/>
      <c r="DT597" s="12"/>
      <c r="DU597" s="12"/>
      <c r="DV597" s="12"/>
      <c r="DW597" s="12"/>
      <c r="DX597" s="12"/>
      <c r="DZ597" s="114"/>
    </row>
    <row r="598" spans="1:130" x14ac:dyDescent="0.2">
      <c r="A598" s="107"/>
      <c r="B598" s="12"/>
      <c r="C598" s="12"/>
      <c r="D598" s="12"/>
      <c r="E598" s="12"/>
      <c r="F598" s="12"/>
      <c r="G598" s="12"/>
      <c r="H598" s="12"/>
      <c r="I598" s="114"/>
      <c r="J598" s="13"/>
      <c r="K598" s="12"/>
      <c r="L598" s="12"/>
      <c r="M598" s="12"/>
      <c r="N598" s="12"/>
      <c r="O598" s="20"/>
      <c r="P598" s="12"/>
      <c r="S598" s="12"/>
      <c r="T598" s="12"/>
      <c r="V598" s="12"/>
      <c r="W598" s="12"/>
      <c r="X598" s="17"/>
      <c r="AX598" s="12"/>
      <c r="AY598" s="12"/>
      <c r="BY598" s="12"/>
      <c r="BZ598" s="12"/>
      <c r="DC598" s="12"/>
      <c r="DD598" s="12"/>
      <c r="DE598" s="114"/>
      <c r="DF598" s="12"/>
      <c r="DI598" s="12"/>
      <c r="DJ598" s="12"/>
      <c r="DK598" s="12"/>
      <c r="DM598" s="12"/>
      <c r="DN598" s="12"/>
      <c r="DO598" s="12"/>
      <c r="DP598" s="12"/>
      <c r="DQ598" s="12"/>
      <c r="DR598" s="12"/>
      <c r="DS598" s="12"/>
      <c r="DT598" s="12"/>
      <c r="DU598" s="12"/>
      <c r="DV598" s="12"/>
      <c r="DW598" s="12"/>
      <c r="DX598" s="12"/>
      <c r="DZ598" s="114"/>
    </row>
    <row r="599" spans="1:130" x14ac:dyDescent="0.2">
      <c r="A599" s="107"/>
      <c r="B599" s="12"/>
      <c r="C599" s="12"/>
      <c r="D599" s="12"/>
      <c r="E599" s="12"/>
      <c r="F599" s="12"/>
      <c r="G599" s="12"/>
      <c r="H599" s="12"/>
      <c r="I599" s="114"/>
      <c r="J599" s="13"/>
      <c r="K599" s="12"/>
      <c r="L599" s="12"/>
      <c r="M599" s="12"/>
      <c r="N599" s="12"/>
      <c r="O599" s="20"/>
      <c r="P599" s="12"/>
      <c r="S599" s="12"/>
      <c r="T599" s="12"/>
      <c r="V599" s="12"/>
      <c r="W599" s="12"/>
      <c r="X599" s="17"/>
      <c r="AX599" s="12"/>
      <c r="AY599" s="12"/>
      <c r="BY599" s="12"/>
      <c r="BZ599" s="12"/>
      <c r="DC599" s="12"/>
      <c r="DD599" s="12"/>
      <c r="DE599" s="114"/>
      <c r="DF599" s="12"/>
      <c r="DI599" s="12"/>
      <c r="DJ599" s="12"/>
      <c r="DK599" s="12"/>
      <c r="DM599" s="12"/>
      <c r="DN599" s="12"/>
      <c r="DO599" s="12"/>
      <c r="DP599" s="12"/>
      <c r="DQ599" s="12"/>
      <c r="DR599" s="12"/>
      <c r="DS599" s="12"/>
      <c r="DT599" s="12"/>
      <c r="DU599" s="12"/>
      <c r="DV599" s="12"/>
      <c r="DW599" s="12"/>
      <c r="DX599" s="12"/>
      <c r="DZ599" s="114"/>
    </row>
    <row r="600" spans="1:130" x14ac:dyDescent="0.2">
      <c r="A600" s="107"/>
      <c r="B600" s="12"/>
      <c r="C600" s="12"/>
      <c r="D600" s="12"/>
      <c r="E600" s="12"/>
      <c r="F600" s="12"/>
      <c r="G600" s="12"/>
      <c r="H600" s="12"/>
      <c r="I600" s="114"/>
      <c r="J600" s="13"/>
      <c r="K600" s="12"/>
      <c r="L600" s="12"/>
      <c r="M600" s="12"/>
      <c r="N600" s="12"/>
      <c r="O600" s="20"/>
      <c r="P600" s="12"/>
      <c r="S600" s="12"/>
      <c r="T600" s="12"/>
      <c r="V600" s="12"/>
      <c r="W600" s="12"/>
      <c r="X600" s="17"/>
      <c r="AX600" s="12"/>
      <c r="AY600" s="12"/>
      <c r="BY600" s="12"/>
      <c r="BZ600" s="12"/>
      <c r="DC600" s="12"/>
      <c r="DD600" s="12"/>
      <c r="DE600" s="114"/>
      <c r="DF600" s="12"/>
      <c r="DI600" s="12"/>
      <c r="DJ600" s="12"/>
      <c r="DK600" s="12"/>
      <c r="DM600" s="12"/>
      <c r="DN600" s="12"/>
      <c r="DO600" s="12"/>
      <c r="DP600" s="12"/>
      <c r="DQ600" s="12"/>
      <c r="DR600" s="12"/>
      <c r="DS600" s="12"/>
      <c r="DT600" s="12"/>
      <c r="DU600" s="12"/>
      <c r="DV600" s="12"/>
      <c r="DW600" s="12"/>
      <c r="DX600" s="12"/>
      <c r="DZ600" s="114"/>
    </row>
    <row r="601" spans="1:130" x14ac:dyDescent="0.2">
      <c r="A601" s="107"/>
      <c r="B601" s="12"/>
      <c r="C601" s="12"/>
      <c r="D601" s="12"/>
      <c r="E601" s="12"/>
      <c r="F601" s="12"/>
      <c r="G601" s="12"/>
      <c r="H601" s="12"/>
      <c r="I601" s="114"/>
      <c r="J601" s="13"/>
      <c r="K601" s="12"/>
      <c r="L601" s="12"/>
      <c r="M601" s="12"/>
      <c r="N601" s="12"/>
      <c r="O601" s="20"/>
      <c r="P601" s="12"/>
      <c r="S601" s="12"/>
      <c r="T601" s="12"/>
      <c r="V601" s="12"/>
      <c r="W601" s="12"/>
      <c r="X601" s="17"/>
      <c r="AX601" s="12"/>
      <c r="AY601" s="12"/>
      <c r="BY601" s="12"/>
      <c r="BZ601" s="12"/>
      <c r="DC601" s="12"/>
      <c r="DD601" s="12"/>
      <c r="DE601" s="114"/>
      <c r="DF601" s="12"/>
      <c r="DI601" s="12"/>
      <c r="DJ601" s="12"/>
      <c r="DK601" s="12"/>
      <c r="DM601" s="12"/>
      <c r="DN601" s="12"/>
      <c r="DO601" s="12"/>
      <c r="DP601" s="12"/>
      <c r="DQ601" s="12"/>
      <c r="DR601" s="12"/>
      <c r="DS601" s="12"/>
      <c r="DT601" s="12"/>
      <c r="DU601" s="12"/>
      <c r="DV601" s="12"/>
      <c r="DW601" s="12"/>
      <c r="DX601" s="12"/>
      <c r="DZ601" s="114"/>
    </row>
    <row r="602" spans="1:130" x14ac:dyDescent="0.2">
      <c r="A602" s="107"/>
      <c r="B602" s="12"/>
      <c r="C602" s="12"/>
      <c r="D602" s="12"/>
      <c r="E602" s="12"/>
      <c r="F602" s="12"/>
      <c r="G602" s="12"/>
      <c r="H602" s="12"/>
      <c r="I602" s="114"/>
      <c r="J602" s="13"/>
      <c r="K602" s="12"/>
      <c r="L602" s="12"/>
      <c r="M602" s="12"/>
      <c r="N602" s="12"/>
      <c r="O602" s="20"/>
      <c r="P602" s="12"/>
      <c r="S602" s="12"/>
      <c r="T602" s="12"/>
      <c r="V602" s="12"/>
      <c r="W602" s="12"/>
      <c r="X602" s="17"/>
      <c r="AX602" s="12"/>
      <c r="AY602" s="12"/>
      <c r="BY602" s="12"/>
      <c r="BZ602" s="12"/>
      <c r="DC602" s="12"/>
      <c r="DD602" s="12"/>
      <c r="DE602" s="114"/>
      <c r="DF602" s="12"/>
      <c r="DI602" s="12"/>
      <c r="DJ602" s="12"/>
      <c r="DK602" s="12"/>
      <c r="DM602" s="12"/>
      <c r="DN602" s="12"/>
      <c r="DO602" s="12"/>
      <c r="DP602" s="12"/>
      <c r="DQ602" s="12"/>
      <c r="DR602" s="12"/>
      <c r="DS602" s="12"/>
      <c r="DT602" s="12"/>
      <c r="DU602" s="12"/>
      <c r="DV602" s="12"/>
      <c r="DW602" s="12"/>
      <c r="DX602" s="12"/>
      <c r="DZ602" s="114"/>
    </row>
    <row r="603" spans="1:130" x14ac:dyDescent="0.2">
      <c r="A603" s="107"/>
      <c r="B603" s="12"/>
      <c r="C603" s="12"/>
      <c r="D603" s="12"/>
      <c r="E603" s="12"/>
      <c r="F603" s="12"/>
      <c r="G603" s="12"/>
      <c r="H603" s="12"/>
      <c r="I603" s="114"/>
      <c r="J603" s="13"/>
      <c r="K603" s="12"/>
      <c r="L603" s="12"/>
      <c r="M603" s="12"/>
      <c r="N603" s="12"/>
      <c r="O603" s="20"/>
      <c r="P603" s="12"/>
      <c r="S603" s="12"/>
      <c r="T603" s="12"/>
      <c r="V603" s="12"/>
      <c r="W603" s="12"/>
      <c r="X603" s="17"/>
      <c r="AX603" s="12"/>
      <c r="AY603" s="12"/>
      <c r="BY603" s="12"/>
      <c r="BZ603" s="12"/>
      <c r="DC603" s="12"/>
      <c r="DD603" s="12"/>
      <c r="DE603" s="114"/>
      <c r="DF603" s="12"/>
      <c r="DI603" s="12"/>
      <c r="DJ603" s="12"/>
      <c r="DK603" s="12"/>
      <c r="DM603" s="12"/>
      <c r="DN603" s="12"/>
      <c r="DO603" s="12"/>
      <c r="DP603" s="12"/>
      <c r="DQ603" s="12"/>
      <c r="DR603" s="12"/>
      <c r="DS603" s="12"/>
      <c r="DT603" s="12"/>
      <c r="DU603" s="12"/>
      <c r="DV603" s="12"/>
      <c r="DW603" s="12"/>
      <c r="DX603" s="12"/>
      <c r="DZ603" s="114"/>
    </row>
    <row r="604" spans="1:130" x14ac:dyDescent="0.2">
      <c r="A604" s="107"/>
      <c r="B604" s="12"/>
      <c r="C604" s="12"/>
      <c r="D604" s="12"/>
      <c r="E604" s="12"/>
      <c r="F604" s="12"/>
      <c r="G604" s="12"/>
      <c r="H604" s="12"/>
      <c r="I604" s="114"/>
      <c r="J604" s="13"/>
      <c r="K604" s="12"/>
      <c r="L604" s="12"/>
      <c r="M604" s="12"/>
      <c r="N604" s="12"/>
      <c r="O604" s="20"/>
      <c r="P604" s="12"/>
      <c r="S604" s="12"/>
      <c r="T604" s="12"/>
      <c r="V604" s="12"/>
      <c r="W604" s="12"/>
      <c r="X604" s="17"/>
      <c r="AX604" s="12"/>
      <c r="AY604" s="12"/>
      <c r="BY604" s="12"/>
      <c r="BZ604" s="12"/>
      <c r="DC604" s="12"/>
      <c r="DD604" s="12"/>
      <c r="DE604" s="114"/>
      <c r="DF604" s="12"/>
      <c r="DI604" s="12"/>
      <c r="DJ604" s="12"/>
      <c r="DK604" s="12"/>
      <c r="DM604" s="12"/>
      <c r="DN604" s="12"/>
      <c r="DO604" s="12"/>
      <c r="DP604" s="12"/>
      <c r="DQ604" s="12"/>
      <c r="DR604" s="12"/>
      <c r="DS604" s="12"/>
      <c r="DT604" s="12"/>
      <c r="DU604" s="12"/>
      <c r="DV604" s="12"/>
      <c r="DW604" s="12"/>
      <c r="DX604" s="12"/>
      <c r="DZ604" s="114"/>
    </row>
    <row r="605" spans="1:130" x14ac:dyDescent="0.2">
      <c r="A605" s="107"/>
      <c r="B605" s="12"/>
      <c r="C605" s="12"/>
      <c r="D605" s="12"/>
      <c r="E605" s="12"/>
      <c r="F605" s="12"/>
      <c r="G605" s="12"/>
      <c r="H605" s="12"/>
      <c r="I605" s="114"/>
      <c r="J605" s="13"/>
      <c r="K605" s="12"/>
      <c r="L605" s="12"/>
      <c r="M605" s="12"/>
      <c r="N605" s="12"/>
      <c r="O605" s="20"/>
      <c r="P605" s="12"/>
      <c r="S605" s="12"/>
      <c r="T605" s="12"/>
      <c r="V605" s="12"/>
      <c r="W605" s="12"/>
      <c r="X605" s="17"/>
      <c r="AX605" s="12"/>
      <c r="AY605" s="12"/>
      <c r="BY605" s="12"/>
      <c r="BZ605" s="12"/>
      <c r="DC605" s="12"/>
      <c r="DD605" s="12"/>
      <c r="DE605" s="114"/>
      <c r="DF605" s="12"/>
      <c r="DI605" s="12"/>
      <c r="DJ605" s="12"/>
      <c r="DK605" s="12"/>
      <c r="DM605" s="12"/>
      <c r="DN605" s="12"/>
      <c r="DO605" s="12"/>
      <c r="DP605" s="12"/>
      <c r="DQ605" s="12"/>
      <c r="DR605" s="12"/>
      <c r="DS605" s="12"/>
      <c r="DT605" s="12"/>
      <c r="DU605" s="12"/>
      <c r="DV605" s="12"/>
      <c r="DW605" s="12"/>
      <c r="DX605" s="12"/>
      <c r="DZ605" s="114"/>
    </row>
    <row r="606" spans="1:130" x14ac:dyDescent="0.2">
      <c r="A606" s="107"/>
      <c r="B606" s="12"/>
      <c r="C606" s="12"/>
      <c r="D606" s="12"/>
      <c r="E606" s="12"/>
      <c r="F606" s="12"/>
      <c r="G606" s="12"/>
      <c r="H606" s="12"/>
      <c r="I606" s="114"/>
      <c r="J606" s="13"/>
      <c r="K606" s="12"/>
      <c r="L606" s="12"/>
      <c r="M606" s="12"/>
      <c r="N606" s="12"/>
      <c r="O606" s="20"/>
      <c r="P606" s="12"/>
      <c r="S606" s="12"/>
      <c r="T606" s="12"/>
      <c r="V606" s="12"/>
      <c r="W606" s="12"/>
      <c r="X606" s="17"/>
      <c r="AX606" s="12"/>
      <c r="AY606" s="12"/>
      <c r="BY606" s="12"/>
      <c r="BZ606" s="12"/>
      <c r="DC606" s="12"/>
      <c r="DD606" s="12"/>
      <c r="DE606" s="114"/>
      <c r="DF606" s="12"/>
      <c r="DI606" s="12"/>
      <c r="DJ606" s="12"/>
      <c r="DK606" s="12"/>
      <c r="DM606" s="12"/>
      <c r="DN606" s="12"/>
      <c r="DO606" s="12"/>
      <c r="DP606" s="12"/>
      <c r="DQ606" s="12"/>
      <c r="DR606" s="12"/>
      <c r="DS606" s="12"/>
      <c r="DT606" s="12"/>
      <c r="DU606" s="12"/>
      <c r="DV606" s="12"/>
      <c r="DW606" s="12"/>
      <c r="DX606" s="12"/>
      <c r="DZ606" s="114"/>
    </row>
    <row r="607" spans="1:130" x14ac:dyDescent="0.2">
      <c r="A607" s="107"/>
      <c r="B607" s="12"/>
      <c r="C607" s="12"/>
      <c r="D607" s="12"/>
      <c r="E607" s="12"/>
      <c r="F607" s="12"/>
      <c r="G607" s="12"/>
      <c r="H607" s="12"/>
      <c r="I607" s="114"/>
      <c r="J607" s="13"/>
      <c r="K607" s="12"/>
      <c r="L607" s="12"/>
      <c r="M607" s="12"/>
      <c r="N607" s="12"/>
      <c r="O607" s="20"/>
      <c r="P607" s="12"/>
      <c r="S607" s="12"/>
      <c r="T607" s="12"/>
      <c r="V607" s="12"/>
      <c r="W607" s="12"/>
      <c r="X607" s="17"/>
      <c r="AX607" s="12"/>
      <c r="AY607" s="12"/>
      <c r="BY607" s="12"/>
      <c r="BZ607" s="12"/>
      <c r="DC607" s="12"/>
      <c r="DD607" s="12"/>
      <c r="DE607" s="114"/>
      <c r="DF607" s="12"/>
      <c r="DI607" s="12"/>
      <c r="DJ607" s="12"/>
      <c r="DK607" s="12"/>
      <c r="DM607" s="12"/>
      <c r="DN607" s="12"/>
      <c r="DO607" s="12"/>
      <c r="DP607" s="12"/>
      <c r="DQ607" s="12"/>
      <c r="DR607" s="12"/>
      <c r="DS607" s="12"/>
      <c r="DT607" s="12"/>
      <c r="DU607" s="12"/>
      <c r="DV607" s="12"/>
      <c r="DW607" s="12"/>
      <c r="DX607" s="12"/>
      <c r="DZ607" s="114"/>
    </row>
    <row r="608" spans="1:130" x14ac:dyDescent="0.2">
      <c r="A608" s="107"/>
      <c r="B608" s="12"/>
      <c r="C608" s="12"/>
      <c r="D608" s="12"/>
      <c r="E608" s="12"/>
      <c r="F608" s="12"/>
      <c r="G608" s="12"/>
      <c r="H608" s="12"/>
      <c r="I608" s="114"/>
      <c r="J608" s="13"/>
      <c r="K608" s="12"/>
      <c r="L608" s="12"/>
      <c r="M608" s="12"/>
      <c r="N608" s="12"/>
      <c r="O608" s="20"/>
      <c r="P608" s="12"/>
      <c r="S608" s="12"/>
      <c r="T608" s="12"/>
      <c r="V608" s="12"/>
      <c r="W608" s="12"/>
      <c r="X608" s="17"/>
      <c r="AX608" s="12"/>
      <c r="AY608" s="12"/>
      <c r="BY608" s="12"/>
      <c r="BZ608" s="12"/>
      <c r="DC608" s="12"/>
      <c r="DD608" s="12"/>
      <c r="DE608" s="114"/>
      <c r="DF608" s="12"/>
      <c r="DI608" s="12"/>
      <c r="DJ608" s="12"/>
      <c r="DK608" s="12"/>
      <c r="DM608" s="12"/>
      <c r="DN608" s="12"/>
      <c r="DO608" s="12"/>
      <c r="DP608" s="12"/>
      <c r="DQ608" s="12"/>
      <c r="DR608" s="12"/>
      <c r="DS608" s="12"/>
      <c r="DT608" s="12"/>
      <c r="DU608" s="12"/>
      <c r="DV608" s="12"/>
      <c r="DW608" s="12"/>
      <c r="DX608" s="12"/>
      <c r="DZ608" s="114"/>
    </row>
    <row r="609" spans="1:130" x14ac:dyDescent="0.2">
      <c r="A609" s="107"/>
      <c r="B609" s="12"/>
      <c r="C609" s="12"/>
      <c r="D609" s="12"/>
      <c r="E609" s="12"/>
      <c r="F609" s="12"/>
      <c r="G609" s="12"/>
      <c r="H609" s="12"/>
      <c r="I609" s="114"/>
      <c r="J609" s="13"/>
      <c r="K609" s="12"/>
      <c r="L609" s="12"/>
      <c r="M609" s="12"/>
      <c r="N609" s="12"/>
      <c r="O609" s="20"/>
      <c r="P609" s="12"/>
      <c r="S609" s="12"/>
      <c r="T609" s="12"/>
      <c r="V609" s="12"/>
      <c r="W609" s="12"/>
      <c r="X609" s="17"/>
      <c r="AX609" s="12"/>
      <c r="AY609" s="12"/>
      <c r="BY609" s="12"/>
      <c r="BZ609" s="12"/>
      <c r="DC609" s="12"/>
      <c r="DD609" s="12"/>
      <c r="DE609" s="114"/>
      <c r="DF609" s="12"/>
      <c r="DI609" s="12"/>
      <c r="DJ609" s="12"/>
      <c r="DK609" s="12"/>
      <c r="DM609" s="12"/>
      <c r="DN609" s="12"/>
      <c r="DO609" s="12"/>
      <c r="DP609" s="12"/>
      <c r="DQ609" s="12"/>
      <c r="DR609" s="12"/>
      <c r="DS609" s="12"/>
      <c r="DT609" s="12"/>
      <c r="DU609" s="12"/>
      <c r="DV609" s="12"/>
      <c r="DW609" s="12"/>
      <c r="DX609" s="12"/>
      <c r="DZ609" s="114"/>
    </row>
    <row r="610" spans="1:130" x14ac:dyDescent="0.2">
      <c r="A610" s="107"/>
      <c r="B610" s="12"/>
      <c r="C610" s="12"/>
      <c r="D610" s="12"/>
      <c r="E610" s="12"/>
      <c r="F610" s="12"/>
      <c r="G610" s="12"/>
      <c r="H610" s="12"/>
      <c r="I610" s="114"/>
      <c r="J610" s="13"/>
      <c r="K610" s="12"/>
      <c r="L610" s="12"/>
      <c r="M610" s="12"/>
      <c r="N610" s="12"/>
      <c r="O610" s="20"/>
      <c r="P610" s="12"/>
      <c r="S610" s="12"/>
      <c r="T610" s="12"/>
      <c r="V610" s="12"/>
      <c r="W610" s="12"/>
      <c r="X610" s="17"/>
      <c r="AX610" s="12"/>
      <c r="AY610" s="12"/>
      <c r="BY610" s="12"/>
      <c r="BZ610" s="12"/>
      <c r="DC610" s="12"/>
      <c r="DD610" s="12"/>
      <c r="DE610" s="114"/>
      <c r="DF610" s="12"/>
      <c r="DI610" s="12"/>
      <c r="DJ610" s="12"/>
      <c r="DK610" s="12"/>
      <c r="DM610" s="12"/>
      <c r="DN610" s="12"/>
      <c r="DO610" s="12"/>
      <c r="DP610" s="12"/>
      <c r="DQ610" s="12"/>
      <c r="DR610" s="12"/>
      <c r="DS610" s="12"/>
      <c r="DT610" s="12"/>
      <c r="DU610" s="12"/>
      <c r="DV610" s="12"/>
      <c r="DW610" s="12"/>
      <c r="DX610" s="12"/>
      <c r="DZ610" s="114"/>
    </row>
    <row r="611" spans="1:130" x14ac:dyDescent="0.2">
      <c r="A611" s="107"/>
      <c r="B611" s="12"/>
      <c r="C611" s="12"/>
      <c r="D611" s="12"/>
      <c r="E611" s="12"/>
      <c r="F611" s="12"/>
      <c r="G611" s="12"/>
      <c r="H611" s="12"/>
      <c r="I611" s="114"/>
      <c r="J611" s="13"/>
      <c r="K611" s="12"/>
      <c r="L611" s="12"/>
      <c r="M611" s="12"/>
      <c r="N611" s="12"/>
      <c r="O611" s="20"/>
      <c r="P611" s="12"/>
      <c r="S611" s="12"/>
      <c r="T611" s="12"/>
      <c r="V611" s="12"/>
      <c r="W611" s="12"/>
      <c r="X611" s="17"/>
      <c r="AX611" s="12"/>
      <c r="AY611" s="12"/>
      <c r="BY611" s="12"/>
      <c r="BZ611" s="12"/>
      <c r="DC611" s="12"/>
      <c r="DD611" s="12"/>
      <c r="DE611" s="114"/>
      <c r="DF611" s="12"/>
      <c r="DI611" s="12"/>
      <c r="DJ611" s="12"/>
      <c r="DK611" s="12"/>
      <c r="DM611" s="12"/>
      <c r="DN611" s="12"/>
      <c r="DO611" s="12"/>
      <c r="DP611" s="12"/>
      <c r="DQ611" s="12"/>
      <c r="DR611" s="12"/>
      <c r="DS611" s="12"/>
      <c r="DT611" s="12"/>
      <c r="DU611" s="12"/>
      <c r="DV611" s="12"/>
      <c r="DW611" s="12"/>
      <c r="DX611" s="12"/>
      <c r="DZ611" s="114"/>
    </row>
    <row r="612" spans="1:130" x14ac:dyDescent="0.2">
      <c r="A612" s="107"/>
      <c r="B612" s="12"/>
      <c r="C612" s="12"/>
      <c r="D612" s="12"/>
      <c r="E612" s="12"/>
      <c r="F612" s="12"/>
      <c r="G612" s="12"/>
      <c r="H612" s="12"/>
      <c r="I612" s="114"/>
      <c r="J612" s="13"/>
      <c r="K612" s="12"/>
      <c r="L612" s="12"/>
      <c r="M612" s="12"/>
      <c r="N612" s="12"/>
      <c r="O612" s="20"/>
      <c r="P612" s="12"/>
      <c r="S612" s="12"/>
      <c r="T612" s="12"/>
      <c r="V612" s="12"/>
      <c r="W612" s="12"/>
      <c r="X612" s="17"/>
      <c r="AX612" s="12"/>
      <c r="AY612" s="12"/>
      <c r="BY612" s="12"/>
      <c r="BZ612" s="12"/>
      <c r="DC612" s="12"/>
      <c r="DD612" s="12"/>
      <c r="DE612" s="114"/>
      <c r="DF612" s="12"/>
      <c r="DI612" s="12"/>
      <c r="DJ612" s="12"/>
      <c r="DK612" s="12"/>
      <c r="DM612" s="12"/>
      <c r="DN612" s="12"/>
      <c r="DO612" s="12"/>
      <c r="DP612" s="12"/>
      <c r="DQ612" s="12"/>
      <c r="DR612" s="12"/>
      <c r="DS612" s="12"/>
      <c r="DT612" s="12"/>
      <c r="DU612" s="12"/>
      <c r="DV612" s="12"/>
      <c r="DW612" s="12"/>
      <c r="DX612" s="12"/>
      <c r="DZ612" s="114"/>
    </row>
    <row r="613" spans="1:130" x14ac:dyDescent="0.2">
      <c r="A613" s="107"/>
      <c r="B613" s="12"/>
      <c r="C613" s="12"/>
      <c r="D613" s="12"/>
      <c r="E613" s="12"/>
      <c r="F613" s="12"/>
      <c r="G613" s="12"/>
      <c r="H613" s="12"/>
      <c r="I613" s="114"/>
      <c r="J613" s="13"/>
      <c r="K613" s="12"/>
      <c r="L613" s="12"/>
      <c r="M613" s="12"/>
      <c r="N613" s="12"/>
      <c r="O613" s="20"/>
      <c r="P613" s="12"/>
      <c r="S613" s="12"/>
      <c r="T613" s="12"/>
      <c r="V613" s="12"/>
      <c r="W613" s="12"/>
      <c r="X613" s="17"/>
      <c r="AX613" s="12"/>
      <c r="AY613" s="12"/>
      <c r="BY613" s="12"/>
      <c r="BZ613" s="12"/>
      <c r="DC613" s="12"/>
      <c r="DD613" s="12"/>
      <c r="DE613" s="114"/>
      <c r="DF613" s="12"/>
      <c r="DI613" s="12"/>
      <c r="DJ613" s="12"/>
      <c r="DK613" s="12"/>
      <c r="DM613" s="12"/>
      <c r="DN613" s="12"/>
      <c r="DO613" s="12"/>
      <c r="DP613" s="12"/>
      <c r="DQ613" s="12"/>
      <c r="DR613" s="12"/>
      <c r="DS613" s="12"/>
      <c r="DT613" s="12"/>
      <c r="DU613" s="12"/>
      <c r="DV613" s="12"/>
      <c r="DW613" s="12"/>
      <c r="DX613" s="12"/>
      <c r="DZ613" s="114"/>
    </row>
    <row r="614" spans="1:130" x14ac:dyDescent="0.2">
      <c r="A614" s="107"/>
      <c r="B614" s="12"/>
      <c r="C614" s="12"/>
      <c r="D614" s="12"/>
      <c r="E614" s="12"/>
      <c r="F614" s="12"/>
      <c r="G614" s="12"/>
      <c r="H614" s="12"/>
      <c r="I614" s="114"/>
      <c r="J614" s="13"/>
      <c r="K614" s="12"/>
      <c r="L614" s="12"/>
      <c r="M614" s="12"/>
      <c r="N614" s="12"/>
      <c r="O614" s="20"/>
      <c r="P614" s="12"/>
      <c r="S614" s="12"/>
      <c r="T614" s="12"/>
      <c r="V614" s="12"/>
      <c r="W614" s="12"/>
      <c r="X614" s="17"/>
      <c r="AX614" s="12"/>
      <c r="AY614" s="12"/>
      <c r="BY614" s="12"/>
      <c r="BZ614" s="12"/>
      <c r="DC614" s="12"/>
      <c r="DD614" s="12"/>
      <c r="DE614" s="114"/>
      <c r="DF614" s="12"/>
      <c r="DI614" s="12"/>
      <c r="DJ614" s="12"/>
      <c r="DK614" s="12"/>
      <c r="DM614" s="12"/>
      <c r="DN614" s="12"/>
      <c r="DO614" s="12"/>
      <c r="DP614" s="12"/>
      <c r="DQ614" s="12"/>
      <c r="DR614" s="12"/>
      <c r="DS614" s="12"/>
      <c r="DT614" s="12"/>
      <c r="DU614" s="12"/>
      <c r="DV614" s="12"/>
      <c r="DW614" s="12"/>
      <c r="DX614" s="12"/>
      <c r="DZ614" s="114"/>
    </row>
    <row r="615" spans="1:130" x14ac:dyDescent="0.2">
      <c r="A615" s="107"/>
      <c r="B615" s="12"/>
      <c r="C615" s="12"/>
      <c r="D615" s="12"/>
      <c r="E615" s="12"/>
      <c r="F615" s="12"/>
      <c r="G615" s="12"/>
      <c r="H615" s="12"/>
      <c r="I615" s="114"/>
      <c r="J615" s="13"/>
      <c r="K615" s="12"/>
      <c r="L615" s="12"/>
      <c r="M615" s="12"/>
      <c r="N615" s="12"/>
      <c r="O615" s="20"/>
      <c r="P615" s="12"/>
      <c r="S615" s="12"/>
      <c r="T615" s="12"/>
      <c r="V615" s="12"/>
      <c r="W615" s="12"/>
      <c r="X615" s="17"/>
      <c r="AX615" s="12"/>
      <c r="AY615" s="12"/>
      <c r="BY615" s="12"/>
      <c r="BZ615" s="12"/>
      <c r="DC615" s="12"/>
      <c r="DD615" s="12"/>
      <c r="DE615" s="114"/>
      <c r="DF615" s="12"/>
      <c r="DI615" s="12"/>
      <c r="DJ615" s="12"/>
      <c r="DK615" s="12"/>
      <c r="DM615" s="12"/>
      <c r="DN615" s="12"/>
      <c r="DO615" s="12"/>
      <c r="DP615" s="12"/>
      <c r="DQ615" s="12"/>
      <c r="DR615" s="12"/>
      <c r="DS615" s="12"/>
      <c r="DT615" s="12"/>
      <c r="DU615" s="12"/>
      <c r="DV615" s="12"/>
      <c r="DW615" s="12"/>
      <c r="DX615" s="12"/>
      <c r="DZ615" s="114"/>
    </row>
    <row r="616" spans="1:130" x14ac:dyDescent="0.2">
      <c r="A616" s="107"/>
      <c r="B616" s="12"/>
      <c r="C616" s="12"/>
      <c r="D616" s="12"/>
      <c r="E616" s="12"/>
      <c r="F616" s="12"/>
      <c r="G616" s="12"/>
      <c r="H616" s="12"/>
      <c r="I616" s="114"/>
      <c r="J616" s="13"/>
      <c r="K616" s="12"/>
      <c r="L616" s="12"/>
      <c r="M616" s="12"/>
      <c r="N616" s="12"/>
      <c r="O616" s="20"/>
      <c r="P616" s="12"/>
      <c r="S616" s="12"/>
      <c r="T616" s="12"/>
      <c r="V616" s="12"/>
      <c r="W616" s="12"/>
      <c r="X616" s="17"/>
      <c r="AX616" s="12"/>
      <c r="AY616" s="12"/>
      <c r="BY616" s="12"/>
      <c r="BZ616" s="12"/>
      <c r="DC616" s="12"/>
      <c r="DD616" s="12"/>
      <c r="DE616" s="114"/>
      <c r="DF616" s="12"/>
      <c r="DI616" s="12"/>
      <c r="DJ616" s="12"/>
      <c r="DK616" s="12"/>
      <c r="DM616" s="12"/>
      <c r="DN616" s="12"/>
      <c r="DO616" s="12"/>
      <c r="DP616" s="12"/>
      <c r="DQ616" s="12"/>
      <c r="DR616" s="12"/>
      <c r="DS616" s="12"/>
      <c r="DT616" s="12"/>
      <c r="DU616" s="12"/>
      <c r="DV616" s="12"/>
      <c r="DW616" s="12"/>
      <c r="DX616" s="12"/>
      <c r="DZ616" s="114"/>
    </row>
    <row r="617" spans="1:130" x14ac:dyDescent="0.2">
      <c r="A617" s="107"/>
      <c r="B617" s="12"/>
      <c r="C617" s="12"/>
      <c r="D617" s="12"/>
      <c r="E617" s="12"/>
      <c r="F617" s="12"/>
      <c r="G617" s="12"/>
      <c r="H617" s="12"/>
      <c r="I617" s="114"/>
      <c r="J617" s="13"/>
      <c r="K617" s="12"/>
      <c r="L617" s="12"/>
      <c r="M617" s="12"/>
      <c r="N617" s="12"/>
      <c r="O617" s="20"/>
      <c r="P617" s="12"/>
      <c r="S617" s="12"/>
      <c r="T617" s="12"/>
      <c r="V617" s="12"/>
      <c r="W617" s="12"/>
      <c r="X617" s="17"/>
      <c r="AX617" s="12"/>
      <c r="AY617" s="12"/>
      <c r="BY617" s="12"/>
      <c r="BZ617" s="12"/>
      <c r="DC617" s="12"/>
      <c r="DD617" s="12"/>
      <c r="DE617" s="114"/>
      <c r="DF617" s="12"/>
      <c r="DI617" s="12"/>
      <c r="DJ617" s="12"/>
      <c r="DK617" s="12"/>
      <c r="DM617" s="12"/>
      <c r="DN617" s="12"/>
      <c r="DO617" s="12"/>
      <c r="DP617" s="12"/>
      <c r="DQ617" s="12"/>
      <c r="DR617" s="12"/>
      <c r="DS617" s="12"/>
      <c r="DT617" s="12"/>
      <c r="DU617" s="12"/>
      <c r="DV617" s="12"/>
      <c r="DW617" s="12"/>
      <c r="DX617" s="12"/>
      <c r="DZ617" s="114"/>
    </row>
    <row r="618" spans="1:130" x14ac:dyDescent="0.2">
      <c r="A618" s="107"/>
      <c r="B618" s="12"/>
      <c r="C618" s="12"/>
      <c r="D618" s="12"/>
      <c r="E618" s="12"/>
      <c r="F618" s="12"/>
      <c r="G618" s="12"/>
      <c r="H618" s="12"/>
      <c r="I618" s="114"/>
      <c r="J618" s="13"/>
      <c r="K618" s="12"/>
      <c r="L618" s="12"/>
      <c r="M618" s="12"/>
      <c r="N618" s="12"/>
      <c r="O618" s="20"/>
      <c r="P618" s="12"/>
      <c r="S618" s="12"/>
      <c r="T618" s="12"/>
      <c r="V618" s="12"/>
      <c r="W618" s="12"/>
      <c r="X618" s="17"/>
      <c r="AX618" s="12"/>
      <c r="AY618" s="12"/>
      <c r="BY618" s="12"/>
      <c r="BZ618" s="12"/>
      <c r="DC618" s="12"/>
      <c r="DD618" s="12"/>
      <c r="DE618" s="114"/>
      <c r="DF618" s="12"/>
      <c r="DI618" s="12"/>
      <c r="DJ618" s="12"/>
      <c r="DK618" s="12"/>
      <c r="DM618" s="12"/>
      <c r="DN618" s="12"/>
      <c r="DO618" s="12"/>
      <c r="DP618" s="12"/>
      <c r="DQ618" s="12"/>
      <c r="DR618" s="12"/>
      <c r="DS618" s="12"/>
      <c r="DT618" s="12"/>
      <c r="DU618" s="12"/>
      <c r="DV618" s="12"/>
      <c r="DW618" s="12"/>
      <c r="DX618" s="12"/>
      <c r="DZ618" s="114"/>
    </row>
    <row r="619" spans="1:130" x14ac:dyDescent="0.2">
      <c r="A619" s="107"/>
      <c r="B619" s="12"/>
      <c r="C619" s="12"/>
      <c r="D619" s="12"/>
      <c r="E619" s="12"/>
      <c r="F619" s="12"/>
      <c r="G619" s="12"/>
      <c r="H619" s="12"/>
      <c r="I619" s="114"/>
      <c r="J619" s="13"/>
      <c r="K619" s="12"/>
      <c r="L619" s="12"/>
      <c r="M619" s="12"/>
      <c r="N619" s="12"/>
      <c r="O619" s="20"/>
      <c r="P619" s="12"/>
      <c r="S619" s="12"/>
      <c r="T619" s="12"/>
      <c r="V619" s="12"/>
      <c r="W619" s="12"/>
      <c r="X619" s="17"/>
      <c r="AX619" s="12"/>
      <c r="AY619" s="12"/>
      <c r="BY619" s="12"/>
      <c r="BZ619" s="12"/>
      <c r="DC619" s="12"/>
      <c r="DD619" s="12"/>
      <c r="DE619" s="114"/>
      <c r="DF619" s="12"/>
      <c r="DI619" s="12"/>
      <c r="DJ619" s="12"/>
      <c r="DK619" s="12"/>
      <c r="DM619" s="12"/>
      <c r="DN619" s="12"/>
      <c r="DO619" s="12"/>
      <c r="DP619" s="12"/>
      <c r="DQ619" s="12"/>
      <c r="DR619" s="12"/>
      <c r="DS619" s="12"/>
      <c r="DT619" s="12"/>
      <c r="DU619" s="12"/>
      <c r="DV619" s="12"/>
      <c r="DW619" s="12"/>
      <c r="DX619" s="12"/>
      <c r="DZ619" s="114"/>
    </row>
    <row r="620" spans="1:130" x14ac:dyDescent="0.2">
      <c r="A620" s="107"/>
      <c r="B620" s="12"/>
      <c r="C620" s="12"/>
      <c r="D620" s="12"/>
      <c r="E620" s="12"/>
      <c r="F620" s="12"/>
      <c r="G620" s="12"/>
      <c r="H620" s="12"/>
      <c r="I620" s="114"/>
      <c r="J620" s="13"/>
      <c r="K620" s="12"/>
      <c r="L620" s="12"/>
      <c r="M620" s="12"/>
      <c r="N620" s="12"/>
      <c r="O620" s="20"/>
      <c r="P620" s="12"/>
      <c r="S620" s="12"/>
      <c r="T620" s="12"/>
      <c r="V620" s="12"/>
      <c r="W620" s="12"/>
      <c r="X620" s="17"/>
      <c r="AX620" s="12"/>
      <c r="AY620" s="12"/>
      <c r="BY620" s="12"/>
      <c r="BZ620" s="12"/>
      <c r="DC620" s="12"/>
      <c r="DD620" s="12"/>
      <c r="DE620" s="114"/>
      <c r="DF620" s="12"/>
      <c r="DI620" s="12"/>
      <c r="DJ620" s="12"/>
      <c r="DK620" s="12"/>
      <c r="DM620" s="12"/>
      <c r="DN620" s="12"/>
      <c r="DO620" s="12"/>
      <c r="DP620" s="12"/>
      <c r="DQ620" s="12"/>
      <c r="DR620" s="12"/>
      <c r="DS620" s="12"/>
      <c r="DT620" s="12"/>
      <c r="DU620" s="12"/>
      <c r="DV620" s="12"/>
      <c r="DW620" s="12"/>
      <c r="DX620" s="12"/>
      <c r="DZ620" s="114"/>
    </row>
    <row r="621" spans="1:130" x14ac:dyDescent="0.2">
      <c r="A621" s="107"/>
      <c r="B621" s="12"/>
      <c r="C621" s="12"/>
      <c r="D621" s="12"/>
      <c r="E621" s="12"/>
      <c r="F621" s="12"/>
      <c r="G621" s="12"/>
      <c r="H621" s="12"/>
      <c r="I621" s="114"/>
      <c r="J621" s="13"/>
      <c r="K621" s="12"/>
      <c r="L621" s="12"/>
      <c r="M621" s="12"/>
      <c r="N621" s="12"/>
      <c r="O621" s="20"/>
      <c r="P621" s="12"/>
      <c r="S621" s="12"/>
      <c r="T621" s="12"/>
      <c r="V621" s="12"/>
      <c r="W621" s="12"/>
      <c r="X621" s="17"/>
      <c r="AX621" s="12"/>
      <c r="AY621" s="12"/>
      <c r="BY621" s="12"/>
      <c r="BZ621" s="12"/>
      <c r="DC621" s="12"/>
      <c r="DD621" s="12"/>
      <c r="DE621" s="114"/>
      <c r="DF621" s="12"/>
      <c r="DI621" s="12"/>
      <c r="DJ621" s="12"/>
      <c r="DK621" s="12"/>
      <c r="DM621" s="12"/>
      <c r="DN621" s="12"/>
      <c r="DO621" s="12"/>
      <c r="DP621" s="12"/>
      <c r="DQ621" s="12"/>
      <c r="DR621" s="12"/>
      <c r="DS621" s="12"/>
      <c r="DT621" s="12"/>
      <c r="DU621" s="12"/>
      <c r="DV621" s="12"/>
      <c r="DW621" s="12"/>
      <c r="DX621" s="12"/>
      <c r="DZ621" s="114"/>
    </row>
    <row r="622" spans="1:130" x14ac:dyDescent="0.2">
      <c r="A622" s="107"/>
      <c r="B622" s="12"/>
      <c r="C622" s="12"/>
      <c r="D622" s="12"/>
      <c r="E622" s="12"/>
      <c r="F622" s="12"/>
      <c r="G622" s="12"/>
      <c r="H622" s="12"/>
      <c r="I622" s="114"/>
      <c r="J622" s="13"/>
      <c r="K622" s="12"/>
      <c r="L622" s="12"/>
      <c r="M622" s="12"/>
      <c r="N622" s="12"/>
      <c r="O622" s="20"/>
      <c r="P622" s="12"/>
      <c r="S622" s="12"/>
      <c r="T622" s="12"/>
      <c r="V622" s="12"/>
      <c r="W622" s="12"/>
      <c r="X622" s="17"/>
      <c r="AX622" s="12"/>
      <c r="AY622" s="12"/>
      <c r="BY622" s="12"/>
      <c r="BZ622" s="12"/>
      <c r="DC622" s="12"/>
      <c r="DD622" s="12"/>
      <c r="DE622" s="114"/>
      <c r="DF622" s="12"/>
      <c r="DI622" s="12"/>
      <c r="DJ622" s="12"/>
      <c r="DK622" s="12"/>
      <c r="DM622" s="12"/>
      <c r="DN622" s="12"/>
      <c r="DO622" s="12"/>
      <c r="DP622" s="12"/>
      <c r="DQ622" s="12"/>
      <c r="DR622" s="12"/>
      <c r="DS622" s="12"/>
      <c r="DT622" s="12"/>
      <c r="DU622" s="12"/>
      <c r="DV622" s="12"/>
      <c r="DW622" s="12"/>
      <c r="DX622" s="12"/>
      <c r="DZ622" s="114"/>
    </row>
    <row r="623" spans="1:130" x14ac:dyDescent="0.2">
      <c r="A623" s="107"/>
      <c r="B623" s="12"/>
      <c r="C623" s="12"/>
      <c r="D623" s="12"/>
      <c r="E623" s="12"/>
      <c r="F623" s="12"/>
      <c r="G623" s="12"/>
      <c r="H623" s="12"/>
      <c r="I623" s="114"/>
      <c r="J623" s="13"/>
      <c r="K623" s="12"/>
      <c r="L623" s="12"/>
      <c r="M623" s="12"/>
      <c r="N623" s="12"/>
      <c r="O623" s="20"/>
      <c r="P623" s="12"/>
      <c r="S623" s="12"/>
      <c r="T623" s="12"/>
      <c r="V623" s="12"/>
      <c r="W623" s="12"/>
      <c r="X623" s="17"/>
      <c r="AX623" s="12"/>
      <c r="AY623" s="12"/>
      <c r="BY623" s="12"/>
      <c r="BZ623" s="12"/>
      <c r="DC623" s="12"/>
      <c r="DD623" s="12"/>
      <c r="DE623" s="114"/>
      <c r="DF623" s="12"/>
      <c r="DI623" s="12"/>
      <c r="DJ623" s="12"/>
      <c r="DK623" s="12"/>
      <c r="DM623" s="12"/>
      <c r="DN623" s="12"/>
      <c r="DO623" s="12"/>
      <c r="DP623" s="12"/>
      <c r="DQ623" s="12"/>
      <c r="DR623" s="12"/>
      <c r="DS623" s="12"/>
      <c r="DT623" s="12"/>
      <c r="DU623" s="12"/>
      <c r="DV623" s="12"/>
      <c r="DW623" s="12"/>
      <c r="DX623" s="12"/>
      <c r="DZ623" s="114"/>
    </row>
    <row r="624" spans="1:130" x14ac:dyDescent="0.2">
      <c r="A624" s="107"/>
      <c r="B624" s="12"/>
      <c r="C624" s="12"/>
      <c r="D624" s="12"/>
      <c r="E624" s="12"/>
      <c r="F624" s="12"/>
      <c r="G624" s="12"/>
      <c r="H624" s="12"/>
      <c r="I624" s="114"/>
      <c r="J624" s="13"/>
      <c r="K624" s="12"/>
      <c r="L624" s="12"/>
      <c r="M624" s="12"/>
      <c r="N624" s="12"/>
      <c r="O624" s="20"/>
      <c r="P624" s="12"/>
      <c r="S624" s="12"/>
      <c r="T624" s="12"/>
      <c r="V624" s="12"/>
      <c r="W624" s="12"/>
      <c r="X624" s="17"/>
      <c r="AX624" s="12"/>
      <c r="AY624" s="12"/>
      <c r="BY624" s="12"/>
      <c r="BZ624" s="12"/>
      <c r="DC624" s="12"/>
      <c r="DD624" s="12"/>
      <c r="DE624" s="114"/>
      <c r="DF624" s="12"/>
      <c r="DI624" s="12"/>
      <c r="DJ624" s="12"/>
      <c r="DK624" s="12"/>
      <c r="DM624" s="12"/>
      <c r="DN624" s="12"/>
      <c r="DO624" s="12"/>
      <c r="DP624" s="12"/>
      <c r="DQ624" s="12"/>
      <c r="DR624" s="12"/>
      <c r="DS624" s="12"/>
      <c r="DT624" s="12"/>
      <c r="DU624" s="12"/>
      <c r="DV624" s="12"/>
      <c r="DW624" s="12"/>
      <c r="DX624" s="12"/>
      <c r="DZ624" s="114"/>
    </row>
    <row r="625" spans="1:130" x14ac:dyDescent="0.2">
      <c r="A625" s="107"/>
      <c r="B625" s="12"/>
      <c r="C625" s="12"/>
      <c r="D625" s="12"/>
      <c r="E625" s="12"/>
      <c r="F625" s="12"/>
      <c r="G625" s="12"/>
      <c r="H625" s="12"/>
      <c r="I625" s="114"/>
      <c r="J625" s="13"/>
      <c r="K625" s="12"/>
      <c r="L625" s="12"/>
      <c r="M625" s="12"/>
      <c r="N625" s="12"/>
      <c r="O625" s="20"/>
      <c r="P625" s="12"/>
      <c r="S625" s="12"/>
      <c r="T625" s="12"/>
      <c r="V625" s="12"/>
      <c r="W625" s="12"/>
      <c r="X625" s="17"/>
      <c r="AX625" s="12"/>
      <c r="AY625" s="12"/>
      <c r="BY625" s="12"/>
      <c r="BZ625" s="12"/>
      <c r="DC625" s="12"/>
      <c r="DD625" s="12"/>
      <c r="DE625" s="114"/>
      <c r="DF625" s="12"/>
      <c r="DI625" s="12"/>
      <c r="DJ625" s="12"/>
      <c r="DK625" s="12"/>
      <c r="DM625" s="12"/>
      <c r="DN625" s="12"/>
      <c r="DO625" s="12"/>
      <c r="DP625" s="12"/>
      <c r="DQ625" s="12"/>
      <c r="DR625" s="12"/>
      <c r="DS625" s="12"/>
      <c r="DT625" s="12"/>
      <c r="DU625" s="12"/>
      <c r="DV625" s="12"/>
      <c r="DW625" s="12"/>
      <c r="DX625" s="12"/>
      <c r="DZ625" s="114"/>
    </row>
    <row r="626" spans="1:130" x14ac:dyDescent="0.2">
      <c r="A626" s="107"/>
      <c r="B626" s="12"/>
      <c r="C626" s="12"/>
      <c r="D626" s="12"/>
      <c r="E626" s="12"/>
      <c r="F626" s="12"/>
      <c r="G626" s="12"/>
      <c r="H626" s="12"/>
      <c r="I626" s="114"/>
      <c r="J626" s="13"/>
      <c r="K626" s="12"/>
      <c r="L626" s="12"/>
      <c r="M626" s="12"/>
      <c r="N626" s="12"/>
      <c r="O626" s="20"/>
      <c r="P626" s="12"/>
      <c r="S626" s="12"/>
      <c r="T626" s="12"/>
      <c r="V626" s="12"/>
      <c r="W626" s="12"/>
      <c r="X626" s="17"/>
      <c r="AX626" s="12"/>
      <c r="AY626" s="12"/>
      <c r="BY626" s="12"/>
      <c r="BZ626" s="12"/>
      <c r="DC626" s="12"/>
      <c r="DD626" s="12"/>
      <c r="DE626" s="114"/>
      <c r="DF626" s="12"/>
      <c r="DI626" s="12"/>
      <c r="DJ626" s="12"/>
      <c r="DK626" s="12"/>
      <c r="DM626" s="12"/>
      <c r="DN626" s="12"/>
      <c r="DO626" s="12"/>
      <c r="DP626" s="12"/>
      <c r="DQ626" s="12"/>
      <c r="DR626" s="12"/>
      <c r="DS626" s="12"/>
      <c r="DT626" s="12"/>
      <c r="DU626" s="12"/>
      <c r="DV626" s="12"/>
      <c r="DW626" s="12"/>
      <c r="DX626" s="12"/>
      <c r="DZ626" s="114"/>
    </row>
    <row r="627" spans="1:130" x14ac:dyDescent="0.2">
      <c r="A627" s="107"/>
      <c r="B627" s="12"/>
      <c r="C627" s="12"/>
      <c r="D627" s="12"/>
      <c r="E627" s="12"/>
      <c r="F627" s="12"/>
      <c r="G627" s="12"/>
      <c r="H627" s="12"/>
      <c r="I627" s="114"/>
      <c r="J627" s="13"/>
      <c r="K627" s="12"/>
      <c r="L627" s="12"/>
      <c r="M627" s="12"/>
      <c r="N627" s="12"/>
      <c r="O627" s="20"/>
      <c r="P627" s="12"/>
      <c r="S627" s="12"/>
      <c r="T627" s="12"/>
      <c r="V627" s="12"/>
      <c r="W627" s="12"/>
      <c r="X627" s="17"/>
      <c r="AX627" s="12"/>
      <c r="AY627" s="12"/>
      <c r="BY627" s="12"/>
      <c r="BZ627" s="12"/>
      <c r="DC627" s="12"/>
      <c r="DD627" s="12"/>
      <c r="DE627" s="114"/>
      <c r="DF627" s="12"/>
      <c r="DI627" s="12"/>
      <c r="DJ627" s="12"/>
      <c r="DK627" s="12"/>
      <c r="DM627" s="12"/>
      <c r="DN627" s="12"/>
      <c r="DO627" s="12"/>
      <c r="DP627" s="12"/>
      <c r="DQ627" s="12"/>
      <c r="DR627" s="12"/>
      <c r="DS627" s="12"/>
      <c r="DT627" s="12"/>
      <c r="DU627" s="12"/>
      <c r="DV627" s="12"/>
      <c r="DW627" s="12"/>
      <c r="DX627" s="12"/>
      <c r="DZ627" s="114"/>
    </row>
    <row r="628" spans="1:130" x14ac:dyDescent="0.2">
      <c r="A628" s="107"/>
      <c r="B628" s="12"/>
      <c r="C628" s="12"/>
      <c r="D628" s="12"/>
      <c r="E628" s="12"/>
      <c r="F628" s="12"/>
      <c r="G628" s="12"/>
      <c r="H628" s="12"/>
      <c r="I628" s="114"/>
      <c r="J628" s="13"/>
      <c r="K628" s="12"/>
      <c r="L628" s="12"/>
      <c r="M628" s="12"/>
      <c r="N628" s="12"/>
      <c r="O628" s="20"/>
      <c r="P628" s="12"/>
      <c r="S628" s="12"/>
      <c r="T628" s="12"/>
      <c r="V628" s="12"/>
      <c r="W628" s="12"/>
      <c r="X628" s="17"/>
      <c r="AX628" s="12"/>
      <c r="AY628" s="12"/>
      <c r="BY628" s="12"/>
      <c r="BZ628" s="12"/>
      <c r="DC628" s="12"/>
      <c r="DD628" s="12"/>
      <c r="DE628" s="114"/>
      <c r="DF628" s="12"/>
      <c r="DI628" s="12"/>
      <c r="DJ628" s="12"/>
      <c r="DK628" s="12"/>
      <c r="DM628" s="12"/>
      <c r="DN628" s="12"/>
      <c r="DO628" s="12"/>
      <c r="DP628" s="12"/>
      <c r="DQ628" s="12"/>
      <c r="DR628" s="12"/>
      <c r="DS628" s="12"/>
      <c r="DT628" s="12"/>
      <c r="DU628" s="12"/>
      <c r="DV628" s="12"/>
      <c r="DW628" s="12"/>
      <c r="DX628" s="12"/>
      <c r="DZ628" s="114"/>
    </row>
    <row r="629" spans="1:130" x14ac:dyDescent="0.2">
      <c r="A629" s="107"/>
      <c r="B629" s="12"/>
      <c r="C629" s="12"/>
      <c r="D629" s="12"/>
      <c r="E629" s="12"/>
      <c r="F629" s="12"/>
      <c r="G629" s="12"/>
      <c r="H629" s="12"/>
      <c r="I629" s="114"/>
      <c r="J629" s="13"/>
      <c r="K629" s="12"/>
      <c r="L629" s="12"/>
      <c r="M629" s="12"/>
      <c r="N629" s="12"/>
      <c r="O629" s="20"/>
      <c r="P629" s="12"/>
      <c r="S629" s="12"/>
      <c r="T629" s="12"/>
      <c r="V629" s="12"/>
      <c r="W629" s="12"/>
      <c r="X629" s="17"/>
      <c r="AX629" s="12"/>
      <c r="AY629" s="12"/>
      <c r="BY629" s="12"/>
      <c r="BZ629" s="12"/>
      <c r="DC629" s="12"/>
      <c r="DD629" s="12"/>
      <c r="DE629" s="114"/>
      <c r="DF629" s="12"/>
      <c r="DI629" s="12"/>
      <c r="DJ629" s="12"/>
      <c r="DK629" s="12"/>
      <c r="DM629" s="12"/>
      <c r="DN629" s="12"/>
      <c r="DO629" s="12"/>
      <c r="DP629" s="12"/>
      <c r="DQ629" s="12"/>
      <c r="DR629" s="12"/>
      <c r="DS629" s="12"/>
      <c r="DT629" s="12"/>
      <c r="DU629" s="12"/>
      <c r="DV629" s="12"/>
      <c r="DW629" s="12"/>
      <c r="DX629" s="12"/>
      <c r="DZ629" s="114"/>
    </row>
    <row r="630" spans="1:130" x14ac:dyDescent="0.2">
      <c r="A630" s="107"/>
      <c r="B630" s="12"/>
      <c r="C630" s="12"/>
      <c r="D630" s="12"/>
      <c r="E630" s="12"/>
      <c r="F630" s="12"/>
      <c r="G630" s="12"/>
      <c r="H630" s="12"/>
      <c r="I630" s="114"/>
      <c r="J630" s="13"/>
      <c r="K630" s="12"/>
      <c r="L630" s="12"/>
      <c r="M630" s="12"/>
      <c r="N630" s="12"/>
      <c r="O630" s="20"/>
      <c r="P630" s="12"/>
      <c r="S630" s="12"/>
      <c r="T630" s="12"/>
      <c r="V630" s="12"/>
      <c r="W630" s="12"/>
      <c r="X630" s="17"/>
      <c r="AX630" s="12"/>
      <c r="AY630" s="12"/>
      <c r="BY630" s="12"/>
      <c r="BZ630" s="12"/>
      <c r="DC630" s="12"/>
      <c r="DD630" s="12"/>
      <c r="DE630" s="114"/>
      <c r="DF630" s="12"/>
      <c r="DI630" s="12"/>
      <c r="DJ630" s="12"/>
      <c r="DK630" s="12"/>
      <c r="DM630" s="12"/>
      <c r="DN630" s="12"/>
      <c r="DO630" s="12"/>
      <c r="DP630" s="12"/>
      <c r="DQ630" s="12"/>
      <c r="DR630" s="12"/>
      <c r="DS630" s="12"/>
      <c r="DT630" s="12"/>
      <c r="DU630" s="12"/>
      <c r="DV630" s="12"/>
      <c r="DW630" s="12"/>
      <c r="DX630" s="12"/>
      <c r="DZ630" s="114"/>
    </row>
    <row r="631" spans="1:130" x14ac:dyDescent="0.2">
      <c r="A631" s="107"/>
      <c r="B631" s="12"/>
      <c r="C631" s="12"/>
      <c r="D631" s="12"/>
      <c r="E631" s="12"/>
      <c r="F631" s="12"/>
      <c r="G631" s="12"/>
      <c r="H631" s="12"/>
      <c r="I631" s="114"/>
      <c r="J631" s="13"/>
      <c r="K631" s="12"/>
      <c r="L631" s="12"/>
      <c r="M631" s="12"/>
      <c r="N631" s="12"/>
      <c r="O631" s="20"/>
      <c r="P631" s="12"/>
      <c r="S631" s="12"/>
      <c r="T631" s="12"/>
      <c r="V631" s="12"/>
      <c r="W631" s="12"/>
      <c r="X631" s="17"/>
      <c r="AX631" s="12"/>
      <c r="AY631" s="12"/>
      <c r="BY631" s="12"/>
      <c r="BZ631" s="12"/>
      <c r="DC631" s="12"/>
      <c r="DD631" s="12"/>
      <c r="DE631" s="114"/>
      <c r="DF631" s="12"/>
      <c r="DI631" s="12"/>
      <c r="DJ631" s="12"/>
      <c r="DK631" s="12"/>
      <c r="DM631" s="12"/>
      <c r="DN631" s="12"/>
      <c r="DO631" s="12"/>
      <c r="DP631" s="12"/>
      <c r="DQ631" s="12"/>
      <c r="DR631" s="12"/>
      <c r="DS631" s="12"/>
      <c r="DT631" s="12"/>
      <c r="DU631" s="12"/>
      <c r="DV631" s="12"/>
      <c r="DW631" s="12"/>
      <c r="DX631" s="12"/>
      <c r="DZ631" s="114"/>
    </row>
    <row r="632" spans="1:130" x14ac:dyDescent="0.2">
      <c r="A632" s="107"/>
      <c r="B632" s="12"/>
      <c r="C632" s="12"/>
      <c r="D632" s="12"/>
      <c r="E632" s="12"/>
      <c r="F632" s="12"/>
      <c r="G632" s="12"/>
      <c r="H632" s="12"/>
      <c r="I632" s="114"/>
      <c r="J632" s="13"/>
      <c r="K632" s="12"/>
      <c r="L632" s="12"/>
      <c r="M632" s="12"/>
      <c r="N632" s="12"/>
      <c r="O632" s="20"/>
      <c r="P632" s="12"/>
      <c r="S632" s="12"/>
      <c r="T632" s="12"/>
      <c r="V632" s="12"/>
      <c r="W632" s="12"/>
      <c r="X632" s="17"/>
      <c r="AX632" s="12"/>
      <c r="AY632" s="12"/>
      <c r="BY632" s="12"/>
      <c r="BZ632" s="12"/>
      <c r="DC632" s="12"/>
      <c r="DD632" s="12"/>
      <c r="DE632" s="114"/>
      <c r="DF632" s="12"/>
      <c r="DI632" s="12"/>
      <c r="DJ632" s="12"/>
      <c r="DK632" s="12"/>
      <c r="DM632" s="12"/>
      <c r="DN632" s="12"/>
      <c r="DO632" s="12"/>
      <c r="DP632" s="12"/>
      <c r="DQ632" s="12"/>
      <c r="DR632" s="12"/>
      <c r="DS632" s="12"/>
      <c r="DT632" s="12"/>
      <c r="DU632" s="12"/>
      <c r="DV632" s="12"/>
      <c r="DW632" s="12"/>
      <c r="DX632" s="12"/>
      <c r="DZ632" s="114"/>
    </row>
    <row r="633" spans="1:130" x14ac:dyDescent="0.2">
      <c r="A633" s="107"/>
      <c r="B633" s="12"/>
      <c r="C633" s="12"/>
      <c r="D633" s="12"/>
      <c r="E633" s="12"/>
      <c r="F633" s="12"/>
      <c r="G633" s="12"/>
      <c r="H633" s="12"/>
      <c r="I633" s="114"/>
      <c r="J633" s="13"/>
      <c r="K633" s="12"/>
      <c r="L633" s="12"/>
      <c r="M633" s="12"/>
      <c r="N633" s="12"/>
      <c r="O633" s="20"/>
      <c r="P633" s="12"/>
      <c r="S633" s="12"/>
      <c r="T633" s="12"/>
      <c r="V633" s="12"/>
      <c r="W633" s="12"/>
      <c r="X633" s="17"/>
      <c r="AX633" s="12"/>
      <c r="AY633" s="12"/>
      <c r="BY633" s="12"/>
      <c r="BZ633" s="12"/>
      <c r="DC633" s="12"/>
      <c r="DD633" s="12"/>
      <c r="DE633" s="114"/>
      <c r="DF633" s="12"/>
      <c r="DI633" s="12"/>
      <c r="DJ633" s="12"/>
      <c r="DK633" s="12"/>
      <c r="DM633" s="12"/>
      <c r="DN633" s="12"/>
      <c r="DO633" s="12"/>
      <c r="DP633" s="12"/>
      <c r="DQ633" s="12"/>
      <c r="DR633" s="12"/>
      <c r="DS633" s="12"/>
      <c r="DT633" s="12"/>
      <c r="DU633" s="12"/>
      <c r="DV633" s="12"/>
      <c r="DW633" s="12"/>
      <c r="DX633" s="12"/>
      <c r="DZ633" s="114"/>
    </row>
    <row r="634" spans="1:130" x14ac:dyDescent="0.2">
      <c r="A634" s="107"/>
      <c r="B634" s="12"/>
      <c r="C634" s="12"/>
      <c r="D634" s="12"/>
      <c r="E634" s="12"/>
      <c r="F634" s="12"/>
      <c r="G634" s="12"/>
      <c r="H634" s="12"/>
      <c r="I634" s="114"/>
      <c r="J634" s="13"/>
      <c r="K634" s="12"/>
      <c r="L634" s="12"/>
      <c r="M634" s="12"/>
      <c r="N634" s="12"/>
      <c r="O634" s="20"/>
      <c r="P634" s="12"/>
      <c r="S634" s="12"/>
      <c r="T634" s="12"/>
      <c r="V634" s="12"/>
      <c r="W634" s="12"/>
      <c r="X634" s="17"/>
      <c r="AX634" s="12"/>
      <c r="AY634" s="12"/>
      <c r="BY634" s="12"/>
      <c r="BZ634" s="12"/>
      <c r="DC634" s="12"/>
      <c r="DD634" s="12"/>
      <c r="DE634" s="114"/>
      <c r="DF634" s="12"/>
      <c r="DI634" s="12"/>
      <c r="DJ634" s="12"/>
      <c r="DK634" s="12"/>
      <c r="DM634" s="12"/>
      <c r="DN634" s="12"/>
      <c r="DO634" s="12"/>
      <c r="DP634" s="12"/>
      <c r="DQ634" s="12"/>
      <c r="DR634" s="12"/>
      <c r="DS634" s="12"/>
      <c r="DT634" s="12"/>
      <c r="DU634" s="12"/>
      <c r="DV634" s="12"/>
      <c r="DW634" s="12"/>
      <c r="DX634" s="12"/>
      <c r="DZ634" s="114"/>
    </row>
    <row r="635" spans="1:130" x14ac:dyDescent="0.2">
      <c r="A635" s="107"/>
      <c r="B635" s="12"/>
      <c r="C635" s="12"/>
      <c r="D635" s="12"/>
      <c r="E635" s="12"/>
      <c r="F635" s="12"/>
      <c r="G635" s="12"/>
      <c r="H635" s="12"/>
      <c r="I635" s="114"/>
      <c r="J635" s="13"/>
      <c r="K635" s="12"/>
      <c r="L635" s="12"/>
      <c r="M635" s="12"/>
      <c r="N635" s="12"/>
      <c r="O635" s="20"/>
      <c r="P635" s="12"/>
      <c r="S635" s="12"/>
      <c r="T635" s="12"/>
      <c r="V635" s="12"/>
      <c r="W635" s="12"/>
      <c r="X635" s="17"/>
      <c r="AX635" s="12"/>
      <c r="AY635" s="12"/>
      <c r="BY635" s="12"/>
      <c r="BZ635" s="12"/>
      <c r="DC635" s="12"/>
      <c r="DD635" s="12"/>
      <c r="DE635" s="114"/>
      <c r="DF635" s="12"/>
      <c r="DI635" s="12"/>
      <c r="DJ635" s="12"/>
      <c r="DK635" s="12"/>
      <c r="DM635" s="12"/>
      <c r="DN635" s="12"/>
      <c r="DO635" s="12"/>
      <c r="DP635" s="12"/>
      <c r="DQ635" s="12"/>
      <c r="DR635" s="12"/>
      <c r="DS635" s="12"/>
      <c r="DT635" s="12"/>
      <c r="DU635" s="12"/>
      <c r="DV635" s="12"/>
      <c r="DW635" s="12"/>
      <c r="DX635" s="12"/>
      <c r="DZ635" s="114"/>
    </row>
    <row r="636" spans="1:130" x14ac:dyDescent="0.2">
      <c r="A636" s="107"/>
      <c r="B636" s="12"/>
      <c r="C636" s="12"/>
      <c r="D636" s="12"/>
      <c r="E636" s="12"/>
      <c r="F636" s="12"/>
      <c r="G636" s="12"/>
      <c r="H636" s="12"/>
      <c r="I636" s="114"/>
      <c r="J636" s="13"/>
      <c r="K636" s="12"/>
      <c r="L636" s="12"/>
      <c r="M636" s="12"/>
      <c r="N636" s="12"/>
      <c r="O636" s="20"/>
      <c r="P636" s="12"/>
      <c r="S636" s="12"/>
      <c r="T636" s="12"/>
      <c r="V636" s="12"/>
      <c r="W636" s="12"/>
      <c r="X636" s="17"/>
      <c r="AX636" s="12"/>
      <c r="AY636" s="12"/>
      <c r="BY636" s="12"/>
      <c r="BZ636" s="12"/>
      <c r="DC636" s="12"/>
      <c r="DD636" s="12"/>
      <c r="DE636" s="114"/>
      <c r="DF636" s="12"/>
      <c r="DI636" s="12"/>
      <c r="DJ636" s="12"/>
      <c r="DK636" s="12"/>
      <c r="DM636" s="12"/>
      <c r="DN636" s="12"/>
      <c r="DO636" s="12"/>
      <c r="DP636" s="12"/>
      <c r="DQ636" s="12"/>
      <c r="DR636" s="12"/>
      <c r="DS636" s="12"/>
      <c r="DT636" s="12"/>
      <c r="DU636" s="12"/>
      <c r="DV636" s="12"/>
      <c r="DW636" s="12"/>
      <c r="DX636" s="12"/>
      <c r="DZ636" s="114"/>
    </row>
    <row r="637" spans="1:130" x14ac:dyDescent="0.2">
      <c r="A637" s="107"/>
      <c r="B637" s="12"/>
      <c r="C637" s="12"/>
      <c r="D637" s="12"/>
      <c r="E637" s="12"/>
      <c r="F637" s="12"/>
      <c r="G637" s="12"/>
      <c r="H637" s="12"/>
      <c r="I637" s="114"/>
      <c r="J637" s="13"/>
      <c r="K637" s="12"/>
      <c r="L637" s="12"/>
      <c r="M637" s="12"/>
      <c r="N637" s="12"/>
      <c r="O637" s="20"/>
      <c r="P637" s="12"/>
      <c r="S637" s="12"/>
      <c r="T637" s="12"/>
      <c r="V637" s="12"/>
      <c r="W637" s="12"/>
      <c r="X637" s="17"/>
      <c r="AX637" s="12"/>
      <c r="AY637" s="12"/>
      <c r="BY637" s="12"/>
      <c r="BZ637" s="12"/>
      <c r="DC637" s="12"/>
      <c r="DD637" s="12"/>
      <c r="DE637" s="114"/>
      <c r="DF637" s="12"/>
      <c r="DI637" s="12"/>
      <c r="DJ637" s="12"/>
      <c r="DK637" s="12"/>
      <c r="DM637" s="12"/>
      <c r="DN637" s="12"/>
      <c r="DO637" s="12"/>
      <c r="DP637" s="12"/>
      <c r="DQ637" s="12"/>
      <c r="DR637" s="12"/>
      <c r="DS637" s="12"/>
      <c r="DT637" s="12"/>
      <c r="DU637" s="12"/>
      <c r="DV637" s="12"/>
      <c r="DW637" s="12"/>
      <c r="DX637" s="12"/>
      <c r="DZ637" s="114"/>
    </row>
    <row r="638" spans="1:130" x14ac:dyDescent="0.2">
      <c r="A638" s="107"/>
      <c r="B638" s="12"/>
      <c r="C638" s="12"/>
      <c r="D638" s="12"/>
      <c r="E638" s="12"/>
      <c r="F638" s="12"/>
      <c r="G638" s="12"/>
      <c r="H638" s="12"/>
      <c r="I638" s="114"/>
      <c r="J638" s="13"/>
      <c r="K638" s="12"/>
      <c r="L638" s="12"/>
      <c r="M638" s="12"/>
      <c r="N638" s="12"/>
      <c r="O638" s="20"/>
      <c r="P638" s="12"/>
      <c r="S638" s="12"/>
      <c r="T638" s="12"/>
      <c r="V638" s="12"/>
      <c r="W638" s="12"/>
      <c r="X638" s="17"/>
      <c r="AX638" s="12"/>
      <c r="AY638" s="12"/>
      <c r="BY638" s="12"/>
      <c r="BZ638" s="12"/>
      <c r="DC638" s="12"/>
      <c r="DD638" s="12"/>
      <c r="DE638" s="114"/>
      <c r="DF638" s="12"/>
      <c r="DI638" s="12"/>
      <c r="DJ638" s="12"/>
      <c r="DK638" s="12"/>
      <c r="DM638" s="12"/>
      <c r="DN638" s="12"/>
      <c r="DO638" s="12"/>
      <c r="DP638" s="12"/>
      <c r="DQ638" s="12"/>
      <c r="DR638" s="12"/>
      <c r="DS638" s="12"/>
      <c r="DT638" s="12"/>
      <c r="DU638" s="12"/>
      <c r="DV638" s="12"/>
      <c r="DW638" s="12"/>
      <c r="DX638" s="12"/>
      <c r="DZ638" s="114"/>
    </row>
    <row r="639" spans="1:130" x14ac:dyDescent="0.2">
      <c r="A639" s="107"/>
      <c r="B639" s="12"/>
      <c r="C639" s="12"/>
      <c r="D639" s="12"/>
      <c r="E639" s="12"/>
      <c r="F639" s="12"/>
      <c r="G639" s="12"/>
      <c r="H639" s="12"/>
      <c r="I639" s="114"/>
      <c r="J639" s="13"/>
      <c r="K639" s="12"/>
      <c r="L639" s="12"/>
      <c r="M639" s="12"/>
      <c r="N639" s="12"/>
      <c r="O639" s="20"/>
      <c r="P639" s="12"/>
      <c r="S639" s="12"/>
      <c r="T639" s="12"/>
      <c r="V639" s="12"/>
      <c r="W639" s="12"/>
      <c r="X639" s="17"/>
      <c r="AX639" s="12"/>
      <c r="AY639" s="12"/>
      <c r="BY639" s="12"/>
      <c r="BZ639" s="12"/>
      <c r="DC639" s="12"/>
      <c r="DD639" s="12"/>
      <c r="DE639" s="114"/>
      <c r="DF639" s="12"/>
      <c r="DI639" s="12"/>
      <c r="DJ639" s="12"/>
      <c r="DK639" s="12"/>
      <c r="DM639" s="12"/>
      <c r="DN639" s="12"/>
      <c r="DO639" s="12"/>
      <c r="DP639" s="12"/>
      <c r="DQ639" s="12"/>
      <c r="DR639" s="12"/>
      <c r="DS639" s="12"/>
      <c r="DT639" s="12"/>
      <c r="DU639" s="12"/>
      <c r="DV639" s="12"/>
      <c r="DW639" s="12"/>
      <c r="DX639" s="12"/>
      <c r="DZ639" s="114"/>
    </row>
    <row r="640" spans="1:130" x14ac:dyDescent="0.2">
      <c r="A640" s="107"/>
      <c r="B640" s="12"/>
      <c r="C640" s="12"/>
      <c r="D640" s="12"/>
      <c r="E640" s="12"/>
      <c r="F640" s="12"/>
      <c r="G640" s="12"/>
      <c r="H640" s="12"/>
      <c r="I640" s="114"/>
      <c r="J640" s="13"/>
      <c r="K640" s="12"/>
      <c r="L640" s="12"/>
      <c r="M640" s="12"/>
      <c r="N640" s="12"/>
      <c r="O640" s="20"/>
      <c r="P640" s="12"/>
      <c r="S640" s="12"/>
      <c r="T640" s="12"/>
      <c r="V640" s="12"/>
      <c r="W640" s="12"/>
      <c r="X640" s="17"/>
      <c r="AX640" s="12"/>
      <c r="AY640" s="12"/>
      <c r="BY640" s="12"/>
      <c r="BZ640" s="12"/>
      <c r="DC640" s="12"/>
      <c r="DD640" s="12"/>
      <c r="DE640" s="114"/>
      <c r="DF640" s="12"/>
      <c r="DI640" s="12"/>
      <c r="DJ640" s="12"/>
      <c r="DK640" s="12"/>
      <c r="DM640" s="12"/>
      <c r="DN640" s="12"/>
      <c r="DO640" s="12"/>
      <c r="DP640" s="12"/>
      <c r="DQ640" s="12"/>
      <c r="DR640" s="12"/>
      <c r="DS640" s="12"/>
      <c r="DT640" s="12"/>
      <c r="DU640" s="12"/>
      <c r="DV640" s="12"/>
      <c r="DW640" s="12"/>
      <c r="DX640" s="12"/>
      <c r="DZ640" s="114"/>
    </row>
    <row r="641" spans="1:130" x14ac:dyDescent="0.2">
      <c r="A641" s="107"/>
      <c r="B641" s="12"/>
      <c r="C641" s="12"/>
      <c r="D641" s="12"/>
      <c r="E641" s="12"/>
      <c r="F641" s="12"/>
      <c r="G641" s="12"/>
      <c r="H641" s="12"/>
      <c r="I641" s="114"/>
      <c r="J641" s="13"/>
      <c r="K641" s="12"/>
      <c r="L641" s="12"/>
      <c r="M641" s="12"/>
      <c r="N641" s="12"/>
      <c r="O641" s="20"/>
      <c r="P641" s="12"/>
      <c r="S641" s="12"/>
      <c r="T641" s="12"/>
      <c r="V641" s="12"/>
      <c r="W641" s="12"/>
      <c r="X641" s="17"/>
      <c r="AX641" s="12"/>
      <c r="AY641" s="12"/>
      <c r="BY641" s="12"/>
      <c r="BZ641" s="12"/>
      <c r="DC641" s="12"/>
      <c r="DD641" s="12"/>
      <c r="DE641" s="114"/>
      <c r="DF641" s="12"/>
      <c r="DI641" s="12"/>
      <c r="DJ641" s="12"/>
      <c r="DK641" s="12"/>
      <c r="DM641" s="12"/>
      <c r="DN641" s="12"/>
      <c r="DO641" s="12"/>
      <c r="DP641" s="12"/>
      <c r="DQ641" s="12"/>
      <c r="DR641" s="12"/>
      <c r="DS641" s="12"/>
      <c r="DT641" s="12"/>
      <c r="DU641" s="12"/>
      <c r="DV641" s="12"/>
      <c r="DW641" s="12"/>
      <c r="DX641" s="12"/>
      <c r="DZ641" s="114"/>
    </row>
    <row r="642" spans="1:130" x14ac:dyDescent="0.2">
      <c r="A642" s="107"/>
      <c r="B642" s="12"/>
      <c r="C642" s="12"/>
      <c r="D642" s="12"/>
      <c r="E642" s="12"/>
      <c r="F642" s="12"/>
      <c r="G642" s="12"/>
      <c r="H642" s="12"/>
      <c r="I642" s="114"/>
      <c r="J642" s="13"/>
      <c r="K642" s="12"/>
      <c r="L642" s="12"/>
      <c r="M642" s="12"/>
      <c r="N642" s="12"/>
      <c r="O642" s="20"/>
      <c r="P642" s="12"/>
      <c r="S642" s="12"/>
      <c r="T642" s="12"/>
      <c r="V642" s="12"/>
      <c r="W642" s="12"/>
      <c r="X642" s="17"/>
      <c r="AX642" s="12"/>
      <c r="AY642" s="12"/>
      <c r="BY642" s="12"/>
      <c r="BZ642" s="12"/>
      <c r="DC642" s="12"/>
      <c r="DD642" s="12"/>
      <c r="DE642" s="114"/>
      <c r="DF642" s="12"/>
      <c r="DI642" s="12"/>
      <c r="DJ642" s="12"/>
      <c r="DK642" s="12"/>
      <c r="DM642" s="12"/>
      <c r="DN642" s="12"/>
      <c r="DO642" s="12"/>
      <c r="DP642" s="12"/>
      <c r="DQ642" s="12"/>
      <c r="DR642" s="12"/>
      <c r="DS642" s="12"/>
      <c r="DT642" s="12"/>
      <c r="DU642" s="12"/>
      <c r="DV642" s="12"/>
      <c r="DW642" s="12"/>
      <c r="DX642" s="12"/>
      <c r="DZ642" s="114"/>
    </row>
    <row r="643" spans="1:130" x14ac:dyDescent="0.2">
      <c r="A643" s="107"/>
      <c r="B643" s="12"/>
      <c r="C643" s="12"/>
      <c r="D643" s="12"/>
      <c r="E643" s="12"/>
      <c r="F643" s="12"/>
      <c r="G643" s="12"/>
      <c r="H643" s="12"/>
      <c r="I643" s="114"/>
      <c r="J643" s="13"/>
      <c r="K643" s="12"/>
      <c r="L643" s="12"/>
      <c r="M643" s="12"/>
      <c r="N643" s="12"/>
      <c r="O643" s="20"/>
      <c r="P643" s="12"/>
      <c r="S643" s="12"/>
      <c r="T643" s="12"/>
      <c r="V643" s="12"/>
      <c r="W643" s="12"/>
      <c r="X643" s="17"/>
      <c r="AX643" s="12"/>
      <c r="AY643" s="12"/>
      <c r="BY643" s="12"/>
      <c r="BZ643" s="12"/>
      <c r="DC643" s="12"/>
      <c r="DD643" s="12"/>
      <c r="DE643" s="114"/>
      <c r="DF643" s="12"/>
      <c r="DI643" s="12"/>
      <c r="DJ643" s="12"/>
      <c r="DK643" s="12"/>
      <c r="DM643" s="12"/>
      <c r="DN643" s="12"/>
      <c r="DO643" s="12"/>
      <c r="DP643" s="12"/>
      <c r="DQ643" s="12"/>
      <c r="DR643" s="12"/>
      <c r="DS643" s="12"/>
      <c r="DT643" s="12"/>
      <c r="DU643" s="12"/>
      <c r="DV643" s="12"/>
      <c r="DW643" s="12"/>
      <c r="DX643" s="12"/>
      <c r="DZ643" s="114"/>
    </row>
    <row r="646" spans="1:130" x14ac:dyDescent="0.2">
      <c r="S646" s="12"/>
      <c r="T646" s="12"/>
      <c r="W646" s="12"/>
      <c r="X646" s="17"/>
    </row>
  </sheetData>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3" id="{D8A92728-05D6-4888-A9C3-258E90863B29}">
            <xm:f>PST!#REF!="No"</xm:f>
            <x14:dxf>
              <font>
                <color auto="1"/>
              </font>
              <fill>
                <patternFill>
                  <bgColor theme="1"/>
                </patternFill>
              </fill>
            </x14:dxf>
          </x14:cfRule>
          <xm:sqref>A1:XFD1048576</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12B9238EF93EF419B87A80C6BE6F4A2" ma:contentTypeVersion="6" ma:contentTypeDescription="Create a new document." ma:contentTypeScope="" ma:versionID="1dc4479b98634c1692f77a3fa521c8eb">
  <xsd:schema xmlns:xsd="http://www.w3.org/2001/XMLSchema" xmlns:xs="http://www.w3.org/2001/XMLSchema" xmlns:p="http://schemas.microsoft.com/office/2006/metadata/properties" xmlns:ns2="f703c670-b3e5-4cd1-8905-33cd0be3e89b" xmlns:ns3="6795bcd1-ae01-4e3a-8bd8-4ff904f86d07" targetNamespace="http://schemas.microsoft.com/office/2006/metadata/properties" ma:root="true" ma:fieldsID="2eaa0fc40ddf25718e6d7315b46b59f6" ns2:_="" ns3:_="">
    <xsd:import namespace="f703c670-b3e5-4cd1-8905-33cd0be3e89b"/>
    <xsd:import namespace="6795bcd1-ae01-4e3a-8bd8-4ff904f86d0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03c670-b3e5-4cd1-8905-33cd0be3e8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95bcd1-ae01-4e3a-8bd8-4ff904f86d0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B9B1BC-8506-431B-943B-F12A3E71917E}">
  <ds:schemaRefs>
    <ds:schemaRef ds:uri="http://purl.org/dc/terms/"/>
    <ds:schemaRef ds:uri="http://schemas.openxmlformats.org/package/2006/metadata/core-properties"/>
    <ds:schemaRef ds:uri="http://schemas.microsoft.com/office/2006/documentManagement/types"/>
    <ds:schemaRef ds:uri="http://purl.org/dc/dcmitype/"/>
    <ds:schemaRef ds:uri="6795bcd1-ae01-4e3a-8bd8-4ff904f86d07"/>
    <ds:schemaRef ds:uri="f703c670-b3e5-4cd1-8905-33cd0be3e89b"/>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FEFEF3F4-C156-4577-97F3-A21D3C4387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03c670-b3e5-4cd1-8905-33cd0be3e89b"/>
    <ds:schemaRef ds:uri="6795bcd1-ae01-4e3a-8bd8-4ff904f86d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6F01689-0AEF-417E-A8FF-71C788215A4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Hourly Profile Template</vt:lpstr>
      <vt:lpstr>PST</vt:lpstr>
      <vt:lpstr>Pricing</vt:lpstr>
      <vt:lpstr>Guaranteed Heat Rate </vt:lpstr>
      <vt:lpstr>Pricing - Biomass Resources</vt:lpstr>
      <vt:lpstr>Pricing - Wind, Solar, Hydro</vt:lpstr>
      <vt:lpstr>Special Exceptions</vt:lpstr>
      <vt:lpstr>Aurora Inputs</vt:lpstr>
      <vt:lpstr>2015 ETI Limited Term Econ_Rpt</vt:lpstr>
      <vt:lpstr>2015 ETI Long Term Econ_Rpt</vt:lpstr>
      <vt:lpstr>Pricing!FI</vt:lpstr>
      <vt:lpstr>FI</vt:lpstr>
    </vt:vector>
  </TitlesOfParts>
  <Manager/>
  <Company>Entergy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CHEN, CHRISTINE</dc:creator>
  <cp:keywords/>
  <dc:description/>
  <cp:lastModifiedBy>Simmons, Faith</cp:lastModifiedBy>
  <cp:revision/>
  <dcterms:created xsi:type="dcterms:W3CDTF">2014-03-13T14:55:56Z</dcterms:created>
  <dcterms:modified xsi:type="dcterms:W3CDTF">2024-05-21T14:26:55Z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0x010100112B9238EF93EF419B87A80C6BE6F4A2</vt:lpwstr>
  </property>
  <property fmtid="{D5CDD505-2E9C-101B-9397-08002B2CF9AE}" pid="3" name="MSIP_Label_4391f082-e357-48ae-be1c-7e151bab59c6_Enabled">
    <vt:lpwstr>true</vt:lpwstr>
  </property>
  <property fmtid="{D5CDD505-2E9C-101B-9397-08002B2CF9AE}" pid="4" name="MSIP_Label_4391f082-e357-48ae-be1c-7e151bab59c6_SetDate">
    <vt:lpwstr>2024-02-18T17:57:03Z</vt:lpwstr>
  </property>
  <property fmtid="{D5CDD505-2E9C-101B-9397-08002B2CF9AE}" pid="5" name="MSIP_Label_4391f082-e357-48ae-be1c-7e151bab59c6_Method">
    <vt:lpwstr>Standard</vt:lpwstr>
  </property>
  <property fmtid="{D5CDD505-2E9C-101B-9397-08002B2CF9AE}" pid="6" name="MSIP_Label_4391f082-e357-48ae-be1c-7e151bab59c6_Name">
    <vt:lpwstr>4391f082-e357-48ae-be1c-7e151bab59c6</vt:lpwstr>
  </property>
  <property fmtid="{D5CDD505-2E9C-101B-9397-08002B2CF9AE}" pid="7" name="MSIP_Label_4391f082-e357-48ae-be1c-7e151bab59c6_SiteId">
    <vt:lpwstr>e0c13469-6a2d-4ac3-835b-8ec9ed03c9a7</vt:lpwstr>
  </property>
  <property fmtid="{D5CDD505-2E9C-101B-9397-08002B2CF9AE}" pid="8" name="MSIP_Label_4391f082-e357-48ae-be1c-7e151bab59c6_ActionId">
    <vt:lpwstr>6dcd907f-06f5-4517-ba54-b1f80a525f99</vt:lpwstr>
  </property>
  <property fmtid="{D5CDD505-2E9C-101B-9397-08002B2CF9AE}" pid="9" name="MSIP_Label_4391f082-e357-48ae-be1c-7e151bab59c6_ContentBits">
    <vt:lpwstr>0</vt:lpwstr>
  </property>
</Properties>
</file>